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is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_xlnm.Print_Area" localSheetId="1">'bs'!$A$1:$I$65</definedName>
    <definedName name="_xlnm.Print_Area" localSheetId="3">'cfs'!$A$1:$I$69</definedName>
    <definedName name="_xlnm.Print_Area" localSheetId="0">'is'!$A$1:$M$43</definedName>
  </definedNames>
  <calcPr fullCalcOnLoad="1"/>
</workbook>
</file>

<file path=xl/sharedStrings.xml><?xml version="1.0" encoding="utf-8"?>
<sst xmlns="http://schemas.openxmlformats.org/spreadsheetml/2006/main" count="222" uniqueCount="184">
  <si>
    <t>Unaudited</t>
  </si>
  <si>
    <t>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</si>
  <si>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</si>
  <si>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</si>
  <si>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</si>
  <si>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</si>
  <si>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</si>
  <si>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</si>
  <si>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</si>
  <si>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</si>
  <si>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</si>
  <si>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</si>
  <si>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</si>
  <si>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</si>
  <si>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</si>
  <si>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</si>
  <si>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</si>
  <si>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</si>
  <si>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</si>
  <si>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</si>
  <si>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</si>
  <si>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</si>
  <si>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</si>
  <si>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</si>
  <si>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</si>
  <si>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</si>
  <si>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</si>
  <si>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</si>
  <si>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</si>
  <si>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</si>
  <si>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</si>
  <si>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</si>
  <si>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</si>
  <si>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</si>
  <si>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</si>
  <si>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</si>
  <si>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</si>
  <si>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</si>
  <si>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</si>
  <si>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</si>
  <si>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</si>
  <si>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</si>
  <si>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</si>
  <si>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</si>
  <si>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</si>
  <si>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</si>
  <si>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</si>
  <si>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</si>
  <si>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</si>
  <si>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</si>
  <si>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</si>
  <si>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</si>
  <si>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</si>
  <si>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</si>
  <si>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</si>
  <si>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</si>
  <si>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</si>
  <si>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</si>
  <si>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</si>
  <si>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</si>
  <si>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</si>
  <si>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</si>
  <si>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</si>
  <si>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</si>
  <si>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</si>
  <si>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</si>
  <si>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</si>
  <si>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</si>
  <si>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</si>
  <si>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</si>
  <si>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</si>
  <si>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</si>
  <si>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</si>
  <si>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</si>
  <si>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</si>
  <si>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</si>
  <si>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</si>
  <si>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</si>
  <si>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</si>
  <si>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</si>
  <si>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</si>
  <si>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</si>
  <si>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</si>
  <si>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</si>
  <si>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</si>
  <si>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</si>
  <si>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</si>
  <si>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 Interest and share of results in Joint Venture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</si>
  <si>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</si>
  <si>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</si>
  <si>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</si>
  <si>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</si>
  <si>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</si>
  <si>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</si>
  <si>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</si>
  <si>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</si>
  <si>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</si>
  <si>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</si>
  <si>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</si>
  <si>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</si>
  <si>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</si>
  <si>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</si>
  <si>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</si>
  <si>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stocks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</si>
  <si>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</si>
  <si>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</si>
  <si>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</si>
  <si>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</si>
  <si>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</si>
  <si>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</si>
  <si>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</si>
  <si>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</si>
  <si>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</si>
  <si>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</si>
  <si>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</si>
  <si>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</si>
  <si>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</si>
  <si>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</si>
  <si>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</si>
  <si>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</si>
  <si>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</si>
  <si>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</si>
  <si>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</si>
  <si>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</si>
  <si>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</si>
  <si>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</si>
  <si>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</si>
  <si>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Balance as at 1 July 2002</t>
  </si>
  <si>
    <t>Realisation upon disposal of an</t>
  </si>
  <si>
    <t>associated company</t>
  </si>
  <si>
    <t>Net loss for the quarter</t>
  </si>
  <si>
    <t>Loss on disposal of shares in assosiated companies</t>
  </si>
  <si>
    <t>Provision for diminution in value - associate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</si>
  <si>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</si>
  <si>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</si>
  <si>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</si>
  <si>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</si>
  <si>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</si>
  <si>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</si>
  <si>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(Increase)/decrease in highway expenditure</t>
  </si>
  <si>
    <t>CONDENSED CONSOLIDATED INCOME STATEMENT</t>
  </si>
  <si>
    <t>30 June 2002</t>
  </si>
  <si>
    <t xml:space="preserve">The  Condensed  Consolidated  Income  Statements  should  be  read  in  conjuction  with  the  Annual  Financial  Report  for  the  year  ended </t>
  </si>
  <si>
    <t>The Condendsed Consolidated Balance Sheet should be read in conjuction with the Annual Financial Report for</t>
  </si>
  <si>
    <t>the year ended 30 June 2002</t>
  </si>
  <si>
    <t xml:space="preserve">CONDENSED CONSOLIDATED STATEMENTS OF CHANGES IN EQUITY </t>
  </si>
  <si>
    <t>CONDENSED CONSOLIDATED CASH FLOW STATEMENTS</t>
  </si>
  <si>
    <t>Proceeds from disposal of shares in associated companies</t>
  </si>
  <si>
    <t xml:space="preserve">Loss  before  taxation and minority  interest </t>
  </si>
  <si>
    <t>A N T A H</t>
  </si>
  <si>
    <t>CONDENSED CONSOLIDATED BALANCE SHEET</t>
  </si>
  <si>
    <t xml:space="preserve">     A N T A H</t>
  </si>
  <si>
    <t xml:space="preserve">    G R O U P</t>
  </si>
  <si>
    <t>The Condensed Consolidated Statements of Changes in Equity should be read in conjuction with the Annual Financial Report for the year ended 30 June 2002</t>
  </si>
  <si>
    <t xml:space="preserve">The Condensed Consolidated Cash Flow Statements should be read in conjuction with the Annual Financial </t>
  </si>
  <si>
    <t>Report for the year ended 30 June 2002</t>
  </si>
  <si>
    <t xml:space="preserve">Operating profit before changes in working capital </t>
  </si>
  <si>
    <t>QUARTER ENDED 31 DECEMBER 2002</t>
  </si>
  <si>
    <t>QUARTERLY REPORT ON CONSOLIDATED RESULTS FOR THE SECOND</t>
  </si>
  <si>
    <t>Second Quarter</t>
  </si>
  <si>
    <t>FOR THE QUARTER ENDED 31 DECEMBER 2002</t>
  </si>
  <si>
    <t>Gain on disposal of subsidiary company</t>
  </si>
  <si>
    <t>(Increase)/decrease in joint venture</t>
  </si>
  <si>
    <t>(Increase)/decrease in development property</t>
  </si>
  <si>
    <t>Dividend paid to minority interest</t>
  </si>
  <si>
    <t>Exchange difference</t>
  </si>
  <si>
    <t>Cash generated from / (used in ) operations</t>
  </si>
  <si>
    <t>Net cash from / (used in ) investing ativities</t>
  </si>
  <si>
    <t>Net cash from / (used in) financing activities</t>
  </si>
  <si>
    <t>Goodwill written off</t>
  </si>
  <si>
    <t>Interest expenses</t>
  </si>
  <si>
    <t>Acquisition of associated company</t>
  </si>
  <si>
    <t>Acquisition of property,plant and equipment</t>
  </si>
  <si>
    <t xml:space="preserve">Drawdown / (repayment) of term loans </t>
  </si>
  <si>
    <t xml:space="preserve">Repayment of hire purchase </t>
  </si>
  <si>
    <t>Share of results of associated companies</t>
  </si>
  <si>
    <t>Currency translation differences</t>
  </si>
  <si>
    <t>Balance as at 31 December 2002</t>
  </si>
  <si>
    <t>(ii)  Basic (based on 339,630,465 ordinary shares) (sen)</t>
  </si>
  <si>
    <t>(i)   Basic (based on 339,629,965 ordinary shares) (sen)</t>
  </si>
  <si>
    <t>(Repayment to) / advances from joint venture partners</t>
  </si>
  <si>
    <t>(Repayment to) / advances from associated companies</t>
  </si>
  <si>
    <t>Net Current Liabilities</t>
  </si>
  <si>
    <t>Operating profit / (loss)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</si>
</sst>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7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12" xfId="15" applyNumberFormat="1" applyFont="1" applyBorder="1" applyAlignment="1">
      <alignment/>
    </xf>
    <xf numFmtId="173" fontId="4" fillId="0" borderId="13" xfId="15" applyNumberFormat="1" applyFont="1" applyBorder="1" applyAlignment="1">
      <alignment horizontal="center"/>
    </xf>
    <xf numFmtId="173" fontId="4" fillId="0" borderId="14" xfId="15" applyNumberFormat="1" applyFont="1" applyBorder="1" applyAlignment="1">
      <alignment/>
    </xf>
    <xf numFmtId="173" fontId="4" fillId="0" borderId="15" xfId="15" applyNumberFormat="1" applyFont="1" applyBorder="1" applyAlignment="1">
      <alignment horizontal="center"/>
    </xf>
    <xf numFmtId="173" fontId="4" fillId="0" borderId="16" xfId="15" applyNumberFormat="1" applyFont="1" applyBorder="1" applyAlignment="1">
      <alignment/>
    </xf>
    <xf numFmtId="173" fontId="4" fillId="0" borderId="17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173" fontId="4" fillId="0" borderId="12" xfId="15" applyNumberFormat="1" applyFont="1" applyBorder="1" applyAlignment="1">
      <alignment horizontal="center"/>
    </xf>
    <xf numFmtId="173" fontId="4" fillId="0" borderId="16" xfId="15" applyNumberFormat="1" applyFont="1" applyBorder="1" applyAlignment="1">
      <alignment horizontal="center"/>
    </xf>
    <xf numFmtId="173" fontId="4" fillId="0" borderId="18" xfId="15" applyNumberFormat="1" applyFont="1" applyBorder="1" applyAlignment="1">
      <alignment/>
    </xf>
    <xf numFmtId="173" fontId="4" fillId="0" borderId="18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173" fontId="4" fillId="0" borderId="19" xfId="15" applyNumberFormat="1" applyFont="1" applyBorder="1" applyAlignment="1">
      <alignment/>
    </xf>
    <xf numFmtId="173" fontId="4" fillId="0" borderId="19" xfId="15" applyNumberFormat="1" applyFont="1" applyBorder="1" applyAlignment="1">
      <alignment horizontal="center"/>
    </xf>
    <xf numFmtId="43" fontId="4" fillId="0" borderId="20" xfId="15" applyNumberFormat="1" applyFont="1" applyBorder="1" applyAlignment="1">
      <alignment/>
    </xf>
    <xf numFmtId="43" fontId="4" fillId="0" borderId="19" xfId="15" applyNumberFormat="1" applyFont="1" applyBorder="1" applyAlignment="1">
      <alignment horizontal="center"/>
    </xf>
    <xf numFmtId="43" fontId="4" fillId="0" borderId="19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171" fontId="1" fillId="0" borderId="30" xfId="0" applyNumberFormat="1" applyFont="1" applyBorder="1" applyAlignment="1">
      <alignment horizontal="right"/>
    </xf>
    <xf numFmtId="171" fontId="1" fillId="0" borderId="31" xfId="0" applyNumberFormat="1" applyFont="1" applyBorder="1" applyAlignment="1">
      <alignment horizontal="right"/>
    </xf>
    <xf numFmtId="173" fontId="8" fillId="0" borderId="32" xfId="15" applyNumberFormat="1" applyFont="1" applyBorder="1" applyAlignment="1">
      <alignment/>
    </xf>
    <xf numFmtId="173" fontId="8" fillId="0" borderId="33" xfId="15" applyNumberFormat="1" applyFont="1" applyBorder="1" applyAlignment="1">
      <alignment/>
    </xf>
    <xf numFmtId="173" fontId="8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173" fontId="8" fillId="0" borderId="8" xfId="15" applyNumberFormat="1" applyFont="1" applyBorder="1" applyAlignment="1">
      <alignment/>
    </xf>
    <xf numFmtId="173" fontId="8" fillId="0" borderId="10" xfId="15" applyNumberFormat="1" applyFont="1" applyBorder="1" applyAlignment="1">
      <alignment/>
    </xf>
    <xf numFmtId="173" fontId="8" fillId="0" borderId="13" xfId="15" applyNumberFormat="1" applyFont="1" applyBorder="1" applyAlignment="1">
      <alignment/>
    </xf>
    <xf numFmtId="173" fontId="8" fillId="0" borderId="15" xfId="15" applyNumberFormat="1" applyFont="1" applyBorder="1" applyAlignment="1">
      <alignment/>
    </xf>
    <xf numFmtId="173" fontId="8" fillId="0" borderId="17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34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35" xfId="0" applyNumberFormat="1" applyFont="1" applyBorder="1" applyAlignment="1">
      <alignment horizontal="right"/>
    </xf>
    <xf numFmtId="171" fontId="1" fillId="0" borderId="36" xfId="0" applyNumberFormat="1" applyFont="1" applyBorder="1" applyAlignment="1">
      <alignment horizontal="right"/>
    </xf>
    <xf numFmtId="43" fontId="4" fillId="0" borderId="37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4" fillId="0" borderId="38" xfId="15" applyNumberFormat="1" applyFont="1" applyBorder="1" applyAlignment="1">
      <alignment/>
    </xf>
    <xf numFmtId="173" fontId="4" fillId="0" borderId="38" xfId="15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43" fontId="4" fillId="0" borderId="20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39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4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9" xfId="15" applyNumberFormat="1" applyFont="1" applyBorder="1" applyAlignment="1">
      <alignment/>
    </xf>
    <xf numFmtId="173" fontId="4" fillId="0" borderId="39" xfId="15" applyNumberFormat="1" applyFont="1" applyBorder="1" applyAlignment="1">
      <alignment/>
    </xf>
    <xf numFmtId="171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37" fontId="0" fillId="0" borderId="41" xfId="0" applyNumberFormat="1" applyFont="1" applyBorder="1" applyAlignment="1">
      <alignment/>
    </xf>
    <xf numFmtId="171" fontId="5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9" xfId="15" applyNumberFormat="1" applyFont="1" applyBorder="1" applyAlignment="1">
      <alignment horizontal="center"/>
    </xf>
    <xf numFmtId="43" fontId="4" fillId="0" borderId="42" xfId="15" applyNumberFormat="1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l_cd\YE2003\cash0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l_cd\YE2003\cash1202c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C&amp;B"/>
      <sheetName val="CF00"/>
      <sheetName val="Foreign"/>
      <sheetName val="Diff"/>
    </sheetNames>
    <sheetDataSet>
      <sheetData sheetId="3">
        <row r="94">
          <cell r="AK94">
            <v>-39432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C&amp;B"/>
      <sheetName val="CF00"/>
      <sheetName val="Foreign"/>
      <sheetName val="Diff"/>
    </sheetNames>
    <sheetDataSet>
      <sheetData sheetId="3">
        <row r="15">
          <cell r="AK15">
            <v>-11485</v>
          </cell>
        </row>
        <row r="16">
          <cell r="AK16">
            <v>3398</v>
          </cell>
        </row>
        <row r="22">
          <cell r="AK22">
            <v>616</v>
          </cell>
        </row>
        <row r="24">
          <cell r="AK24">
            <v>-2334</v>
          </cell>
        </row>
        <row r="26">
          <cell r="AK26">
            <v>11</v>
          </cell>
        </row>
        <row r="30">
          <cell r="AK30">
            <v>67</v>
          </cell>
        </row>
        <row r="31">
          <cell r="AK31">
            <v>-299</v>
          </cell>
        </row>
        <row r="32">
          <cell r="AK32">
            <v>-25</v>
          </cell>
        </row>
        <row r="37">
          <cell r="AK37">
            <v>11803</v>
          </cell>
        </row>
        <row r="44">
          <cell r="AK44">
            <v>1947</v>
          </cell>
        </row>
        <row r="45">
          <cell r="AK45">
            <v>-9761</v>
          </cell>
        </row>
        <row r="47">
          <cell r="AK47">
            <v>-32069</v>
          </cell>
        </row>
        <row r="49">
          <cell r="AK49">
            <v>9701</v>
          </cell>
        </row>
        <row r="53">
          <cell r="AK53">
            <v>-9864</v>
          </cell>
        </row>
        <row r="60">
          <cell r="AK60">
            <v>-706</v>
          </cell>
        </row>
        <row r="61">
          <cell r="AK61">
            <v>-250</v>
          </cell>
        </row>
        <row r="64">
          <cell r="AK64">
            <v>417</v>
          </cell>
        </row>
        <row r="69">
          <cell r="AK69">
            <v>299</v>
          </cell>
        </row>
        <row r="70">
          <cell r="AK70">
            <v>1485</v>
          </cell>
        </row>
        <row r="71">
          <cell r="AK71">
            <v>-34222</v>
          </cell>
        </row>
        <row r="72">
          <cell r="AK72">
            <v>889</v>
          </cell>
        </row>
        <row r="78">
          <cell r="AK78">
            <v>47408</v>
          </cell>
        </row>
        <row r="82">
          <cell r="AK82">
            <v>-1339</v>
          </cell>
        </row>
        <row r="83">
          <cell r="AK83">
            <v>-183</v>
          </cell>
        </row>
        <row r="84">
          <cell r="AK84">
            <v>-774</v>
          </cell>
        </row>
        <row r="88">
          <cell r="AK88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4">
      <pane xSplit="4" ySplit="7" topLeftCell="F15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K15" sqref="K15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3" ht="39.75" customHeight="1">
      <c r="A1" s="130" t="s">
        <v>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</row>
    <row r="2" spans="1:13" ht="31.5" customHeight="1">
      <c r="A2" s="133" t="s">
        <v>158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33" customHeight="1">
      <c r="A3" s="133" t="s">
        <v>157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</row>
    <row r="4" spans="1:13" ht="24.75" customHeight="1">
      <c r="A4" s="135" t="s">
        <v>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4"/>
      <c r="M4" s="134"/>
    </row>
    <row r="5" spans="1:6" ht="29.25" customHeight="1">
      <c r="A5" s="42" t="s">
        <v>140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24" t="s">
        <v>159</v>
      </c>
      <c r="H6" s="125"/>
      <c r="I6" s="126"/>
      <c r="J6" s="20"/>
      <c r="K6" s="127" t="s">
        <v>69</v>
      </c>
      <c r="L6" s="128"/>
      <c r="M6" s="129"/>
    </row>
    <row r="7" spans="1:13" ht="19.5" customHeight="1">
      <c r="A7" s="24"/>
      <c r="B7" s="21"/>
      <c r="C7" s="21"/>
      <c r="D7" s="21"/>
      <c r="E7" s="21"/>
      <c r="F7" s="21"/>
      <c r="G7" s="7" t="s">
        <v>37</v>
      </c>
      <c r="H7" s="8"/>
      <c r="I7" s="9" t="s">
        <v>38</v>
      </c>
      <c r="J7" s="20"/>
      <c r="K7" s="14" t="s">
        <v>37</v>
      </c>
      <c r="L7" s="15"/>
      <c r="M7" s="16" t="s">
        <v>38</v>
      </c>
    </row>
    <row r="8" spans="1:13" ht="19.5" customHeight="1">
      <c r="A8" s="24"/>
      <c r="B8" s="21"/>
      <c r="C8" s="21"/>
      <c r="D8" s="21"/>
      <c r="E8" s="21"/>
      <c r="F8" s="21"/>
      <c r="G8" s="7" t="s">
        <v>39</v>
      </c>
      <c r="H8" s="8"/>
      <c r="I8" s="9" t="s">
        <v>39</v>
      </c>
      <c r="J8" s="20"/>
      <c r="K8" s="14" t="s">
        <v>39</v>
      </c>
      <c r="L8" s="15"/>
      <c r="M8" s="16" t="s">
        <v>39</v>
      </c>
    </row>
    <row r="9" spans="1:13" ht="19.5" customHeight="1">
      <c r="A9" s="24"/>
      <c r="B9" s="21"/>
      <c r="C9" s="21"/>
      <c r="D9" s="21"/>
      <c r="E9" s="21"/>
      <c r="F9" s="21"/>
      <c r="G9" s="10">
        <v>37621</v>
      </c>
      <c r="H9" s="11"/>
      <c r="I9" s="12">
        <v>37256</v>
      </c>
      <c r="J9" s="43"/>
      <c r="K9" s="17">
        <v>37621</v>
      </c>
      <c r="L9" s="18"/>
      <c r="M9" s="19">
        <v>37256</v>
      </c>
    </row>
    <row r="10" spans="1:13" ht="30" customHeight="1">
      <c r="A10" s="24"/>
      <c r="B10" s="24"/>
      <c r="C10" s="21"/>
      <c r="D10" s="21"/>
      <c r="E10" s="21"/>
      <c r="F10" s="24" t="s">
        <v>40</v>
      </c>
      <c r="G10" s="13" t="s">
        <v>41</v>
      </c>
      <c r="H10" s="13"/>
      <c r="I10" s="13" t="s">
        <v>42</v>
      </c>
      <c r="J10" s="21"/>
      <c r="K10" s="13" t="s">
        <v>43</v>
      </c>
      <c r="L10" s="13"/>
      <c r="M10" s="13" t="s">
        <v>43</v>
      </c>
    </row>
    <row r="11" spans="1:15" ht="27.75" customHeight="1" thickBot="1">
      <c r="A11" s="24">
        <v>1</v>
      </c>
      <c r="B11" s="24" t="s">
        <v>44</v>
      </c>
      <c r="C11" s="20" t="s">
        <v>45</v>
      </c>
      <c r="D11" s="21"/>
      <c r="E11" s="21"/>
      <c r="F11" s="24"/>
      <c r="G11" s="44">
        <f>+K11-O11</f>
        <v>70394</v>
      </c>
      <c r="H11" s="26"/>
      <c r="I11" s="45">
        <v>109905</v>
      </c>
      <c r="J11" s="26"/>
      <c r="K11" s="44">
        <v>134475</v>
      </c>
      <c r="L11" s="26"/>
      <c r="M11" s="25">
        <v>211634</v>
      </c>
      <c r="O11">
        <v>64081</v>
      </c>
    </row>
    <row r="12" spans="1:15" ht="27.75" customHeight="1">
      <c r="A12" s="24"/>
      <c r="B12" s="24" t="s">
        <v>47</v>
      </c>
      <c r="C12" s="21" t="s">
        <v>48</v>
      </c>
      <c r="D12" s="21"/>
      <c r="E12" s="21"/>
      <c r="F12" s="24"/>
      <c r="G12" s="26">
        <f>+K12-O12</f>
        <v>3</v>
      </c>
      <c r="H12" s="26"/>
      <c r="I12" s="27">
        <v>14</v>
      </c>
      <c r="J12" s="26"/>
      <c r="K12" s="26">
        <v>25</v>
      </c>
      <c r="L12" s="26"/>
      <c r="M12" s="26">
        <v>18</v>
      </c>
      <c r="O12">
        <v>22</v>
      </c>
    </row>
    <row r="13" spans="1:15" ht="27.75" customHeight="1">
      <c r="A13" s="24"/>
      <c r="B13" s="24" t="s">
        <v>49</v>
      </c>
      <c r="C13" s="21" t="s">
        <v>82</v>
      </c>
      <c r="D13" s="21"/>
      <c r="E13" s="21"/>
      <c r="F13" s="24"/>
      <c r="G13" s="26">
        <f>+K13-O13</f>
        <v>993</v>
      </c>
      <c r="H13" s="26"/>
      <c r="I13" s="27">
        <v>1486</v>
      </c>
      <c r="J13" s="26"/>
      <c r="K13" s="26">
        <v>1104</v>
      </c>
      <c r="L13" s="26"/>
      <c r="M13" s="26">
        <v>4895</v>
      </c>
      <c r="O13">
        <v>111</v>
      </c>
    </row>
    <row r="14" spans="1:15" ht="27.75" customHeight="1">
      <c r="A14" s="24">
        <v>2</v>
      </c>
      <c r="B14" s="24" t="s">
        <v>44</v>
      </c>
      <c r="C14" s="20" t="s">
        <v>183</v>
      </c>
      <c r="D14" s="21"/>
      <c r="E14" s="21"/>
      <c r="F14" s="24"/>
      <c r="G14" s="28">
        <f aca="true" t="shared" si="0" ref="G14:G20">+K14-O14</f>
        <v>-41</v>
      </c>
      <c r="H14" s="26"/>
      <c r="I14" s="29">
        <v>5776</v>
      </c>
      <c r="J14" s="26"/>
      <c r="K14" s="28">
        <v>1382</v>
      </c>
      <c r="L14" s="26"/>
      <c r="M14" s="28">
        <v>11143</v>
      </c>
      <c r="O14">
        <v>1423</v>
      </c>
    </row>
    <row r="15" spans="1:15" ht="27.75" customHeight="1">
      <c r="A15" s="24"/>
      <c r="B15" s="24" t="s">
        <v>47</v>
      </c>
      <c r="C15" s="21" t="s">
        <v>81</v>
      </c>
      <c r="D15" s="21"/>
      <c r="E15" s="21"/>
      <c r="F15" s="24"/>
      <c r="G15" s="30">
        <f t="shared" si="0"/>
        <v>-5994</v>
      </c>
      <c r="H15" s="26"/>
      <c r="I15" s="31">
        <v>-7438</v>
      </c>
      <c r="J15" s="26"/>
      <c r="K15" s="30">
        <v>-11803</v>
      </c>
      <c r="L15" s="26"/>
      <c r="M15" s="30">
        <v>-15004</v>
      </c>
      <c r="O15">
        <v>-5809</v>
      </c>
    </row>
    <row r="16" spans="1:15" ht="27.75" customHeight="1">
      <c r="A16" s="24"/>
      <c r="B16" s="24" t="s">
        <v>49</v>
      </c>
      <c r="C16" s="21" t="s">
        <v>50</v>
      </c>
      <c r="D16" s="21"/>
      <c r="E16" s="21"/>
      <c r="F16" s="24"/>
      <c r="G16" s="30">
        <f t="shared" si="0"/>
        <v>-1618</v>
      </c>
      <c r="H16" s="26"/>
      <c r="I16" s="31">
        <v>-5156</v>
      </c>
      <c r="J16" s="26"/>
      <c r="K16" s="30">
        <v>-3398</v>
      </c>
      <c r="L16" s="26"/>
      <c r="M16" s="30">
        <v>-10223</v>
      </c>
      <c r="O16">
        <v>-1780</v>
      </c>
    </row>
    <row r="17" spans="1:13" ht="27.75" customHeight="1">
      <c r="A17" s="24"/>
      <c r="B17" s="24" t="s">
        <v>51</v>
      </c>
      <c r="C17" s="21" t="s">
        <v>52</v>
      </c>
      <c r="D17" s="21"/>
      <c r="E17" s="21"/>
      <c r="F17" s="24"/>
      <c r="G17" s="30">
        <f t="shared" si="0"/>
        <v>0</v>
      </c>
      <c r="H17" s="26"/>
      <c r="I17" s="31">
        <v>0</v>
      </c>
      <c r="J17" s="26"/>
      <c r="K17" s="30">
        <v>0</v>
      </c>
      <c r="L17" s="26"/>
      <c r="M17" s="30">
        <v>0</v>
      </c>
    </row>
    <row r="18" spans="1:15" ht="27.75" customHeight="1">
      <c r="A18" s="24"/>
      <c r="B18" s="24"/>
      <c r="C18" s="21" t="s">
        <v>161</v>
      </c>
      <c r="D18" s="21"/>
      <c r="E18" s="21"/>
      <c r="F18" s="24"/>
      <c r="G18" s="32">
        <f t="shared" si="0"/>
        <v>0</v>
      </c>
      <c r="H18" s="26"/>
      <c r="I18" s="33">
        <v>1988</v>
      </c>
      <c r="J18" s="26"/>
      <c r="K18" s="32">
        <v>0</v>
      </c>
      <c r="L18" s="26"/>
      <c r="M18" s="32">
        <v>1988</v>
      </c>
      <c r="O18">
        <v>0</v>
      </c>
    </row>
    <row r="19" spans="1:15" ht="27.75" customHeight="1">
      <c r="A19" s="24"/>
      <c r="B19" s="24" t="s">
        <v>53</v>
      </c>
      <c r="C19" s="20" t="s">
        <v>54</v>
      </c>
      <c r="D19" s="21"/>
      <c r="E19" s="21"/>
      <c r="F19" s="24"/>
      <c r="G19" s="26">
        <f t="shared" si="0"/>
        <v>-7653</v>
      </c>
      <c r="H19" s="26"/>
      <c r="I19" s="27">
        <v>-4830</v>
      </c>
      <c r="J19" s="26"/>
      <c r="K19" s="26">
        <f>SUM(K14:K18)</f>
        <v>-13819</v>
      </c>
      <c r="L19" s="26"/>
      <c r="M19" s="26">
        <v>-12096</v>
      </c>
      <c r="O19">
        <v>-6166</v>
      </c>
    </row>
    <row r="20" spans="1:15" ht="27.75" customHeight="1">
      <c r="A20" s="24"/>
      <c r="B20" s="24" t="s">
        <v>55</v>
      </c>
      <c r="C20" s="21" t="s">
        <v>56</v>
      </c>
      <c r="D20" s="21"/>
      <c r="E20" s="21"/>
      <c r="F20" s="24"/>
      <c r="G20" s="34">
        <f t="shared" si="0"/>
        <v>1130</v>
      </c>
      <c r="H20" s="26"/>
      <c r="I20" s="35">
        <v>3369</v>
      </c>
      <c r="J20" s="26"/>
      <c r="K20" s="34">
        <v>2334</v>
      </c>
      <c r="L20" s="26"/>
      <c r="M20" s="34">
        <v>5775</v>
      </c>
      <c r="O20">
        <v>1204</v>
      </c>
    </row>
    <row r="21" spans="1:6" ht="27.75" customHeight="1">
      <c r="A21" s="24"/>
      <c r="B21" s="24" t="s">
        <v>57</v>
      </c>
      <c r="C21" s="20" t="s">
        <v>83</v>
      </c>
      <c r="D21" s="21"/>
      <c r="E21" s="21"/>
      <c r="F21" s="24"/>
    </row>
    <row r="22" spans="1:15" ht="21.75" customHeight="1">
      <c r="A22" s="24"/>
      <c r="B22" s="24"/>
      <c r="C22" s="20" t="s">
        <v>84</v>
      </c>
      <c r="D22" s="21"/>
      <c r="E22" s="21"/>
      <c r="F22" s="24"/>
      <c r="G22" s="26">
        <f>+K22-O22</f>
        <v>-6523</v>
      </c>
      <c r="H22" s="26"/>
      <c r="I22" s="27">
        <v>-1461</v>
      </c>
      <c r="J22" s="26"/>
      <c r="K22" s="26">
        <f>SUM(K19:K21)</f>
        <v>-11485</v>
      </c>
      <c r="L22" s="26"/>
      <c r="M22" s="26">
        <v>-6321</v>
      </c>
      <c r="O22">
        <v>-4962</v>
      </c>
    </row>
    <row r="23" spans="1:15" ht="27.75" customHeight="1">
      <c r="A23" s="24"/>
      <c r="B23" s="24" t="s">
        <v>58</v>
      </c>
      <c r="C23" s="21" t="s">
        <v>85</v>
      </c>
      <c r="D23" s="21"/>
      <c r="E23" s="21"/>
      <c r="F23" s="24">
        <v>5</v>
      </c>
      <c r="G23" s="34">
        <f>+K23-O23</f>
        <v>427</v>
      </c>
      <c r="H23" s="26"/>
      <c r="I23" s="35">
        <v>-927</v>
      </c>
      <c r="J23" s="26"/>
      <c r="K23" s="34">
        <v>255</v>
      </c>
      <c r="L23" s="26"/>
      <c r="M23" s="34">
        <v>-2552</v>
      </c>
      <c r="O23">
        <v>-172</v>
      </c>
    </row>
    <row r="24" spans="1:13" ht="27.75" customHeight="1">
      <c r="A24" s="24"/>
      <c r="B24" s="24" t="s">
        <v>59</v>
      </c>
      <c r="C24" s="22" t="s">
        <v>59</v>
      </c>
      <c r="D24" s="21" t="s">
        <v>86</v>
      </c>
      <c r="E24" s="21"/>
      <c r="F24" s="24"/>
      <c r="G24" s="26"/>
      <c r="H24" s="26"/>
      <c r="I24" s="27"/>
      <c r="J24" s="26"/>
      <c r="K24" s="26"/>
      <c r="L24" s="26"/>
      <c r="M24" s="26"/>
    </row>
    <row r="25" spans="1:15" ht="21.75" customHeight="1">
      <c r="A25" s="24"/>
      <c r="B25" s="24"/>
      <c r="C25" s="22"/>
      <c r="D25" s="21" t="s">
        <v>87</v>
      </c>
      <c r="E25" s="21"/>
      <c r="F25" s="24"/>
      <c r="G25" s="26">
        <f>+K25-O25</f>
        <v>-6096</v>
      </c>
      <c r="H25" s="26"/>
      <c r="I25" s="26">
        <v>-2388</v>
      </c>
      <c r="J25" s="26"/>
      <c r="K25" s="26">
        <f>SUM(K22:K24)</f>
        <v>-11230</v>
      </c>
      <c r="L25" s="26"/>
      <c r="M25" s="26">
        <v>-8873</v>
      </c>
      <c r="O25">
        <v>-5134</v>
      </c>
    </row>
    <row r="26" spans="1:15" ht="27.75" customHeight="1">
      <c r="A26" s="24"/>
      <c r="B26" s="24"/>
      <c r="C26" s="22" t="s">
        <v>60</v>
      </c>
      <c r="D26" s="21" t="s">
        <v>97</v>
      </c>
      <c r="E26" s="21"/>
      <c r="F26" s="24"/>
      <c r="G26" s="26">
        <f>+K26-O26</f>
        <v>213</v>
      </c>
      <c r="H26" s="26"/>
      <c r="I26" s="27">
        <v>-299</v>
      </c>
      <c r="J26" s="26"/>
      <c r="K26" s="26">
        <v>213</v>
      </c>
      <c r="L26" s="26"/>
      <c r="M26" s="26">
        <v>-113</v>
      </c>
      <c r="O26">
        <v>0</v>
      </c>
    </row>
    <row r="27" spans="1:15" ht="27.75" customHeight="1">
      <c r="A27" s="24"/>
      <c r="B27" s="24"/>
      <c r="C27" s="22" t="s">
        <v>64</v>
      </c>
      <c r="D27" s="21" t="s">
        <v>32</v>
      </c>
      <c r="E27" s="21"/>
      <c r="F27" s="24"/>
      <c r="G27" s="119">
        <f>+K27-O27</f>
        <v>56</v>
      </c>
      <c r="H27" s="26"/>
      <c r="I27" s="120">
        <v>-146</v>
      </c>
      <c r="J27" s="26"/>
      <c r="K27" s="119">
        <v>-148</v>
      </c>
      <c r="L27" s="26"/>
      <c r="M27" s="119">
        <v>-816</v>
      </c>
      <c r="O27">
        <v>-204</v>
      </c>
    </row>
    <row r="28" spans="1:15" ht="27.75" customHeight="1">
      <c r="A28" s="24"/>
      <c r="B28" s="24" t="s">
        <v>61</v>
      </c>
      <c r="C28" s="91" t="s">
        <v>88</v>
      </c>
      <c r="D28" s="21"/>
      <c r="E28" s="21"/>
      <c r="F28" s="24"/>
      <c r="G28" s="121">
        <v>0</v>
      </c>
      <c r="H28" s="26"/>
      <c r="I28" s="122">
        <v>0</v>
      </c>
      <c r="J28" s="26">
        <v>0</v>
      </c>
      <c r="K28" s="121">
        <v>0</v>
      </c>
      <c r="L28" s="26"/>
      <c r="M28" s="121">
        <v>0</v>
      </c>
      <c r="O28">
        <v>0</v>
      </c>
    </row>
    <row r="29" spans="1:6" ht="27.75" customHeight="1">
      <c r="A29" s="24"/>
      <c r="B29" s="24" t="s">
        <v>62</v>
      </c>
      <c r="C29" s="20" t="s">
        <v>89</v>
      </c>
      <c r="D29" s="21"/>
      <c r="E29" s="21"/>
      <c r="F29" s="24"/>
    </row>
    <row r="30" spans="1:15" ht="21.75" customHeight="1">
      <c r="A30" s="24"/>
      <c r="B30" s="24"/>
      <c r="C30" s="20" t="s">
        <v>90</v>
      </c>
      <c r="D30" s="21"/>
      <c r="E30" s="21"/>
      <c r="F30" s="24"/>
      <c r="G30" s="26">
        <f>+K30-O30</f>
        <v>-5827</v>
      </c>
      <c r="H30" s="26"/>
      <c r="I30" s="27">
        <v>-2833</v>
      </c>
      <c r="J30" s="26"/>
      <c r="K30" s="26">
        <f>SUM(K25:K29)</f>
        <v>-11165</v>
      </c>
      <c r="L30" s="26"/>
      <c r="M30" s="26">
        <v>-9802</v>
      </c>
      <c r="O30">
        <v>-5338</v>
      </c>
    </row>
    <row r="31" spans="1:15" ht="27.75" customHeight="1">
      <c r="A31" s="24"/>
      <c r="B31" s="24" t="s">
        <v>66</v>
      </c>
      <c r="C31" s="22" t="s">
        <v>59</v>
      </c>
      <c r="D31" s="21" t="s">
        <v>63</v>
      </c>
      <c r="E31" s="21"/>
      <c r="F31" s="24"/>
      <c r="G31" s="28">
        <v>0</v>
      </c>
      <c r="H31" s="26"/>
      <c r="I31" s="36">
        <v>0</v>
      </c>
      <c r="J31" s="26"/>
      <c r="K31" s="28">
        <v>0</v>
      </c>
      <c r="L31" s="26"/>
      <c r="M31" s="28">
        <v>0</v>
      </c>
      <c r="O31">
        <v>0</v>
      </c>
    </row>
    <row r="32" spans="1:15" ht="27.75" customHeight="1">
      <c r="A32" s="24"/>
      <c r="B32" s="24"/>
      <c r="C32" s="22" t="s">
        <v>60</v>
      </c>
      <c r="D32" s="21" t="s">
        <v>32</v>
      </c>
      <c r="E32" s="21"/>
      <c r="F32" s="24"/>
      <c r="G32" s="32">
        <v>0</v>
      </c>
      <c r="H32" s="26"/>
      <c r="I32" s="37">
        <v>0</v>
      </c>
      <c r="J32" s="26"/>
      <c r="K32" s="32">
        <v>0</v>
      </c>
      <c r="L32" s="26"/>
      <c r="M32" s="32">
        <v>0</v>
      </c>
      <c r="O32">
        <v>0</v>
      </c>
    </row>
    <row r="33" spans="1:15" ht="27.75" customHeight="1">
      <c r="A33" s="24"/>
      <c r="B33" s="24"/>
      <c r="C33" s="22" t="s">
        <v>64</v>
      </c>
      <c r="D33" s="21" t="s">
        <v>65</v>
      </c>
      <c r="E33" s="111"/>
      <c r="F33" s="24"/>
      <c r="G33" s="38">
        <v>0</v>
      </c>
      <c r="H33" s="26"/>
      <c r="I33" s="39">
        <v>0</v>
      </c>
      <c r="J33" s="26"/>
      <c r="K33" s="38">
        <v>0</v>
      </c>
      <c r="L33" s="26"/>
      <c r="M33" s="38">
        <v>0</v>
      </c>
      <c r="O33">
        <v>0</v>
      </c>
    </row>
    <row r="34" spans="1:15" ht="27.75" customHeight="1" thickBot="1">
      <c r="A34" s="24"/>
      <c r="B34" s="24" t="s">
        <v>91</v>
      </c>
      <c r="C34" s="20" t="s">
        <v>92</v>
      </c>
      <c r="D34" s="21"/>
      <c r="E34" s="21"/>
      <c r="F34" s="24"/>
      <c r="G34" s="87">
        <f>+K34-O34</f>
        <v>-5827</v>
      </c>
      <c r="H34" s="26"/>
      <c r="I34" s="88">
        <v>-2833</v>
      </c>
      <c r="J34" s="26"/>
      <c r="K34" s="87">
        <f>SUM(K30:K33)</f>
        <v>-11165</v>
      </c>
      <c r="L34" s="26"/>
      <c r="M34" s="87">
        <v>-9802</v>
      </c>
      <c r="O34">
        <v>-5338</v>
      </c>
    </row>
    <row r="35" spans="1:13" ht="31.5" customHeight="1" thickTop="1">
      <c r="A35" s="24">
        <v>3</v>
      </c>
      <c r="B35" s="24" t="s">
        <v>44</v>
      </c>
      <c r="C35" s="20" t="s">
        <v>93</v>
      </c>
      <c r="D35" s="21"/>
      <c r="E35" s="21"/>
      <c r="F35" s="24"/>
      <c r="G35" s="26"/>
      <c r="H35" s="26"/>
      <c r="I35" s="27"/>
      <c r="J35" s="26"/>
      <c r="K35" s="26"/>
      <c r="L35" s="26"/>
      <c r="M35" s="26"/>
    </row>
    <row r="36" spans="1:15" ht="27.75" customHeight="1" thickBot="1">
      <c r="A36" s="24"/>
      <c r="B36" s="24"/>
      <c r="C36" s="22" t="s">
        <v>44</v>
      </c>
      <c r="D36" s="21" t="s">
        <v>179</v>
      </c>
      <c r="E36" s="21"/>
      <c r="F36" s="24"/>
      <c r="H36" s="40"/>
      <c r="I36" s="48">
        <f>+I34/339630*100</f>
        <v>-0.8341430380119542</v>
      </c>
      <c r="J36" s="93">
        <f>+J34/339630*100</f>
        <v>0</v>
      </c>
      <c r="L36" s="93"/>
      <c r="M36" s="48">
        <f>+M34/339630*100</f>
        <v>-2.88608191266967</v>
      </c>
      <c r="O36">
        <v>-1.5717103907193122</v>
      </c>
    </row>
    <row r="37" spans="1:13" ht="27.75" customHeight="1" thickBot="1">
      <c r="A37" s="24"/>
      <c r="B37" s="24"/>
      <c r="C37" s="22"/>
      <c r="D37" s="21" t="s">
        <v>178</v>
      </c>
      <c r="E37" s="21"/>
      <c r="F37" s="24"/>
      <c r="G37" s="46">
        <f>+G34/339630*100</f>
        <v>-1.7156906044813471</v>
      </c>
      <c r="H37" s="40"/>
      <c r="I37" s="123"/>
      <c r="J37" s="93"/>
      <c r="K37" s="48">
        <f>+K34/339630*100</f>
        <v>-3.2874009952006595</v>
      </c>
      <c r="L37" s="93"/>
      <c r="M37" s="123"/>
    </row>
    <row r="38" spans="1:15" ht="27.75" customHeight="1" thickBot="1">
      <c r="A38" s="24"/>
      <c r="B38" s="24"/>
      <c r="C38" s="22" t="s">
        <v>47</v>
      </c>
      <c r="D38" s="23" t="s">
        <v>94</v>
      </c>
      <c r="E38" s="21"/>
      <c r="F38" s="24"/>
      <c r="G38" s="92" t="s">
        <v>46</v>
      </c>
      <c r="H38" s="40"/>
      <c r="I38" s="47" t="s">
        <v>46</v>
      </c>
      <c r="J38" s="40"/>
      <c r="K38" s="47" t="s">
        <v>46</v>
      </c>
      <c r="L38" s="40"/>
      <c r="M38" s="92" t="s">
        <v>46</v>
      </c>
      <c r="O38" t="s">
        <v>46</v>
      </c>
    </row>
    <row r="39" spans="1:13" ht="27.75" customHeight="1">
      <c r="A39" s="24"/>
      <c r="B39" s="24"/>
      <c r="C39" s="22"/>
      <c r="D39" s="23"/>
      <c r="E39" s="21"/>
      <c r="F39" s="24"/>
      <c r="G39" s="94"/>
      <c r="H39" s="40"/>
      <c r="I39" s="94"/>
      <c r="J39" s="40"/>
      <c r="K39" s="94"/>
      <c r="L39" s="40"/>
      <c r="M39" s="85"/>
    </row>
    <row r="40" spans="1:13" ht="27.75" customHeight="1">
      <c r="A40" s="24"/>
      <c r="B40" s="113" t="s">
        <v>142</v>
      </c>
      <c r="C40" s="22"/>
      <c r="D40" s="23"/>
      <c r="E40" s="21"/>
      <c r="F40" s="24"/>
      <c r="G40" s="94"/>
      <c r="H40" s="40"/>
      <c r="I40" s="94"/>
      <c r="J40" s="40"/>
      <c r="K40" s="94"/>
      <c r="L40" s="40"/>
      <c r="M40" s="93"/>
    </row>
    <row r="41" spans="1:13" ht="19.5" customHeight="1">
      <c r="A41" s="24"/>
      <c r="B41" s="117" t="s">
        <v>141</v>
      </c>
      <c r="C41" s="112"/>
      <c r="D41" s="110"/>
      <c r="E41" s="21"/>
      <c r="F41" s="24"/>
      <c r="G41" s="40"/>
      <c r="H41" s="40"/>
      <c r="I41" s="41"/>
      <c r="J41" s="40"/>
      <c r="K41" s="40"/>
      <c r="L41" s="40"/>
      <c r="M41" s="93"/>
    </row>
    <row r="42" spans="1:13" ht="18" customHeight="1">
      <c r="A42" s="1"/>
      <c r="E42" s="2"/>
      <c r="G42" s="6"/>
      <c r="H42" s="5"/>
      <c r="I42" s="4"/>
      <c r="J42" s="5"/>
      <c r="K42" s="5"/>
      <c r="L42" s="5"/>
      <c r="M42" s="5"/>
    </row>
    <row r="43" spans="1:13" ht="21.75" customHeight="1">
      <c r="A43" s="1"/>
      <c r="E43" s="49" t="s">
        <v>68</v>
      </c>
      <c r="G43" s="50" t="s">
        <v>67</v>
      </c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4"/>
      <c r="J71" s="5"/>
      <c r="K71" s="5"/>
      <c r="L71" s="5"/>
      <c r="M71" s="5"/>
    </row>
    <row r="72" spans="7:13" ht="12.75">
      <c r="G72" s="5"/>
      <c r="H72" s="5"/>
      <c r="I72" s="4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  <row r="106" spans="7:13" ht="12.75">
      <c r="G106" s="5"/>
      <c r="H106" s="5"/>
      <c r="I106" s="5"/>
      <c r="J106" s="5"/>
      <c r="K106" s="5"/>
      <c r="L106" s="5"/>
      <c r="M106" s="5"/>
    </row>
    <row r="107" spans="7:13" ht="12.75">
      <c r="G107" s="5"/>
      <c r="H107" s="5"/>
      <c r="I107" s="5"/>
      <c r="J107" s="5"/>
      <c r="K107" s="5"/>
      <c r="L107" s="5"/>
      <c r="M107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65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18">
      <c r="A1" s="82" t="s">
        <v>113</v>
      </c>
    </row>
    <row r="2" ht="18" customHeight="1">
      <c r="A2" s="82" t="s">
        <v>150</v>
      </c>
    </row>
    <row r="3" ht="9.75" customHeight="1" thickBot="1"/>
    <row r="4" spans="5:9" ht="13.5" customHeight="1">
      <c r="E4" s="61" t="s">
        <v>0</v>
      </c>
      <c r="F4" s="62"/>
      <c r="H4" s="65" t="s">
        <v>1</v>
      </c>
      <c r="I4" s="66"/>
    </row>
    <row r="5" spans="5:9" ht="13.5" customHeight="1">
      <c r="E5" s="63" t="s">
        <v>2</v>
      </c>
      <c r="F5" s="64"/>
      <c r="H5" s="67" t="s">
        <v>3</v>
      </c>
      <c r="I5" s="68"/>
    </row>
    <row r="6" spans="5:9" ht="13.5" customHeight="1">
      <c r="E6" s="63" t="s">
        <v>159</v>
      </c>
      <c r="F6" s="64"/>
      <c r="H6" s="67" t="s">
        <v>4</v>
      </c>
      <c r="I6" s="68"/>
    </row>
    <row r="7" spans="5:9" ht="13.5" customHeight="1" thickBot="1">
      <c r="E7" s="83">
        <v>37621</v>
      </c>
      <c r="F7" s="84"/>
      <c r="H7" s="69">
        <v>37437</v>
      </c>
      <c r="I7" s="70"/>
    </row>
    <row r="8" spans="5:9" ht="13.5" customHeight="1">
      <c r="E8" s="52" t="s">
        <v>5</v>
      </c>
      <c r="F8" s="52"/>
      <c r="H8" s="53" t="s">
        <v>5</v>
      </c>
      <c r="I8" s="53"/>
    </row>
    <row r="9" spans="1:9" ht="13.5" customHeight="1">
      <c r="A9" s="1">
        <v>1</v>
      </c>
      <c r="B9" t="s">
        <v>71</v>
      </c>
      <c r="E9" s="54">
        <f>127383-6019-106347+1</f>
        <v>15018</v>
      </c>
      <c r="F9" s="54"/>
      <c r="G9" s="54"/>
      <c r="H9" s="54">
        <v>16895</v>
      </c>
      <c r="I9" s="54"/>
    </row>
    <row r="10" spans="1:9" ht="13.5" customHeight="1">
      <c r="A10" s="1">
        <v>2</v>
      </c>
      <c r="B10" t="s">
        <v>72</v>
      </c>
      <c r="E10" s="54">
        <v>106347</v>
      </c>
      <c r="F10" s="54"/>
      <c r="G10" s="54"/>
      <c r="H10" s="54">
        <v>107162</v>
      </c>
      <c r="I10" s="54"/>
    </row>
    <row r="11" spans="1:9" ht="13.5" customHeight="1">
      <c r="A11" s="1">
        <v>3</v>
      </c>
      <c r="B11" t="s">
        <v>6</v>
      </c>
      <c r="E11" s="54">
        <v>283973</v>
      </c>
      <c r="F11" s="54"/>
      <c r="G11" s="54"/>
      <c r="H11" s="54">
        <v>283077</v>
      </c>
      <c r="I11" s="54"/>
    </row>
    <row r="12" spans="1:9" ht="13.5" customHeight="1">
      <c r="A12" s="1">
        <v>4</v>
      </c>
      <c r="B12" t="s">
        <v>7</v>
      </c>
      <c r="E12" s="54">
        <f>19162-40</f>
        <v>19122</v>
      </c>
      <c r="F12" s="54"/>
      <c r="G12" s="54"/>
      <c r="H12" s="54">
        <v>19113</v>
      </c>
      <c r="I12" s="54"/>
    </row>
    <row r="13" spans="1:9" ht="13.5" customHeight="1">
      <c r="A13" s="1">
        <v>5</v>
      </c>
      <c r="B13" t="s">
        <v>73</v>
      </c>
      <c r="E13" s="54">
        <v>-1132</v>
      </c>
      <c r="F13" s="54"/>
      <c r="G13" s="54"/>
      <c r="H13" s="54">
        <v>-1065</v>
      </c>
      <c r="I13" s="54"/>
    </row>
    <row r="14" spans="1:9" ht="13.5" customHeight="1">
      <c r="A14" s="1">
        <v>6</v>
      </c>
      <c r="B14" t="s">
        <v>74</v>
      </c>
      <c r="E14" s="54"/>
      <c r="F14" s="54"/>
      <c r="G14" s="54"/>
      <c r="H14" s="54"/>
      <c r="I14" s="54"/>
    </row>
    <row r="15" spans="1:9" ht="13.5" customHeight="1">
      <c r="A15" s="1"/>
      <c r="B15" t="s">
        <v>75</v>
      </c>
      <c r="E15" s="54">
        <v>541772</v>
      </c>
      <c r="F15" s="54"/>
      <c r="G15" s="54"/>
      <c r="H15" s="54">
        <v>507550</v>
      </c>
      <c r="I15" s="54"/>
    </row>
    <row r="16" spans="1:9" ht="13.5" customHeight="1">
      <c r="A16" s="1"/>
      <c r="B16" t="s">
        <v>76</v>
      </c>
      <c r="E16" s="54">
        <v>6019</v>
      </c>
      <c r="F16" s="54"/>
      <c r="G16" s="54"/>
      <c r="H16" s="54">
        <v>6019</v>
      </c>
      <c r="I16" s="54"/>
    </row>
    <row r="17" spans="1:9" ht="13.5" customHeight="1">
      <c r="A17" s="1">
        <v>7</v>
      </c>
      <c r="B17" s="51" t="s">
        <v>8</v>
      </c>
      <c r="E17" s="54"/>
      <c r="F17" s="54"/>
      <c r="G17" s="54"/>
      <c r="H17" s="54"/>
      <c r="I17" s="54"/>
    </row>
    <row r="18" spans="1:9" ht="13.5" customHeight="1">
      <c r="A18" s="1"/>
      <c r="C18" s="57" t="s">
        <v>9</v>
      </c>
      <c r="E18" s="71">
        <f>203006-54269-28291</f>
        <v>120446</v>
      </c>
      <c r="F18" s="72"/>
      <c r="G18" s="58"/>
      <c r="H18" s="77">
        <v>122393</v>
      </c>
      <c r="I18" s="60"/>
    </row>
    <row r="19" spans="1:9" ht="13.5" customHeight="1">
      <c r="A19" s="1"/>
      <c r="C19" s="57" t="s">
        <v>70</v>
      </c>
      <c r="E19" s="73">
        <v>54269</v>
      </c>
      <c r="F19" s="74"/>
      <c r="G19" s="58"/>
      <c r="H19" s="78">
        <v>44508</v>
      </c>
      <c r="I19" s="60"/>
    </row>
    <row r="20" spans="1:9" ht="13.5" customHeight="1">
      <c r="A20" s="1"/>
      <c r="C20" s="57" t="s">
        <v>10</v>
      </c>
      <c r="E20" s="73">
        <f>38588-10297</f>
        <v>28291</v>
      </c>
      <c r="F20" s="74"/>
      <c r="G20" s="58"/>
      <c r="H20" s="78">
        <v>29563</v>
      </c>
      <c r="I20" s="60"/>
    </row>
    <row r="21" spans="1:9" ht="13.5" customHeight="1">
      <c r="A21" s="1"/>
      <c r="C21" s="57" t="s">
        <v>11</v>
      </c>
      <c r="E21" s="73">
        <v>91344</v>
      </c>
      <c r="F21" s="74"/>
      <c r="G21" s="58"/>
      <c r="H21" s="78">
        <v>75501</v>
      </c>
      <c r="I21" s="60"/>
    </row>
    <row r="22" spans="1:9" ht="13.5" customHeight="1">
      <c r="A22" s="1"/>
      <c r="C22" s="57" t="s">
        <v>12</v>
      </c>
      <c r="E22" s="73">
        <v>74956</v>
      </c>
      <c r="F22" s="74"/>
      <c r="G22" s="58"/>
      <c r="H22" s="78">
        <v>58739</v>
      </c>
      <c r="I22" s="60"/>
    </row>
    <row r="23" spans="1:9" ht="13.5" customHeight="1">
      <c r="A23" s="1"/>
      <c r="C23" s="57" t="s">
        <v>13</v>
      </c>
      <c r="E23" s="73">
        <v>4455</v>
      </c>
      <c r="F23" s="74"/>
      <c r="G23" s="58"/>
      <c r="H23" s="78">
        <v>4272</v>
      </c>
      <c r="I23" s="60"/>
    </row>
    <row r="24" spans="1:9" ht="13.5" customHeight="1">
      <c r="A24" s="1"/>
      <c r="C24" s="57" t="s">
        <v>14</v>
      </c>
      <c r="E24" s="73">
        <v>40</v>
      </c>
      <c r="F24" s="74"/>
      <c r="G24" s="58"/>
      <c r="H24" s="78">
        <v>40</v>
      </c>
      <c r="I24" s="60"/>
    </row>
    <row r="25" spans="1:9" ht="13.5" customHeight="1">
      <c r="A25" s="1"/>
      <c r="C25" s="57" t="s">
        <v>15</v>
      </c>
      <c r="E25" s="73">
        <v>3667</v>
      </c>
      <c r="F25" s="74"/>
      <c r="G25" s="58"/>
      <c r="H25" s="78">
        <v>11518</v>
      </c>
      <c r="I25" s="60"/>
    </row>
    <row r="26" spans="1:9" ht="13.5" customHeight="1">
      <c r="A26" s="1"/>
      <c r="C26" s="57" t="s">
        <v>16</v>
      </c>
      <c r="E26" s="75">
        <v>6876</v>
      </c>
      <c r="F26" s="76"/>
      <c r="G26" s="58"/>
      <c r="H26" s="79">
        <v>18096</v>
      </c>
      <c r="I26" s="60"/>
    </row>
    <row r="27" spans="1:9" ht="13.5" customHeight="1">
      <c r="A27" s="1"/>
      <c r="E27" s="58">
        <f>SUM(E18:E26)</f>
        <v>384344</v>
      </c>
      <c r="F27" s="58">
        <f>SUM(F18:F26)</f>
        <v>0</v>
      </c>
      <c r="G27" s="58"/>
      <c r="H27" s="58">
        <f>SUM(H18:H26)</f>
        <v>364630</v>
      </c>
      <c r="I27" s="58"/>
    </row>
    <row r="28" spans="1:9" ht="13.5" customHeight="1">
      <c r="A28" s="1">
        <v>8</v>
      </c>
      <c r="B28" s="51" t="s">
        <v>17</v>
      </c>
      <c r="E28" s="54"/>
      <c r="F28" s="54"/>
      <c r="G28" s="54"/>
      <c r="H28" s="54"/>
      <c r="I28" s="54"/>
    </row>
    <row r="29" spans="1:9" ht="13.5" customHeight="1">
      <c r="A29" s="1"/>
      <c r="C29" s="57" t="s">
        <v>18</v>
      </c>
      <c r="D29" s="57"/>
      <c r="E29" s="71">
        <v>326247</v>
      </c>
      <c r="F29" s="72"/>
      <c r="G29" s="58"/>
      <c r="H29" s="71">
        <v>323456</v>
      </c>
      <c r="I29" s="72"/>
    </row>
    <row r="30" spans="1:9" ht="13.5" customHeight="1">
      <c r="A30" s="1"/>
      <c r="C30" s="57" t="s">
        <v>19</v>
      </c>
      <c r="D30" s="57"/>
      <c r="E30" s="73">
        <v>93602</v>
      </c>
      <c r="F30" s="74"/>
      <c r="G30" s="58"/>
      <c r="H30" s="73">
        <v>101423</v>
      </c>
      <c r="I30" s="74"/>
    </row>
    <row r="31" spans="1:9" ht="13.5" customHeight="1">
      <c r="A31" s="1"/>
      <c r="C31" s="57" t="s">
        <v>20</v>
      </c>
      <c r="D31" s="57"/>
      <c r="E31" s="73">
        <v>5930</v>
      </c>
      <c r="F31" s="74"/>
      <c r="G31" s="58"/>
      <c r="H31" s="73">
        <v>6028</v>
      </c>
      <c r="I31" s="74"/>
    </row>
    <row r="32" spans="1:9" ht="13.5" customHeight="1">
      <c r="A32" s="1"/>
      <c r="C32" s="57" t="s">
        <v>21</v>
      </c>
      <c r="D32" s="57"/>
      <c r="E32" s="73">
        <f>90608+10923</f>
        <v>101531</v>
      </c>
      <c r="F32" s="74"/>
      <c r="G32" s="58"/>
      <c r="H32" s="73">
        <v>81478</v>
      </c>
      <c r="I32" s="74"/>
    </row>
    <row r="33" spans="1:9" ht="13.5" customHeight="1">
      <c r="A33" s="1"/>
      <c r="C33" s="57" t="s">
        <v>22</v>
      </c>
      <c r="D33" s="57"/>
      <c r="E33" s="73">
        <v>618</v>
      </c>
      <c r="F33" s="74"/>
      <c r="G33" s="58"/>
      <c r="H33" s="73">
        <v>618</v>
      </c>
      <c r="I33" s="74"/>
    </row>
    <row r="34" spans="1:9" ht="13.5" customHeight="1">
      <c r="A34" s="1"/>
      <c r="C34" s="57" t="s">
        <v>23</v>
      </c>
      <c r="D34" s="57"/>
      <c r="E34" s="75">
        <v>86</v>
      </c>
      <c r="F34" s="76"/>
      <c r="G34" s="58"/>
      <c r="H34" s="75">
        <v>627</v>
      </c>
      <c r="I34" s="76"/>
    </row>
    <row r="35" spans="1:9" ht="13.5" customHeight="1">
      <c r="A35" s="1"/>
      <c r="C35" s="57"/>
      <c r="D35" s="57"/>
      <c r="E35" s="58">
        <f>SUM(E29:E34)</f>
        <v>528014</v>
      </c>
      <c r="F35" s="58">
        <f>SUM(F29:F34)</f>
        <v>0</v>
      </c>
      <c r="G35" s="58"/>
      <c r="H35" s="58">
        <f>SUM(H29:H34)</f>
        <v>513630</v>
      </c>
      <c r="I35" s="58"/>
    </row>
    <row r="36" spans="1:9" ht="13.5" customHeight="1">
      <c r="A36" s="1">
        <v>9</v>
      </c>
      <c r="B36" s="51" t="s">
        <v>182</v>
      </c>
      <c r="E36" s="55">
        <f>+E27-E35</f>
        <v>-143670</v>
      </c>
      <c r="F36" s="55">
        <f>+F27-F35</f>
        <v>0</v>
      </c>
      <c r="G36" s="90"/>
      <c r="H36" s="55">
        <f>+H27-H35</f>
        <v>-149000</v>
      </c>
      <c r="I36" s="55"/>
    </row>
    <row r="37" spans="1:9" ht="13.5" customHeight="1" thickBot="1">
      <c r="A37" s="1"/>
      <c r="E37" s="56">
        <f>SUM(E9:E16)+E36</f>
        <v>827449</v>
      </c>
      <c r="F37" s="56">
        <f>SUM(F9:F16)+F36</f>
        <v>0</v>
      </c>
      <c r="G37" s="90"/>
      <c r="H37" s="56">
        <f>SUM(H9:H16)+H36</f>
        <v>789751</v>
      </c>
      <c r="I37" s="56"/>
    </row>
    <row r="38" spans="1:9" ht="13.5" customHeight="1">
      <c r="A38" s="1">
        <v>10</v>
      </c>
      <c r="B38" s="51" t="s">
        <v>24</v>
      </c>
      <c r="E38" s="54"/>
      <c r="F38" s="54"/>
      <c r="G38" s="54"/>
      <c r="H38" s="54"/>
      <c r="I38" s="54"/>
    </row>
    <row r="39" spans="1:9" ht="13.5" customHeight="1">
      <c r="A39" s="1"/>
      <c r="B39" t="s">
        <v>25</v>
      </c>
      <c r="E39" s="54">
        <v>169815</v>
      </c>
      <c r="F39" s="54"/>
      <c r="G39" s="54"/>
      <c r="H39" s="54">
        <v>169815</v>
      </c>
      <c r="I39" s="54"/>
    </row>
    <row r="40" spans="1:9" ht="13.5" customHeight="1">
      <c r="A40" s="1"/>
      <c r="B40" t="s">
        <v>26</v>
      </c>
      <c r="E40" s="54"/>
      <c r="F40" s="54"/>
      <c r="G40" s="54"/>
      <c r="H40" s="54"/>
      <c r="I40" s="54"/>
    </row>
    <row r="41" spans="1:9" ht="13.5" customHeight="1">
      <c r="A41" s="1"/>
      <c r="C41" s="57" t="s">
        <v>27</v>
      </c>
      <c r="D41" s="57"/>
      <c r="E41" s="71">
        <v>329798</v>
      </c>
      <c r="F41" s="72"/>
      <c r="G41" s="58"/>
      <c r="H41" s="71">
        <v>329798</v>
      </c>
      <c r="I41" s="72"/>
    </row>
    <row r="42" spans="1:9" ht="13.5" customHeight="1">
      <c r="A42" s="1"/>
      <c r="C42" s="57" t="s">
        <v>28</v>
      </c>
      <c r="D42" s="57"/>
      <c r="E42" s="73">
        <v>26739</v>
      </c>
      <c r="F42" s="74"/>
      <c r="G42" s="58"/>
      <c r="H42" s="73">
        <v>26711</v>
      </c>
      <c r="I42" s="74"/>
    </row>
    <row r="43" spans="1:9" ht="13.5" customHeight="1">
      <c r="A43" s="1"/>
      <c r="C43" s="57" t="s">
        <v>29</v>
      </c>
      <c r="D43" s="57"/>
      <c r="E43" s="73">
        <f>13270-167</f>
        <v>13103</v>
      </c>
      <c r="F43" s="74"/>
      <c r="G43" s="58"/>
      <c r="H43" s="73">
        <v>13270</v>
      </c>
      <c r="I43" s="74"/>
    </row>
    <row r="44" spans="1:9" ht="13.5" customHeight="1">
      <c r="A44" s="1"/>
      <c r="C44" s="57" t="s">
        <v>30</v>
      </c>
      <c r="D44" s="57"/>
      <c r="E44" s="73">
        <v>240</v>
      </c>
      <c r="F44" s="74"/>
      <c r="G44" s="58"/>
      <c r="H44" s="73">
        <v>240</v>
      </c>
      <c r="I44" s="74"/>
    </row>
    <row r="45" spans="1:9" ht="13.5" customHeight="1">
      <c r="A45" s="1"/>
      <c r="C45" s="57" t="s">
        <v>31</v>
      </c>
      <c r="D45" s="57"/>
      <c r="E45" s="75">
        <v>-82605</v>
      </c>
      <c r="F45" s="76"/>
      <c r="G45" s="58"/>
      <c r="H45" s="75">
        <v>-71607</v>
      </c>
      <c r="I45" s="76"/>
    </row>
    <row r="46" spans="1:9" ht="13.5" customHeight="1">
      <c r="A46" s="1"/>
      <c r="C46" s="57"/>
      <c r="D46" s="57"/>
      <c r="E46" s="80">
        <f>SUM(E41:E45)</f>
        <v>287275</v>
      </c>
      <c r="F46" s="80">
        <f>SUM(F41:F45)</f>
        <v>0</v>
      </c>
      <c r="G46" s="60"/>
      <c r="H46" s="80">
        <f>SUM(H41:H45)</f>
        <v>298412</v>
      </c>
      <c r="I46" s="81"/>
    </row>
    <row r="47" spans="1:9" ht="13.5" customHeight="1">
      <c r="A47" s="1"/>
      <c r="E47" s="54">
        <f>+E39+E46</f>
        <v>457090</v>
      </c>
      <c r="F47" s="54">
        <f>+F39+F46</f>
        <v>0</v>
      </c>
      <c r="G47" s="54"/>
      <c r="H47" s="54">
        <f>+H39+H46</f>
        <v>468227</v>
      </c>
      <c r="I47" s="54"/>
    </row>
    <row r="48" spans="1:9" ht="13.5" customHeight="1">
      <c r="A48" s="1">
        <v>11</v>
      </c>
      <c r="B48" t="s">
        <v>32</v>
      </c>
      <c r="E48" s="54">
        <v>4406</v>
      </c>
      <c r="F48" s="54"/>
      <c r="G48" s="54"/>
      <c r="H48" s="54">
        <v>5032</v>
      </c>
      <c r="I48" s="54"/>
    </row>
    <row r="49" spans="1:9" ht="13.5" customHeight="1">
      <c r="A49" s="1">
        <v>12</v>
      </c>
      <c r="B49" t="s">
        <v>33</v>
      </c>
      <c r="E49" s="86">
        <v>152518</v>
      </c>
      <c r="F49" s="54"/>
      <c r="G49" s="54"/>
      <c r="H49" s="54">
        <v>105802</v>
      </c>
      <c r="I49" s="54"/>
    </row>
    <row r="50" spans="1:9" ht="13.5" customHeight="1">
      <c r="A50" s="1">
        <v>13</v>
      </c>
      <c r="B50" t="s">
        <v>77</v>
      </c>
      <c r="E50" s="86"/>
      <c r="F50" s="54"/>
      <c r="G50" s="54"/>
      <c r="H50" s="54"/>
      <c r="I50" s="54"/>
    </row>
    <row r="51" spans="1:9" ht="13.5" customHeight="1">
      <c r="A51" s="1"/>
      <c r="B51" t="s">
        <v>78</v>
      </c>
      <c r="E51" s="54">
        <v>171124</v>
      </c>
      <c r="F51" s="54"/>
      <c r="G51" s="54"/>
      <c r="H51" s="54">
        <v>171124</v>
      </c>
      <c r="I51" s="54"/>
    </row>
    <row r="52" spans="1:9" ht="13.5" customHeight="1">
      <c r="A52" s="1"/>
      <c r="B52" t="s">
        <v>98</v>
      </c>
      <c r="E52" s="86">
        <v>34819</v>
      </c>
      <c r="F52" s="54"/>
      <c r="G52" s="54"/>
      <c r="H52" s="54">
        <v>30745</v>
      </c>
      <c r="I52" s="54"/>
    </row>
    <row r="53" spans="1:9" ht="13.5" customHeight="1">
      <c r="A53" s="1"/>
      <c r="B53" t="s">
        <v>79</v>
      </c>
      <c r="E53" s="54">
        <v>621</v>
      </c>
      <c r="F53" s="54"/>
      <c r="G53" s="54"/>
      <c r="H53" s="54">
        <v>611</v>
      </c>
      <c r="I53" s="54"/>
    </row>
    <row r="54" spans="1:9" ht="13.5" customHeight="1">
      <c r="A54" s="1"/>
      <c r="B54" t="s">
        <v>80</v>
      </c>
      <c r="E54" s="54">
        <v>6871</v>
      </c>
      <c r="F54" s="54"/>
      <c r="G54" s="54"/>
      <c r="H54" s="54">
        <v>8210</v>
      </c>
      <c r="I54" s="54"/>
    </row>
    <row r="55" spans="1:9" ht="13.5" customHeight="1" thickBot="1">
      <c r="A55" s="1"/>
      <c r="E55" s="56">
        <f>SUM(E47:E54)</f>
        <v>827449</v>
      </c>
      <c r="F55" s="56">
        <f>SUM(F47:F54)</f>
        <v>0</v>
      </c>
      <c r="G55" s="90"/>
      <c r="H55" s="56">
        <f>SUM(H47:H54)</f>
        <v>789751</v>
      </c>
      <c r="I55" s="56"/>
    </row>
    <row r="56" ht="9.75" customHeight="1">
      <c r="A56" s="1"/>
    </row>
    <row r="57" spans="1:8" ht="13.5" customHeight="1">
      <c r="A57" s="1">
        <v>14</v>
      </c>
      <c r="B57" t="s">
        <v>34</v>
      </c>
      <c r="E57" s="89">
        <f>+(E47-E13)/339630</f>
        <v>1.3491799899891057</v>
      </c>
      <c r="F57" s="89"/>
      <c r="G57" s="89"/>
      <c r="H57" s="89">
        <f>+(H47-H13)/339630</f>
        <v>1.381774283779407</v>
      </c>
    </row>
    <row r="58" spans="1:8" ht="13.5" customHeight="1">
      <c r="A58" s="1"/>
      <c r="E58" s="89"/>
      <c r="F58" s="89"/>
      <c r="G58" s="89"/>
      <c r="H58" s="89"/>
    </row>
    <row r="59" spans="1:8" ht="13.5" customHeight="1">
      <c r="A59" s="1"/>
      <c r="E59" s="89"/>
      <c r="F59" s="89"/>
      <c r="G59" s="89"/>
      <c r="H59" s="89"/>
    </row>
    <row r="60" spans="1:8" ht="13.5" customHeight="1">
      <c r="A60" s="1"/>
      <c r="B60" s="57" t="s">
        <v>143</v>
      </c>
      <c r="E60" s="89"/>
      <c r="F60" s="89"/>
      <c r="G60" s="89"/>
      <c r="H60" s="89"/>
    </row>
    <row r="61" spans="1:8" ht="13.5" customHeight="1">
      <c r="A61" s="1"/>
      <c r="B61" s="57" t="s">
        <v>144</v>
      </c>
      <c r="E61" s="89"/>
      <c r="F61" s="89"/>
      <c r="G61" s="89"/>
      <c r="H61" s="89"/>
    </row>
    <row r="62" spans="1:8" ht="13.5" customHeight="1">
      <c r="A62" s="1"/>
      <c r="E62" s="89"/>
      <c r="F62" s="89"/>
      <c r="G62" s="89"/>
      <c r="H62" s="89"/>
    </row>
    <row r="63" spans="1:8" ht="13.5" customHeight="1">
      <c r="A63" s="1"/>
      <c r="E63" s="89"/>
      <c r="F63" s="89"/>
      <c r="G63" s="89"/>
      <c r="H63" s="89"/>
    </row>
    <row r="64" ht="12.75">
      <c r="A64" s="1"/>
    </row>
    <row r="65" spans="1:6" ht="27.75" customHeight="1">
      <c r="A65" s="1"/>
      <c r="C65" s="59" t="s">
        <v>96</v>
      </c>
      <c r="E65" s="59" t="s">
        <v>95</v>
      </c>
      <c r="F65" s="59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 horizontalCentered="1" verticalCentered="1"/>
  <pageMargins left="0" right="0" top="0" bottom="0" header="0.25" footer="0.25"/>
  <pageSetup horizontalDpi="600" verticalDpi="600" orientation="portrait" paperSize="9" scale="85" r:id="rId3"/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1"/>
    </sheetView>
  </sheetViews>
  <sheetFormatPr defaultColWidth="9.140625" defaultRowHeight="12.75"/>
  <cols>
    <col min="3" max="3" width="18.28125" style="0" customWidth="1"/>
    <col min="4" max="10" width="13.7109375" style="0" customWidth="1"/>
  </cols>
  <sheetData>
    <row r="1" spans="1:10" ht="27.75">
      <c r="A1" s="136" t="s">
        <v>35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">
      <c r="A2" s="138" t="s">
        <v>145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">
      <c r="A3" s="138" t="s">
        <v>160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4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/>
      <c r="B5" s="21"/>
      <c r="C5" s="21"/>
      <c r="D5" s="13"/>
      <c r="E5" s="13"/>
      <c r="F5" s="13"/>
      <c r="G5" s="13" t="s">
        <v>115</v>
      </c>
      <c r="H5" s="13"/>
      <c r="I5" s="13"/>
      <c r="J5" s="21"/>
    </row>
    <row r="6" spans="1:10" ht="15">
      <c r="A6" s="21"/>
      <c r="B6" s="21"/>
      <c r="C6" s="21"/>
      <c r="D6" s="13" t="s">
        <v>116</v>
      </c>
      <c r="E6" s="13" t="s">
        <v>117</v>
      </c>
      <c r="F6" s="13" t="s">
        <v>118</v>
      </c>
      <c r="G6" s="13" t="s">
        <v>119</v>
      </c>
      <c r="H6" s="13" t="s">
        <v>120</v>
      </c>
      <c r="I6" s="13" t="s">
        <v>121</v>
      </c>
      <c r="J6" s="13"/>
    </row>
    <row r="7" spans="1:10" ht="15">
      <c r="A7" s="21"/>
      <c r="B7" s="21"/>
      <c r="C7" s="21"/>
      <c r="D7" s="13" t="s">
        <v>122</v>
      </c>
      <c r="E7" s="13" t="s">
        <v>123</v>
      </c>
      <c r="F7" s="13" t="s">
        <v>124</v>
      </c>
      <c r="G7" s="13" t="s">
        <v>124</v>
      </c>
      <c r="H7" s="13" t="s">
        <v>124</v>
      </c>
      <c r="I7" s="13" t="s">
        <v>125</v>
      </c>
      <c r="J7" s="13" t="s">
        <v>126</v>
      </c>
    </row>
    <row r="8" spans="1:10" ht="15">
      <c r="A8" s="21"/>
      <c r="B8" s="21"/>
      <c r="C8" s="21"/>
      <c r="D8" s="13" t="s">
        <v>5</v>
      </c>
      <c r="E8" s="13" t="s">
        <v>5</v>
      </c>
      <c r="F8" s="13" t="s">
        <v>5</v>
      </c>
      <c r="G8" s="13" t="s">
        <v>5</v>
      </c>
      <c r="H8" s="13" t="s">
        <v>5</v>
      </c>
      <c r="I8" s="13" t="s">
        <v>5</v>
      </c>
      <c r="J8" s="13" t="s">
        <v>5</v>
      </c>
    </row>
    <row r="9" spans="1:10" ht="14.25">
      <c r="A9" s="21"/>
      <c r="B9" s="21"/>
      <c r="C9" s="21"/>
      <c r="D9" s="24"/>
      <c r="E9" s="24"/>
      <c r="F9" s="24"/>
      <c r="G9" s="24"/>
      <c r="H9" s="24"/>
      <c r="I9" s="24"/>
      <c r="J9" s="21"/>
    </row>
    <row r="10" spans="1:10" ht="14.25">
      <c r="A10" s="21" t="s">
        <v>127</v>
      </c>
      <c r="B10" s="21"/>
      <c r="C10" s="21"/>
      <c r="D10" s="107">
        <v>169815</v>
      </c>
      <c r="E10" s="107">
        <v>329798</v>
      </c>
      <c r="F10" s="107">
        <v>13270</v>
      </c>
      <c r="G10" s="107">
        <v>26713</v>
      </c>
      <c r="H10" s="107">
        <v>240</v>
      </c>
      <c r="I10" s="107">
        <v>-71608</v>
      </c>
      <c r="J10" s="107">
        <f>SUM(D10:I10)</f>
        <v>468228</v>
      </c>
    </row>
    <row r="11" spans="1:10" ht="14.25">
      <c r="A11" s="21"/>
      <c r="B11" s="21"/>
      <c r="C11" s="21"/>
      <c r="D11" s="107"/>
      <c r="E11" s="107"/>
      <c r="F11" s="107"/>
      <c r="G11" s="107"/>
      <c r="H11" s="107"/>
      <c r="I11" s="107"/>
      <c r="J11" s="107"/>
    </row>
    <row r="12" spans="1:10" ht="14.25">
      <c r="A12" s="21" t="s">
        <v>128</v>
      </c>
      <c r="B12" s="21"/>
      <c r="C12" s="21"/>
      <c r="D12" s="107"/>
      <c r="E12" s="107"/>
      <c r="F12" s="107"/>
      <c r="G12" s="107"/>
      <c r="H12" s="107"/>
      <c r="I12" s="107"/>
      <c r="J12" s="107"/>
    </row>
    <row r="13" spans="1:10" ht="14.25">
      <c r="A13" s="21" t="s">
        <v>129</v>
      </c>
      <c r="B13" s="21"/>
      <c r="C13" s="21"/>
      <c r="D13" s="107">
        <v>0</v>
      </c>
      <c r="E13" s="107">
        <v>0</v>
      </c>
      <c r="F13" s="107">
        <v>-167</v>
      </c>
      <c r="G13" s="107">
        <v>0</v>
      </c>
      <c r="H13" s="107">
        <v>0</v>
      </c>
      <c r="I13" s="107">
        <v>167</v>
      </c>
      <c r="J13" s="107">
        <f>SUM(D13:I13)</f>
        <v>0</v>
      </c>
    </row>
    <row r="14" spans="1:10" ht="14.25">
      <c r="A14" s="21"/>
      <c r="B14" s="21"/>
      <c r="C14" s="21"/>
      <c r="D14" s="107"/>
      <c r="E14" s="107"/>
      <c r="F14" s="107"/>
      <c r="G14" s="107"/>
      <c r="H14" s="107"/>
      <c r="I14" s="107"/>
      <c r="J14" s="107"/>
    </row>
    <row r="15" spans="1:10" ht="14.25">
      <c r="A15" s="21" t="s">
        <v>176</v>
      </c>
      <c r="B15" s="21"/>
      <c r="C15" s="21"/>
      <c r="D15" s="107">
        <v>0</v>
      </c>
      <c r="E15" s="107">
        <v>0</v>
      </c>
      <c r="F15" s="107">
        <v>0</v>
      </c>
      <c r="G15" s="107">
        <v>26</v>
      </c>
      <c r="H15" s="107">
        <v>0</v>
      </c>
      <c r="I15" s="107">
        <v>0</v>
      </c>
      <c r="J15" s="107">
        <f>SUM(D15:I15)</f>
        <v>26</v>
      </c>
    </row>
    <row r="16" spans="1:10" ht="14.25">
      <c r="A16" s="21"/>
      <c r="B16" s="21"/>
      <c r="C16" s="21"/>
      <c r="D16" s="107"/>
      <c r="E16" s="107"/>
      <c r="F16" s="107"/>
      <c r="G16" s="107"/>
      <c r="H16" s="107"/>
      <c r="I16" s="107"/>
      <c r="J16" s="107"/>
    </row>
    <row r="17" spans="1:10" ht="14.25">
      <c r="A17" s="21" t="s">
        <v>130</v>
      </c>
      <c r="B17" s="21"/>
      <c r="C17" s="21"/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-11164.5</v>
      </c>
      <c r="J17" s="108">
        <f>SUM(D17:I17)</f>
        <v>-11164.5</v>
      </c>
    </row>
    <row r="18" spans="1:10" ht="14.25">
      <c r="A18" s="21"/>
      <c r="B18" s="21"/>
      <c r="C18" s="21"/>
      <c r="D18" s="107"/>
      <c r="E18" s="107"/>
      <c r="F18" s="107"/>
      <c r="G18" s="107"/>
      <c r="H18" s="107"/>
      <c r="I18" s="107"/>
      <c r="J18" s="107"/>
    </row>
    <row r="19" spans="1:10" ht="15" thickBot="1">
      <c r="A19" s="21" t="s">
        <v>177</v>
      </c>
      <c r="B19" s="21"/>
      <c r="C19" s="21"/>
      <c r="D19" s="109">
        <f>SUM(D10:D18)</f>
        <v>169815</v>
      </c>
      <c r="E19" s="109">
        <f aca="true" t="shared" si="0" ref="E19:J19">SUM(E10:E18)</f>
        <v>329798</v>
      </c>
      <c r="F19" s="109">
        <f t="shared" si="0"/>
        <v>13103</v>
      </c>
      <c r="G19" s="109">
        <f t="shared" si="0"/>
        <v>26739</v>
      </c>
      <c r="H19" s="109">
        <f t="shared" si="0"/>
        <v>240</v>
      </c>
      <c r="I19" s="109">
        <f t="shared" si="0"/>
        <v>-82605.5</v>
      </c>
      <c r="J19" s="109">
        <f t="shared" si="0"/>
        <v>457089.5</v>
      </c>
    </row>
    <row r="20" spans="1:10" ht="15" thickTop="1">
      <c r="A20" s="21"/>
      <c r="B20" s="21"/>
      <c r="C20" s="21"/>
      <c r="D20" s="114"/>
      <c r="E20" s="114"/>
      <c r="F20" s="114"/>
      <c r="G20" s="114"/>
      <c r="H20" s="114"/>
      <c r="I20" s="114"/>
      <c r="J20" s="114"/>
    </row>
    <row r="21" spans="1:10" ht="14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ht="12.75">
      <c r="A22" s="57" t="s">
        <v>153</v>
      </c>
    </row>
    <row r="38" spans="4:7" ht="20.25">
      <c r="D38" s="49" t="s">
        <v>151</v>
      </c>
      <c r="E38" s="49"/>
      <c r="F38" s="50" t="s">
        <v>152</v>
      </c>
      <c r="G38" s="50"/>
    </row>
  </sheetData>
  <mergeCells count="3">
    <mergeCell ref="A1:J1"/>
    <mergeCell ref="A2:J2"/>
    <mergeCell ref="A3:J3"/>
  </mergeCells>
  <printOptions horizontalCentered="1"/>
  <pageMargins left="0" right="0" top="0.75" bottom="0" header="0.5" footer="0.25"/>
  <pageSetup horizontalDpi="300" verticalDpi="300" orientation="landscape" paperSize="9" scale="95" r:id="rId3"/>
  <legacyDrawing r:id="rId2"/>
  <oleObjects>
    <oleObject progId="MS_ClipArt_Gallery" shapeId="7356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J709"/>
  <sheetViews>
    <sheetView tabSelected="1" workbookViewId="0" topLeftCell="A13">
      <selection activeCell="H28" sqref="H28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4.28125" style="0" customWidth="1"/>
    <col min="10" max="10" width="13.140625" style="0" customWidth="1"/>
  </cols>
  <sheetData>
    <row r="1" ht="19.5" customHeight="1">
      <c r="A1" s="82" t="s">
        <v>113</v>
      </c>
    </row>
    <row r="2" ht="15.75">
      <c r="A2" s="95" t="s">
        <v>146</v>
      </c>
    </row>
    <row r="3" ht="15.75">
      <c r="A3" s="95" t="s">
        <v>160</v>
      </c>
    </row>
    <row r="5" spans="1:8" ht="15.75">
      <c r="A5" s="96" t="s">
        <v>99</v>
      </c>
      <c r="H5" s="99" t="s">
        <v>5</v>
      </c>
    </row>
    <row r="7" spans="1:36" ht="12.75">
      <c r="A7" s="97" t="s">
        <v>148</v>
      </c>
      <c r="B7" s="97"/>
      <c r="C7" s="97"/>
      <c r="D7" s="97"/>
      <c r="E7" s="97"/>
      <c r="F7" s="97"/>
      <c r="G7" s="97"/>
      <c r="H7" s="100">
        <f>+'[2]CF00'!$AK$15</f>
        <v>-11485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</row>
    <row r="8" spans="1:36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</row>
    <row r="9" spans="1:36" ht="12.75">
      <c r="A9" s="97" t="s">
        <v>100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</row>
    <row r="10" spans="1:36" ht="12.75">
      <c r="A10" s="97"/>
      <c r="B10" s="97" t="s">
        <v>114</v>
      </c>
      <c r="C10" s="97"/>
      <c r="D10" s="97"/>
      <c r="E10" s="97"/>
      <c r="F10" s="97"/>
      <c r="G10" s="97"/>
      <c r="H10" s="100">
        <f>+'[2]CF00'!$AK$16</f>
        <v>3398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</row>
    <row r="11" spans="1:36" ht="12.75">
      <c r="A11" s="97"/>
      <c r="B11" s="97" t="s">
        <v>131</v>
      </c>
      <c r="C11" s="97"/>
      <c r="D11" s="97"/>
      <c r="E11" s="97"/>
      <c r="F11" s="97"/>
      <c r="G11" s="97"/>
      <c r="H11" s="100">
        <f>+'[2]CF00'!$AK$22</f>
        <v>616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</row>
    <row r="12" spans="1:36" ht="12.75">
      <c r="A12" s="97"/>
      <c r="B12" s="97" t="s">
        <v>175</v>
      </c>
      <c r="C12" s="97"/>
      <c r="D12" s="97"/>
      <c r="E12" s="97"/>
      <c r="F12" s="97"/>
      <c r="G12" s="97"/>
      <c r="H12" s="100">
        <f>+'[2]CF00'!$AK$24</f>
        <v>-2334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</row>
    <row r="13" spans="1:36" ht="12.75">
      <c r="A13" s="97"/>
      <c r="B13" s="97" t="s">
        <v>132</v>
      </c>
      <c r="C13" s="97"/>
      <c r="D13" s="97"/>
      <c r="E13" s="97"/>
      <c r="F13" s="97"/>
      <c r="G13" s="97"/>
      <c r="H13" s="100">
        <f>+'[2]CF00'!$AK$26</f>
        <v>11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</row>
    <row r="14" spans="1:36" ht="12.75">
      <c r="A14" s="97"/>
      <c r="B14" s="97" t="s">
        <v>169</v>
      </c>
      <c r="C14" s="97"/>
      <c r="D14" s="97"/>
      <c r="E14" s="97"/>
      <c r="F14" s="97"/>
      <c r="G14" s="97"/>
      <c r="H14" s="100">
        <f>+'[2]CF00'!$AK$30</f>
        <v>67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</row>
    <row r="15" spans="1:36" ht="12.75">
      <c r="A15" s="97"/>
      <c r="B15" s="97" t="s">
        <v>101</v>
      </c>
      <c r="C15" s="97"/>
      <c r="D15" s="97"/>
      <c r="E15" s="97"/>
      <c r="F15" s="97"/>
      <c r="G15" s="97"/>
      <c r="H15" s="100">
        <f>+'[2]CF00'!$AK$31</f>
        <v>-299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</row>
    <row r="16" spans="1:36" ht="12.75">
      <c r="A16" s="97"/>
      <c r="B16" s="97" t="s">
        <v>102</v>
      </c>
      <c r="C16" s="97"/>
      <c r="D16" s="97"/>
      <c r="E16" s="97"/>
      <c r="F16" s="97"/>
      <c r="G16" s="97"/>
      <c r="H16" s="100">
        <f>+'[2]CF00'!$AK$32</f>
        <v>-25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</row>
    <row r="17" spans="1:36" ht="12.75">
      <c r="A17" s="97"/>
      <c r="B17" s="97" t="s">
        <v>170</v>
      </c>
      <c r="C17" s="97"/>
      <c r="D17" s="97"/>
      <c r="E17" s="97"/>
      <c r="F17" s="97"/>
      <c r="G17" s="97"/>
      <c r="H17" s="100">
        <f>+'[2]CF00'!$AK$37</f>
        <v>11803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1:36" ht="12.75">
      <c r="A18" s="97"/>
      <c r="B18" s="97"/>
      <c r="C18" s="97"/>
      <c r="D18" s="97"/>
      <c r="E18" s="97"/>
      <c r="F18" s="97"/>
      <c r="G18" s="97"/>
      <c r="H18" s="101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</row>
    <row r="19" spans="1:36" ht="12.75">
      <c r="A19" s="97" t="s">
        <v>156</v>
      </c>
      <c r="B19" s="97"/>
      <c r="C19" s="97"/>
      <c r="D19" s="97"/>
      <c r="E19" s="97"/>
      <c r="F19" s="97"/>
      <c r="G19" s="97"/>
      <c r="H19" s="100">
        <f>SUM(H7:H18)</f>
        <v>1752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</row>
    <row r="20" spans="1:36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</row>
    <row r="21" spans="1:36" ht="12.75">
      <c r="A21" s="97"/>
      <c r="B21" s="97" t="s">
        <v>103</v>
      </c>
      <c r="C21" s="97"/>
      <c r="D21" s="97"/>
      <c r="E21" s="97"/>
      <c r="F21" s="97"/>
      <c r="G21" s="97"/>
      <c r="H21" s="100">
        <f>+'[2]CF00'!$AK$44</f>
        <v>1947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</row>
    <row r="22" spans="1:36" ht="12.75">
      <c r="A22" s="97"/>
      <c r="B22" s="97" t="s">
        <v>162</v>
      </c>
      <c r="C22" s="97"/>
      <c r="D22" s="97"/>
      <c r="E22" s="97"/>
      <c r="F22" s="97"/>
      <c r="G22" s="97"/>
      <c r="H22" s="102">
        <f>+'[2]CF00'!$AK$45</f>
        <v>-9761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</row>
    <row r="23" spans="1:36" ht="12.75">
      <c r="A23" s="97"/>
      <c r="B23" s="97" t="s">
        <v>163</v>
      </c>
      <c r="C23" s="97"/>
      <c r="D23" s="97"/>
      <c r="E23" s="97"/>
      <c r="F23" s="97"/>
      <c r="G23" s="97"/>
      <c r="H23" s="102">
        <f>+'[2]CF00'!$AK$70</f>
        <v>1485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1:36" ht="12.75">
      <c r="A24" s="97"/>
      <c r="B24" s="97" t="s">
        <v>104</v>
      </c>
      <c r="C24" s="97"/>
      <c r="D24" s="97"/>
      <c r="E24" s="97"/>
      <c r="F24" s="97"/>
      <c r="G24" s="97"/>
      <c r="H24" s="100">
        <f>+'[2]CF00'!$AK$47</f>
        <v>-32069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6" ht="12.75">
      <c r="A25" s="97"/>
      <c r="B25" s="97" t="s">
        <v>105</v>
      </c>
      <c r="C25" s="97"/>
      <c r="D25" s="97"/>
      <c r="E25" s="97"/>
      <c r="F25" s="97"/>
      <c r="G25" s="97"/>
      <c r="H25" s="103">
        <f>+'[2]CF00'!$AK$49</f>
        <v>9701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ht="12.75">
      <c r="A26" s="97" t="s">
        <v>166</v>
      </c>
      <c r="B26" s="97"/>
      <c r="C26" s="97"/>
      <c r="D26" s="97"/>
      <c r="E26" s="97"/>
      <c r="F26" s="97"/>
      <c r="G26" s="97"/>
      <c r="H26" s="100">
        <f>SUM(H19:H25)</f>
        <v>-26945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1:36" ht="12.75">
      <c r="A28" s="97"/>
      <c r="B28" s="97" t="s">
        <v>106</v>
      </c>
      <c r="C28" s="97"/>
      <c r="D28" s="97"/>
      <c r="E28" s="97"/>
      <c r="F28" s="97"/>
      <c r="G28" s="97"/>
      <c r="H28" s="100">
        <f>+'[2]CF00'!$AK$53</f>
        <v>-9864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</row>
    <row r="29" spans="1:36" ht="12.75">
      <c r="A29" s="97"/>
      <c r="B29" s="97"/>
      <c r="C29" s="97"/>
      <c r="D29" s="97"/>
      <c r="E29" s="97"/>
      <c r="F29" s="97"/>
      <c r="G29" s="97"/>
      <c r="H29" s="101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</row>
    <row r="30" spans="1:36" ht="12.75">
      <c r="A30" s="97" t="s">
        <v>107</v>
      </c>
      <c r="B30" s="97"/>
      <c r="C30" s="97"/>
      <c r="D30" s="97"/>
      <c r="E30" s="97"/>
      <c r="F30" s="97"/>
      <c r="G30" s="97"/>
      <c r="H30" s="100">
        <f>SUM(H26:H29)</f>
        <v>-36809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</row>
    <row r="31" spans="1:36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</row>
    <row r="32" spans="1:36" ht="12.75">
      <c r="A32" s="98" t="s">
        <v>108</v>
      </c>
      <c r="B32" s="97"/>
      <c r="C32" s="97"/>
      <c r="D32" s="97"/>
      <c r="E32" s="97"/>
      <c r="F32" s="97"/>
      <c r="G32" s="97"/>
      <c r="H32" s="118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</row>
    <row r="33" spans="1:36" ht="12.75">
      <c r="A33" s="97"/>
      <c r="B33" s="97" t="s">
        <v>172</v>
      </c>
      <c r="C33" s="97"/>
      <c r="D33" s="97"/>
      <c r="E33" s="97"/>
      <c r="F33" s="97"/>
      <c r="G33" s="97"/>
      <c r="H33" s="102">
        <f>+'[2]CF00'!$AK$60</f>
        <v>-706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</row>
    <row r="34" spans="1:36" ht="12.75">
      <c r="A34" s="97"/>
      <c r="B34" s="97" t="s">
        <v>171</v>
      </c>
      <c r="C34" s="97"/>
      <c r="D34" s="97"/>
      <c r="E34" s="97"/>
      <c r="F34" s="97"/>
      <c r="G34" s="97"/>
      <c r="H34" s="102">
        <f>+'[2]CF00'!$AK$61</f>
        <v>-250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</row>
    <row r="35" spans="1:36" ht="12.75">
      <c r="A35" s="97"/>
      <c r="B35" s="97" t="s">
        <v>139</v>
      </c>
      <c r="C35" s="97"/>
      <c r="D35" s="97"/>
      <c r="E35" s="97"/>
      <c r="F35" s="97"/>
      <c r="G35" s="97"/>
      <c r="H35" s="102">
        <f>+'[2]CF00'!$AK$71</f>
        <v>-34222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</row>
    <row r="36" spans="1:36" ht="12.75">
      <c r="A36" s="97"/>
      <c r="B36" s="97" t="s">
        <v>147</v>
      </c>
      <c r="C36" s="97"/>
      <c r="D36" s="97"/>
      <c r="E36" s="97"/>
      <c r="F36" s="97"/>
      <c r="G36" s="97"/>
      <c r="H36" s="102">
        <f>+'[2]CF00'!$AK$64</f>
        <v>417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2.75">
      <c r="A37" s="97"/>
      <c r="B37" s="97" t="s">
        <v>109</v>
      </c>
      <c r="C37" s="97"/>
      <c r="D37" s="97"/>
      <c r="E37" s="97"/>
      <c r="F37" s="97"/>
      <c r="G37" s="97"/>
      <c r="H37" s="102">
        <f>+'[2]CF00'!$AK$69</f>
        <v>299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2.75">
      <c r="A38" s="97"/>
      <c r="B38" s="97" t="s">
        <v>110</v>
      </c>
      <c r="C38" s="97"/>
      <c r="D38" s="97"/>
      <c r="E38" s="97"/>
      <c r="F38" s="97"/>
      <c r="G38" s="97"/>
      <c r="H38" s="103">
        <f>+'[2]CF00'!$AK$72</f>
        <v>889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2.75">
      <c r="A39" s="97" t="s">
        <v>167</v>
      </c>
      <c r="B39" s="97"/>
      <c r="C39" s="97"/>
      <c r="D39" s="97"/>
      <c r="E39" s="97"/>
      <c r="F39" s="97"/>
      <c r="G39" s="97"/>
      <c r="H39" s="100">
        <f>SUM(H33:H38)</f>
        <v>-33573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2.75">
      <c r="A40" s="97"/>
      <c r="B40" s="97"/>
      <c r="C40" s="97"/>
      <c r="D40" s="97"/>
      <c r="E40" s="97"/>
      <c r="F40" s="97"/>
      <c r="G40" s="97"/>
      <c r="H40" s="100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12.75">
      <c r="A41" s="98" t="s">
        <v>111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1:36" ht="12.75">
      <c r="A42" s="97"/>
      <c r="B42" s="97" t="s">
        <v>173</v>
      </c>
      <c r="C42" s="97"/>
      <c r="D42" s="97"/>
      <c r="E42" s="97"/>
      <c r="F42" s="97"/>
      <c r="G42" s="97"/>
      <c r="H42" s="102">
        <f>+'[2]CF00'!$AK$78</f>
        <v>47408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</row>
    <row r="43" spans="1:36" ht="12.75">
      <c r="A43" s="97"/>
      <c r="B43" s="97" t="s">
        <v>180</v>
      </c>
      <c r="C43" s="97"/>
      <c r="D43" s="97"/>
      <c r="E43" s="97"/>
      <c r="F43" s="97"/>
      <c r="G43" s="97"/>
      <c r="H43" s="102">
        <v>1074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</row>
    <row r="44" spans="1:36" ht="12.75">
      <c r="A44" s="97"/>
      <c r="B44" s="97" t="s">
        <v>181</v>
      </c>
      <c r="C44" s="97"/>
      <c r="D44" s="97"/>
      <c r="E44" s="97"/>
      <c r="F44" s="97"/>
      <c r="G44" s="97"/>
      <c r="H44" s="102">
        <f>+'[2]CF00'!$AK$83</f>
        <v>-183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</row>
    <row r="45" spans="1:36" ht="12.75">
      <c r="A45" s="97"/>
      <c r="B45" s="97" t="s">
        <v>174</v>
      </c>
      <c r="C45" s="97"/>
      <c r="D45" s="97"/>
      <c r="E45" s="97"/>
      <c r="F45" s="97"/>
      <c r="G45" s="97"/>
      <c r="H45" s="102">
        <f>+'[2]CF00'!$AK$82</f>
        <v>-1339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ht="12.75">
      <c r="A46" s="97"/>
      <c r="B46" s="97" t="s">
        <v>164</v>
      </c>
      <c r="C46" s="97"/>
      <c r="D46" s="97"/>
      <c r="E46" s="97"/>
      <c r="F46" s="97"/>
      <c r="G46" s="97"/>
      <c r="H46" s="102">
        <f>+'[2]CF00'!$AK$84</f>
        <v>-774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</row>
    <row r="47" spans="1:36" ht="12.75">
      <c r="A47" s="97" t="s">
        <v>168</v>
      </c>
      <c r="B47" s="97"/>
      <c r="C47" s="97"/>
      <c r="D47" s="97"/>
      <c r="E47" s="97"/>
      <c r="F47" s="97"/>
      <c r="G47" s="97"/>
      <c r="H47" s="116">
        <f>SUM(H42:H46)</f>
        <v>46186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</row>
    <row r="48" spans="1:36" ht="12.75">
      <c r="A48" s="97" t="s">
        <v>165</v>
      </c>
      <c r="B48" s="97"/>
      <c r="C48" s="97"/>
      <c r="D48" s="97"/>
      <c r="E48" s="97"/>
      <c r="F48" s="97"/>
      <c r="G48" s="97"/>
      <c r="H48" s="103">
        <f>+'[2]CF00'!$AK$88</f>
        <v>26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</row>
    <row r="49" spans="1:36" ht="12.75">
      <c r="A49" s="97"/>
      <c r="B49" s="97"/>
      <c r="C49" s="97"/>
      <c r="D49" s="97"/>
      <c r="E49" s="97"/>
      <c r="F49" s="97"/>
      <c r="G49" s="97"/>
      <c r="H49" s="102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</row>
    <row r="50" spans="1:36" ht="12.75">
      <c r="A50" s="98" t="s">
        <v>112</v>
      </c>
      <c r="B50" s="97"/>
      <c r="C50" s="97"/>
      <c r="D50" s="97"/>
      <c r="E50" s="97"/>
      <c r="F50" s="97"/>
      <c r="G50" s="97"/>
      <c r="H50" s="100">
        <f>+H30+H39+H47+H48</f>
        <v>-24170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</row>
    <row r="51" spans="1:36" ht="12.75">
      <c r="A51" s="98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</row>
    <row r="52" spans="1:36" ht="12.75">
      <c r="A52" s="98" t="s">
        <v>137</v>
      </c>
      <c r="B52" s="97"/>
      <c r="C52" s="97"/>
      <c r="D52" s="97"/>
      <c r="E52" s="97"/>
      <c r="F52" s="97"/>
      <c r="G52" s="97"/>
      <c r="H52" s="103">
        <f>+'[1]CF00'!$AK$94</f>
        <v>-39432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</row>
    <row r="53" spans="1:36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</row>
    <row r="54" spans="1:36" ht="13.5" thickBot="1">
      <c r="A54" s="98" t="s">
        <v>138</v>
      </c>
      <c r="B54" s="97"/>
      <c r="C54" s="97"/>
      <c r="D54" s="97"/>
      <c r="E54" s="97"/>
      <c r="F54" s="97"/>
      <c r="G54" s="97"/>
      <c r="H54" s="104">
        <f>SUM(H50:H53)</f>
        <v>-63602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</row>
    <row r="55" spans="1:36" ht="13.5" thickTop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</row>
    <row r="56" spans="1:36" ht="15.75">
      <c r="A56" s="20" t="s">
        <v>133</v>
      </c>
      <c r="B56" s="2"/>
      <c r="C56" s="2"/>
      <c r="D56" s="2"/>
      <c r="E56" s="2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</row>
    <row r="57" spans="1:36" ht="15">
      <c r="A57" s="2"/>
      <c r="B57" s="2"/>
      <c r="C57" s="2"/>
      <c r="D57" s="2"/>
      <c r="E57" s="2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</row>
    <row r="58" spans="1:36" ht="12.75">
      <c r="A58" s="97" t="s">
        <v>134</v>
      </c>
      <c r="B58" s="97"/>
      <c r="C58" s="97"/>
      <c r="D58" s="97"/>
      <c r="E58" s="105">
        <v>3667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</row>
    <row r="59" spans="1:36" ht="12.75">
      <c r="A59" s="97" t="s">
        <v>135</v>
      </c>
      <c r="B59" s="97"/>
      <c r="C59" s="97"/>
      <c r="D59" s="97"/>
      <c r="E59" s="105">
        <v>6876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</row>
    <row r="60" spans="1:36" ht="12.75">
      <c r="A60" s="97" t="s">
        <v>136</v>
      </c>
      <c r="B60" s="97"/>
      <c r="C60" s="97"/>
      <c r="D60" s="97"/>
      <c r="E60" s="105">
        <f>-15857-55288</f>
        <v>-71145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</row>
    <row r="61" spans="1:36" ht="13.5" thickBot="1">
      <c r="A61" s="97"/>
      <c r="B61" s="97"/>
      <c r="C61" s="97"/>
      <c r="D61" s="97"/>
      <c r="E61" s="106">
        <f>SUM(E58:E60)</f>
        <v>-60602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</row>
    <row r="62" spans="1:36" ht="9.75" customHeight="1" thickTop="1">
      <c r="A62" s="97"/>
      <c r="B62" s="97"/>
      <c r="C62" s="97"/>
      <c r="D62" s="97"/>
      <c r="E62" s="115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</row>
    <row r="63" spans="1:36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</row>
    <row r="64" spans="1:36" ht="12.75">
      <c r="A64" s="57" t="s">
        <v>154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</row>
    <row r="65" spans="1:36" ht="12.75">
      <c r="A65" s="57" t="s">
        <v>155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</row>
    <row r="66" spans="1:36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</row>
    <row r="67" spans="1:36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</row>
    <row r="68" spans="1:36" ht="20.25">
      <c r="A68" s="97"/>
      <c r="B68" s="97"/>
      <c r="C68" s="97"/>
      <c r="D68" s="49" t="s">
        <v>149</v>
      </c>
      <c r="E68" s="97"/>
      <c r="F68" s="50" t="s">
        <v>67</v>
      </c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</row>
    <row r="69" spans="1:36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</row>
    <row r="70" spans="1:36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</row>
    <row r="71" spans="1:36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</row>
    <row r="72" spans="1:36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</row>
    <row r="73" spans="1:36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</row>
    <row r="74" spans="1:3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</row>
    <row r="75" spans="1:3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</row>
    <row r="76" spans="1:3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</row>
    <row r="77" spans="1:3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</row>
    <row r="78" spans="1:3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</row>
    <row r="79" spans="1:3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</row>
    <row r="80" spans="1:3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</row>
    <row r="81" spans="1:3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</row>
    <row r="82" spans="1:36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</row>
    <row r="83" spans="1:36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</row>
    <row r="84" spans="1:36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</row>
    <row r="85" spans="1:36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</row>
    <row r="86" spans="1:36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</row>
    <row r="87" spans="1:36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</row>
    <row r="88" spans="1:36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</row>
    <row r="89" spans="1:36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</row>
    <row r="90" spans="1:36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</row>
    <row r="91" spans="1:36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</row>
    <row r="92" spans="1:36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</row>
    <row r="93" spans="1:36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</row>
    <row r="94" spans="1:36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</row>
    <row r="95" spans="1:36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</row>
    <row r="96" spans="1:36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</row>
    <row r="97" spans="1:36" ht="12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</row>
    <row r="98" spans="1:36" ht="12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</row>
    <row r="99" spans="1:36" ht="12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</row>
    <row r="100" spans="1:36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</row>
    <row r="101" spans="1:36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</row>
    <row r="102" spans="1:36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</row>
    <row r="103" spans="1:36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</row>
    <row r="104" spans="1:36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</row>
    <row r="105" spans="1:36" ht="12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</row>
    <row r="106" spans="1:36" ht="12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</row>
    <row r="107" spans="1:36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</row>
    <row r="108" spans="1:36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</row>
    <row r="109" spans="1:36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</row>
    <row r="110" spans="1:36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</row>
    <row r="111" spans="1:36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</row>
    <row r="112" spans="1:36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</row>
    <row r="113" spans="1:36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</row>
    <row r="114" spans="1:36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</row>
    <row r="115" spans="1:36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</row>
    <row r="116" spans="1:36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</row>
    <row r="117" spans="1:36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</row>
    <row r="118" spans="1:36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</row>
    <row r="119" spans="1:36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</row>
    <row r="120" spans="1:36" ht="12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</row>
    <row r="121" spans="1:36" ht="12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</row>
    <row r="122" spans="1:36" ht="12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</row>
    <row r="123" spans="1:36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</row>
    <row r="124" spans="1:36" ht="12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</row>
    <row r="125" spans="1:36" ht="12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</row>
    <row r="126" spans="1:36" ht="12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</row>
    <row r="127" spans="1:36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</row>
    <row r="128" spans="1:36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</row>
    <row r="129" spans="1:36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</row>
    <row r="130" spans="1:36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</row>
    <row r="131" spans="1:36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</row>
    <row r="132" spans="1:36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</row>
    <row r="133" spans="1:36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</row>
    <row r="134" spans="1:36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</row>
    <row r="135" spans="1:36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</row>
    <row r="136" spans="1:36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</row>
    <row r="137" spans="1:36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</row>
    <row r="138" spans="1:36" ht="12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</row>
    <row r="139" spans="1:36" ht="12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</row>
    <row r="140" spans="1:36" ht="12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</row>
    <row r="141" spans="1:36" ht="12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</row>
    <row r="142" spans="1:36" ht="12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</row>
    <row r="143" spans="1:36" ht="12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</row>
    <row r="144" spans="1:36" ht="12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</row>
    <row r="145" spans="1:36" ht="12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</row>
    <row r="146" spans="1:36" ht="12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</row>
    <row r="147" spans="1:36" ht="12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</row>
    <row r="148" spans="1:36" ht="12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</row>
    <row r="149" spans="1:36" ht="12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</row>
    <row r="150" spans="1:36" ht="12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</row>
    <row r="151" spans="1:36" ht="12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</row>
    <row r="152" spans="1:36" ht="12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</row>
    <row r="153" spans="1:36" ht="12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</row>
    <row r="154" spans="1:36" ht="12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</row>
    <row r="155" spans="1:36" ht="12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</row>
    <row r="156" spans="1:36" ht="12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</row>
    <row r="157" spans="1:36" ht="12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</row>
    <row r="158" spans="1:36" ht="12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</row>
    <row r="159" spans="1:36" ht="12.7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</row>
    <row r="160" spans="1:36" ht="12.7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</row>
    <row r="161" spans="1:36" ht="12.7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</row>
    <row r="162" spans="1:36" ht="12.7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</row>
    <row r="163" spans="1:36" ht="12.7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</row>
    <row r="164" spans="1:36" ht="12.7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</row>
    <row r="165" spans="1:36" ht="12.7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</row>
    <row r="166" spans="1:36" ht="12.7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</row>
    <row r="167" spans="1:36" ht="12.7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</row>
    <row r="168" spans="1:36" ht="12.7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</row>
    <row r="169" spans="1:36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</row>
    <row r="170" spans="1:36" ht="12.7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</row>
    <row r="171" spans="1:36" ht="12.7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</row>
    <row r="172" spans="1:36" ht="12.7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</row>
    <row r="173" spans="1:36" ht="12.7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</row>
    <row r="174" spans="1:36" ht="12.7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</row>
    <row r="175" spans="1:36" ht="12.7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</row>
    <row r="176" spans="1:36" ht="12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</row>
    <row r="177" spans="1:36" ht="12.7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</row>
    <row r="178" spans="1:36" ht="12.7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</row>
    <row r="179" spans="1:36" ht="12.7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</row>
    <row r="180" spans="1:36" ht="12.7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</row>
    <row r="181" spans="1:36" ht="12.7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</row>
    <row r="182" spans="1:36" ht="12.7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</row>
    <row r="183" spans="1:36" ht="12.7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</row>
    <row r="184" spans="1:36" ht="12.7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</row>
    <row r="185" spans="1:36" ht="12.7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</row>
    <row r="186" spans="1:36" ht="12.7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</row>
    <row r="187" spans="1:36" ht="12.7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</row>
    <row r="188" spans="1:36" ht="12.7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</row>
    <row r="189" spans="1:36" ht="12.7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</row>
    <row r="190" spans="1:36" ht="12.7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</row>
    <row r="191" spans="1:36" ht="12.7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</row>
    <row r="192" spans="1:36" ht="12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</row>
    <row r="193" spans="1:36" ht="12.7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</row>
    <row r="194" spans="1:36" ht="12.7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</row>
    <row r="195" spans="1:36" ht="12.7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</row>
    <row r="196" spans="1:36" ht="12.7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</row>
    <row r="197" spans="1:36" ht="12.7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</row>
    <row r="198" spans="1:36" ht="12.7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</row>
    <row r="199" spans="1:36" ht="12.7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</row>
    <row r="200" spans="1:36" ht="12.7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</row>
    <row r="201" spans="1:36" ht="12.7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</row>
    <row r="202" spans="1:36" ht="12.7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</row>
    <row r="203" spans="1:36" ht="12.7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</row>
    <row r="204" spans="1:36" ht="12.7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</row>
    <row r="205" spans="1:36" ht="12.7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</row>
    <row r="206" spans="1:36" ht="12.7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</row>
    <row r="207" spans="1:36" ht="12.7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</row>
    <row r="208" spans="1:36" ht="12.7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</row>
    <row r="209" spans="1:36" ht="12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</row>
    <row r="210" spans="1:36" ht="12.7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</row>
    <row r="211" spans="1:36" ht="12.7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</row>
    <row r="212" spans="1:36" ht="12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</row>
    <row r="213" spans="1:36" ht="12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</row>
    <row r="214" spans="1:36" ht="12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</row>
    <row r="215" spans="1:36" ht="12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</row>
    <row r="216" spans="1:36" ht="12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</row>
    <row r="217" spans="1:36" ht="12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</row>
    <row r="218" spans="1:36" ht="12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</row>
    <row r="219" spans="1:36" ht="12.7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</row>
    <row r="220" spans="1:36" ht="12.7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</row>
    <row r="221" spans="1:36" ht="12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</row>
    <row r="222" spans="1:36" ht="12.7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</row>
    <row r="223" spans="1:36" ht="12.7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</row>
    <row r="224" spans="1:36" ht="12.7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</row>
    <row r="225" spans="1:36" ht="12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</row>
    <row r="226" spans="1:36" ht="12.7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</row>
    <row r="227" spans="1:36" ht="12.7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</row>
    <row r="228" spans="1:36" ht="12.7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</row>
    <row r="229" spans="1:36" ht="12.7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</row>
    <row r="230" spans="1:36" ht="12.7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</row>
    <row r="231" spans="1:36" ht="12.7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</row>
    <row r="232" spans="1:36" ht="12.7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</row>
    <row r="233" spans="1:36" ht="12.7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</row>
    <row r="234" spans="1:36" ht="12.7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</row>
    <row r="235" spans="1:36" ht="12.7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</row>
    <row r="236" spans="1:36" ht="12.7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</row>
    <row r="237" spans="1:36" ht="12.7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</row>
    <row r="238" spans="1:36" ht="12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</row>
    <row r="239" spans="1:36" ht="12.7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</row>
    <row r="240" spans="1:36" ht="12.7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</row>
    <row r="241" spans="1:36" ht="12.7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</row>
    <row r="242" spans="1:36" ht="12.7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</row>
    <row r="243" spans="1:36" ht="12.7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</row>
    <row r="244" spans="1:36" ht="12.7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</row>
    <row r="245" spans="1:36" ht="12.7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</row>
    <row r="246" spans="1:36" ht="12.7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</row>
    <row r="247" spans="1:36" ht="12.7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</row>
    <row r="248" spans="1:36" ht="12.7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</row>
    <row r="249" spans="1:36" ht="12.7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</row>
    <row r="250" spans="1:36" ht="12.7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</row>
    <row r="251" spans="1:36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</row>
    <row r="252" spans="1:36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</row>
    <row r="253" spans="1:36" ht="12.7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</row>
    <row r="254" spans="1:36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</row>
    <row r="255" spans="1:36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</row>
    <row r="256" spans="1:36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</row>
    <row r="257" spans="1:36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</row>
    <row r="258" spans="1:36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</row>
    <row r="259" spans="1:36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</row>
    <row r="260" spans="1:36" ht="12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</row>
    <row r="261" spans="1:36" ht="12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</row>
    <row r="262" spans="1:36" ht="12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</row>
    <row r="263" spans="1:36" ht="12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</row>
    <row r="264" spans="1:36" ht="12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</row>
    <row r="265" spans="1:36" ht="12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</row>
    <row r="266" spans="1:36" ht="12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</row>
    <row r="267" spans="1:36" ht="12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</row>
    <row r="268" spans="1:36" ht="12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</row>
    <row r="269" spans="1:36" ht="12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</row>
    <row r="270" spans="1:36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</row>
    <row r="271" spans="1:36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</row>
    <row r="272" spans="1:36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</row>
    <row r="273" spans="1:36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</row>
    <row r="274" spans="1:36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</row>
    <row r="275" spans="1:36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</row>
    <row r="276" spans="1:36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</row>
    <row r="277" spans="1:36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</row>
    <row r="278" spans="1:36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</row>
    <row r="279" spans="1:36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</row>
    <row r="280" spans="1:36" ht="12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</row>
    <row r="281" spans="1:36" ht="12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</row>
    <row r="282" spans="1:36" ht="12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</row>
    <row r="283" spans="1:36" ht="12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</row>
    <row r="284" spans="1:36" ht="12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</row>
    <row r="285" spans="1:36" ht="12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</row>
    <row r="286" spans="1:36" ht="12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</row>
    <row r="287" spans="1:36" ht="12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</row>
    <row r="288" spans="1:36" ht="12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</row>
    <row r="289" spans="1:36" ht="12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</row>
    <row r="290" spans="1:36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</row>
    <row r="291" spans="1:36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</row>
    <row r="292" spans="1:36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</row>
    <row r="293" spans="1:36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</row>
    <row r="294" spans="1:36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</row>
    <row r="295" spans="1:36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</row>
    <row r="296" spans="1:36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</row>
    <row r="297" spans="1:36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</row>
    <row r="298" spans="1:36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</row>
    <row r="299" spans="1:36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</row>
    <row r="300" spans="1:36" ht="12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</row>
    <row r="301" spans="1:36" ht="12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</row>
    <row r="302" spans="1:36" ht="12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</row>
    <row r="303" spans="1:36" ht="12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</row>
    <row r="304" spans="1:36" ht="12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</row>
    <row r="305" spans="1:36" ht="12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</row>
    <row r="306" spans="1:36" ht="12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</row>
    <row r="307" spans="1:36" ht="12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</row>
    <row r="308" spans="1:36" ht="12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</row>
    <row r="309" spans="1:36" ht="12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</row>
    <row r="310" spans="1:36" ht="12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</row>
    <row r="311" spans="1:36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</row>
    <row r="312" spans="1:36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</row>
    <row r="313" spans="1:36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</row>
    <row r="314" spans="1:36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</row>
    <row r="315" spans="1:36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</row>
    <row r="316" spans="1:36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</row>
    <row r="317" spans="1:36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</row>
    <row r="318" spans="1:36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</row>
    <row r="319" spans="1:36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</row>
    <row r="320" spans="1:36" ht="12.7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</row>
    <row r="321" spans="1:36" ht="12.7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</row>
    <row r="322" spans="1:36" ht="12.7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</row>
    <row r="323" spans="1:36" ht="12.7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</row>
    <row r="324" spans="1:36" ht="12.7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</row>
    <row r="325" spans="1:36" ht="12.7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</row>
    <row r="326" spans="1:36" ht="12.7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</row>
    <row r="327" spans="1:36" ht="12.7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</row>
    <row r="328" spans="1:36" ht="12.7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</row>
    <row r="329" spans="1:36" ht="12.7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</row>
    <row r="330" spans="1:36" ht="12.7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</row>
    <row r="331" spans="1:36" ht="12.7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</row>
    <row r="332" spans="1:36" ht="12.7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</row>
    <row r="333" spans="1:36" ht="12.7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</row>
    <row r="334" spans="1:36" ht="12.7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</row>
    <row r="335" spans="1:36" ht="12.7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</row>
    <row r="336" spans="1:36" ht="12.7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</row>
    <row r="337" spans="1:36" ht="12.7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</row>
    <row r="338" spans="1:36" ht="12.7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</row>
    <row r="339" spans="1:36" ht="12.7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</row>
    <row r="340" spans="1:36" ht="12.7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</row>
    <row r="341" spans="1:36" ht="12.7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</row>
    <row r="342" spans="1:36" ht="12.7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</row>
    <row r="343" spans="1:36" ht="12.7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</row>
    <row r="344" spans="1:36" ht="12.7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</row>
    <row r="345" spans="1:36" ht="12.7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</row>
    <row r="346" spans="1:36" ht="12.7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</row>
    <row r="347" spans="1:36" ht="12.7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</row>
    <row r="348" spans="1:36" ht="12.7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</row>
    <row r="349" spans="1:36" ht="12.7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</row>
    <row r="350" spans="1:36" ht="12.7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</row>
    <row r="351" spans="1:36" ht="12.7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</row>
    <row r="352" spans="1:36" ht="12.7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</row>
    <row r="353" spans="1:36" ht="12.7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</row>
    <row r="354" spans="1:36" ht="12.7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</row>
    <row r="355" spans="1:36" ht="12.7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</row>
    <row r="356" spans="1:36" ht="12.7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</row>
    <row r="357" spans="1:36" ht="12.7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</row>
    <row r="358" spans="1:36" ht="12.7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</row>
    <row r="359" spans="1:36" ht="12.7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</row>
    <row r="360" spans="1:36" ht="12.7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</row>
    <row r="361" spans="1:36" ht="12.7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</row>
    <row r="362" spans="1:36" ht="12.7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</row>
    <row r="363" spans="1:36" ht="12.7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</row>
    <row r="364" spans="1:36" ht="12.7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</row>
    <row r="365" spans="1:36" ht="12.7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</row>
    <row r="366" spans="1:36" ht="12.7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</row>
    <row r="367" spans="1:36" ht="12.7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</row>
    <row r="368" spans="1:36" ht="12.7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</row>
    <row r="369" spans="1:36" ht="12.7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</row>
    <row r="370" spans="1:36" ht="12.7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</row>
    <row r="371" spans="1:36" ht="12.7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</row>
    <row r="372" spans="1:36" ht="12.7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</row>
    <row r="373" spans="1:36" ht="12.7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</row>
    <row r="374" spans="1:36" ht="12.7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</row>
    <row r="375" spans="1:36" ht="12.7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</row>
    <row r="376" spans="1:36" ht="12.7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</row>
    <row r="377" spans="1:36" ht="12.7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</row>
    <row r="378" spans="1:36" ht="12.7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</row>
    <row r="379" spans="1:36" ht="12.7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</row>
    <row r="380" spans="1:36" ht="12.7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</row>
    <row r="381" spans="1:36" ht="12.7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</row>
    <row r="382" spans="1:36" ht="12.7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</row>
    <row r="383" spans="1:36" ht="12.7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</row>
    <row r="384" spans="1:36" ht="12.7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</row>
    <row r="385" spans="1:36" ht="12.7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</row>
    <row r="386" spans="1:36" ht="12.7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</row>
    <row r="387" spans="1:36" ht="12.7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</row>
    <row r="388" spans="1:36" ht="12.7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</row>
    <row r="389" spans="1:36" ht="12.7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</row>
    <row r="390" spans="1:36" ht="12.7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</row>
    <row r="391" spans="1:36" ht="12.7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</row>
    <row r="392" spans="1:36" ht="12.7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</row>
    <row r="393" spans="1:36" ht="12.7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</row>
    <row r="394" spans="1:36" ht="12.7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</row>
    <row r="395" spans="1:36" ht="12.7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</row>
    <row r="396" spans="1:36" ht="12.7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</row>
    <row r="397" spans="1:36" ht="12.7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</row>
    <row r="398" spans="1:36" ht="12.7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</row>
    <row r="399" spans="1:36" ht="12.7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</row>
    <row r="400" spans="1:36" ht="12.7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</row>
    <row r="401" spans="1:36" ht="12.7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</row>
    <row r="402" spans="1:36" ht="12.7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</row>
    <row r="403" spans="1:36" ht="12.7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</row>
    <row r="404" spans="1:36" ht="12.7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</row>
    <row r="405" spans="1:36" ht="12.7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</row>
    <row r="406" spans="1:36" ht="12.7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</row>
    <row r="407" spans="1:36" ht="12.7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</row>
    <row r="408" spans="1:36" ht="12.7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</row>
    <row r="409" spans="1:36" ht="12.7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</row>
    <row r="410" spans="1:36" ht="12.7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</row>
    <row r="411" spans="1:36" ht="12.7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</row>
    <row r="412" spans="1:36" ht="12.7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</row>
    <row r="413" spans="1:36" ht="12.7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</row>
    <row r="414" spans="1:36" ht="12.7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</row>
    <row r="415" spans="1:36" ht="12.7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</row>
    <row r="416" spans="1:36" ht="12.7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</row>
    <row r="417" spans="1:36" ht="12.7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</row>
    <row r="418" spans="1:36" ht="12.7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</row>
    <row r="419" spans="1:36" ht="12.7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</row>
    <row r="420" spans="1:36" ht="12.7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</row>
    <row r="421" spans="1:36" ht="12.7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</row>
    <row r="422" spans="1:36" ht="12.7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</row>
    <row r="423" spans="1:36" ht="12.7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</row>
    <row r="424" spans="1:36" ht="12.7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</row>
    <row r="425" spans="1:36" ht="12.7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</row>
    <row r="426" spans="1:36" ht="12.7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</row>
    <row r="427" spans="1:36" ht="12.7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</row>
    <row r="428" spans="1:36" ht="12.7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</row>
    <row r="429" spans="1:36" ht="12.7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</row>
    <row r="430" spans="1:36" ht="12.7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</row>
    <row r="431" spans="1:36" ht="12.7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</row>
    <row r="432" spans="1:36" ht="12.7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</row>
    <row r="433" spans="1:36" ht="12.7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</row>
    <row r="434" spans="1:36" ht="12.7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</row>
    <row r="435" spans="1:36" ht="12.7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</row>
    <row r="436" spans="1:36" ht="12.7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</row>
    <row r="437" spans="1:36" ht="12.7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</row>
    <row r="438" spans="1:36" ht="12.7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</row>
    <row r="439" spans="1:36" ht="12.7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</row>
    <row r="440" spans="1:36" ht="12.7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</row>
    <row r="441" spans="1:36" ht="12.7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</row>
    <row r="442" spans="1:36" ht="12.7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</row>
    <row r="443" spans="1:36" ht="12.7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</row>
    <row r="444" spans="1:36" ht="12.7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</row>
    <row r="445" spans="1:36" ht="12.7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</row>
    <row r="446" spans="1:36" ht="12.7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</row>
    <row r="447" spans="1:36" ht="12.7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</row>
    <row r="448" spans="1:36" ht="12.7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</row>
    <row r="449" spans="1:36" ht="12.7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</row>
    <row r="450" spans="1:36" ht="12.7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</row>
    <row r="451" spans="1:36" ht="12.7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</row>
    <row r="452" spans="1:36" ht="12.7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</row>
    <row r="453" spans="1:36" ht="12.7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</row>
    <row r="454" spans="1:36" ht="12.7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</row>
    <row r="455" spans="1:36" ht="12.7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</row>
    <row r="456" spans="1:36" ht="12.7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</row>
    <row r="457" spans="1:36" ht="12.7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</row>
    <row r="458" spans="1:36" ht="12.7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</row>
    <row r="459" spans="1:36" ht="12.7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</row>
    <row r="460" spans="1:36" ht="12.7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</row>
    <row r="461" spans="1:36" ht="12.7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</row>
    <row r="462" spans="1:36" ht="12.7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</row>
    <row r="463" spans="1:36" ht="12.7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</row>
    <row r="464" spans="1:36" ht="12.7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</row>
    <row r="465" spans="1:36" ht="12.7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</row>
    <row r="466" spans="1:36" ht="12.7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</row>
    <row r="467" spans="1:36" ht="12.7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</row>
    <row r="468" spans="1:36" ht="12.7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</row>
    <row r="469" spans="1:36" ht="12.7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</row>
    <row r="470" spans="1:36" ht="12.7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</row>
    <row r="471" spans="1:36" ht="12.7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</row>
    <row r="472" spans="1:36" ht="12.7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</row>
    <row r="473" spans="1:36" ht="12.7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</row>
    <row r="474" spans="1:36" ht="12.7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</row>
    <row r="475" spans="1:36" ht="12.7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</row>
    <row r="476" spans="1:36" ht="12.7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</row>
    <row r="477" spans="1:36" ht="12.7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</row>
    <row r="478" spans="1:36" ht="12.7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</row>
    <row r="479" spans="1:36" ht="12.7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</row>
    <row r="480" spans="1:36" ht="12.7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</row>
    <row r="481" spans="1:36" ht="12.7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</row>
    <row r="482" spans="1:36" ht="12.7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</row>
    <row r="483" spans="1:36" ht="12.7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</row>
    <row r="484" spans="1:36" ht="12.7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</row>
    <row r="485" spans="1:36" ht="12.7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</row>
    <row r="486" spans="1:36" ht="12.7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</row>
    <row r="487" spans="1:36" ht="12.7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</row>
    <row r="488" spans="1:36" ht="12.7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</row>
    <row r="489" spans="1:36" ht="12.7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</row>
    <row r="490" spans="1:36" ht="12.7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</row>
    <row r="491" spans="1:36" ht="12.7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</row>
    <row r="492" spans="1:36" ht="12.7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</row>
    <row r="493" spans="1:36" ht="12.7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</row>
    <row r="494" spans="1:36" ht="12.7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</row>
    <row r="495" spans="1:36" ht="12.7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</row>
    <row r="496" spans="1:36" ht="12.7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</row>
    <row r="497" spans="1:36" ht="12.7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</row>
    <row r="498" spans="1:36" ht="12.7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</row>
    <row r="499" spans="1:36" ht="12.7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</row>
    <row r="500" spans="1:36" ht="12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</row>
    <row r="501" spans="1:36" ht="12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</row>
    <row r="502" spans="1:36" ht="12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</row>
    <row r="503" spans="1:3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</row>
    <row r="504" spans="1:3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</row>
    <row r="505" spans="1:3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</row>
    <row r="506" spans="1:3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</row>
    <row r="507" spans="1:3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</row>
    <row r="508" spans="1:3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</row>
    <row r="509" spans="1:3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</row>
    <row r="510" spans="1:3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</row>
    <row r="511" spans="1:3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</row>
    <row r="512" spans="1:3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</row>
    <row r="513" spans="1:3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</row>
    <row r="514" spans="1:36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</row>
    <row r="515" spans="1:36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</row>
    <row r="516" spans="1:36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</row>
    <row r="517" spans="1:36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</row>
    <row r="518" spans="1:36" ht="12.7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</row>
    <row r="519" spans="1:36" ht="12.7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</row>
    <row r="520" spans="1:36" ht="12.7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</row>
    <row r="521" spans="1:36" ht="12.7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</row>
    <row r="522" spans="1:36" ht="12.7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</row>
    <row r="523" spans="1:36" ht="12.7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</row>
    <row r="524" spans="1:36" ht="12.7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</row>
    <row r="525" spans="1:36" ht="12.7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</row>
    <row r="526" spans="1:36" ht="12.7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</row>
    <row r="527" spans="1:36" ht="12.7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</row>
    <row r="528" spans="1:36" ht="12.7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</row>
    <row r="529" spans="1:36" ht="12.7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</row>
    <row r="530" spans="1:36" ht="12.7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</row>
    <row r="531" spans="1:36" ht="12.7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</row>
    <row r="532" spans="1:36" ht="12.7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</row>
    <row r="533" spans="1:36" ht="12.7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</row>
    <row r="534" spans="1:36" ht="12.7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</row>
    <row r="535" spans="1:36" ht="12.7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</row>
    <row r="536" spans="1:36" ht="12.7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</row>
    <row r="537" spans="1:36" ht="12.7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</row>
    <row r="538" spans="1:36" ht="12.7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</row>
    <row r="539" spans="1:36" ht="12.7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</row>
    <row r="540" spans="1:36" ht="12.7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</row>
    <row r="541" spans="1:36" ht="12.7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</row>
    <row r="542" spans="1:36" ht="12.7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</row>
    <row r="543" spans="1:36" ht="12.7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</row>
    <row r="544" spans="1:36" ht="12.7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</row>
    <row r="545" spans="1:36" ht="12.7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</row>
    <row r="546" spans="1:36" ht="12.7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</row>
    <row r="547" spans="1:36" ht="12.7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</row>
    <row r="548" spans="1:36" ht="12.7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</row>
    <row r="549" spans="1:36" ht="12.7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</row>
    <row r="550" spans="1:36" ht="12.7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</row>
    <row r="551" spans="1:36" ht="12.7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</row>
    <row r="552" spans="1:36" ht="12.7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</row>
    <row r="553" spans="1:36" ht="12.7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</row>
    <row r="554" spans="1:36" ht="12.7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</row>
    <row r="555" spans="1:36" ht="12.7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</row>
    <row r="556" spans="1:36" ht="12.7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</row>
    <row r="557" spans="1:36" ht="12.7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</row>
    <row r="558" spans="1:36" ht="12.7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</row>
    <row r="559" spans="1:36" ht="12.7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</row>
    <row r="560" spans="1:36" ht="12.7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</row>
    <row r="561" spans="1:36" ht="12.7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</row>
    <row r="562" spans="1:36" ht="12.7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</row>
    <row r="563" spans="1:36" ht="12.7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</row>
    <row r="564" spans="1:36" ht="12.7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</row>
    <row r="565" spans="1:36" ht="12.7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</row>
    <row r="566" spans="1:36" ht="12.7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</row>
    <row r="567" spans="1:36" ht="12.7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</row>
    <row r="568" spans="1:36" ht="12.7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</row>
    <row r="569" spans="1:36" ht="12.7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</row>
    <row r="570" spans="1:36" ht="12.7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</row>
    <row r="571" spans="1:36" ht="12.7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</row>
    <row r="572" spans="1:36" ht="12.7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</row>
    <row r="573" spans="1:36" ht="12.7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</row>
    <row r="574" spans="1:36" ht="12.7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</row>
    <row r="575" spans="1:36" ht="12.7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</row>
    <row r="576" spans="1:36" ht="12.7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</row>
    <row r="577" spans="1:36" ht="12.7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</row>
    <row r="578" spans="1:36" ht="12.7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</row>
    <row r="579" spans="1:36" ht="12.7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</row>
    <row r="580" spans="1:36" ht="12.7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</row>
    <row r="581" spans="1:36" ht="12.7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</row>
    <row r="582" spans="1:36" ht="12.7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</row>
    <row r="583" spans="1:36" ht="12.7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</row>
    <row r="584" spans="1:36" ht="12.7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</row>
    <row r="585" spans="1:36" ht="12.7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</row>
    <row r="586" spans="1:36" ht="12.7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</row>
    <row r="587" spans="1:36" ht="12.7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</row>
    <row r="588" spans="1:36" ht="12.7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</row>
    <row r="589" spans="1:36" ht="12.7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</row>
    <row r="590" spans="1:36" ht="12.7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</row>
    <row r="591" spans="1:36" ht="12.7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</row>
    <row r="592" spans="1:36" ht="12.7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</row>
    <row r="593" spans="1:36" ht="12.7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</row>
    <row r="594" spans="1:36" ht="12.7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</row>
    <row r="595" spans="1:36" ht="12.7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</row>
    <row r="596" spans="1:36" ht="12.7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</row>
    <row r="597" spans="1:36" ht="12.7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</row>
    <row r="598" spans="1:36" ht="12.7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</row>
    <row r="599" spans="1:36" ht="12.7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</row>
    <row r="600" spans="1:36" ht="12.7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</row>
    <row r="601" spans="1:36" ht="12.7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</row>
    <row r="602" spans="1:36" ht="12.7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</row>
    <row r="603" spans="1:36" ht="12.7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</row>
    <row r="604" spans="1:36" ht="12.7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</row>
    <row r="605" spans="1:36" ht="12.7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</row>
    <row r="606" spans="1:36" ht="12.7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</row>
    <row r="607" spans="1:36" ht="12.7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</row>
    <row r="608" spans="1:36" ht="12.7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</row>
    <row r="609" spans="1:36" ht="12.7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</row>
    <row r="610" spans="1:36" ht="12.7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</row>
    <row r="611" spans="1:36" ht="12.7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</row>
    <row r="612" spans="1:36" ht="12.7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</row>
    <row r="613" spans="1:36" ht="12.7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</row>
    <row r="614" spans="1:36" ht="12.7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</row>
    <row r="615" spans="1:36" ht="12.7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</row>
    <row r="616" spans="1:36" ht="12.7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</row>
    <row r="617" spans="1:36" ht="12.7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</row>
    <row r="618" spans="1:36" ht="12.7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</row>
    <row r="619" spans="1:36" ht="12.7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</row>
    <row r="620" spans="1:36" ht="12.7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</row>
    <row r="621" spans="1:36" ht="12.7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</row>
    <row r="622" spans="1:36" ht="12.7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</row>
    <row r="623" spans="1:36" ht="12.7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</row>
    <row r="624" spans="1:36" ht="12.7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</row>
    <row r="625" spans="1:36" ht="12.7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</row>
    <row r="626" spans="1:36" ht="12.7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</row>
    <row r="627" spans="1:36" ht="12.7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</row>
    <row r="628" spans="1:36" ht="12.7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</row>
    <row r="629" spans="1:36" ht="12.7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</row>
    <row r="630" spans="1:36" ht="12.7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</row>
    <row r="631" spans="1:36" ht="12.7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</row>
    <row r="632" spans="1:36" ht="12.7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</row>
    <row r="633" spans="1:36" ht="12.7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</row>
    <row r="634" spans="1:36" ht="12.7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</row>
    <row r="635" spans="1:36" ht="12.7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</row>
    <row r="636" spans="1:36" ht="12.7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</row>
    <row r="637" spans="1:36" ht="12.7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</row>
    <row r="638" spans="1:36" ht="12.7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</row>
    <row r="639" spans="1:36" ht="12.7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</row>
    <row r="640" spans="1:36" ht="12.7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</row>
    <row r="641" spans="1:36" ht="12.7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</row>
    <row r="642" spans="1:36" ht="12.7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</row>
    <row r="643" spans="1:36" ht="12.7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</row>
    <row r="644" spans="1:36" ht="12.7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</row>
    <row r="645" spans="1:36" ht="12.7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</row>
    <row r="646" spans="1:36" ht="12.7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</row>
    <row r="647" spans="1:36" ht="12.7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</row>
    <row r="648" spans="1:36" ht="12.7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</row>
    <row r="649" spans="1:36" ht="12.7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</row>
    <row r="650" spans="1:36" ht="12.7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</row>
    <row r="651" spans="1:36" ht="12.7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</row>
    <row r="652" spans="1:36" ht="12.7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</row>
    <row r="653" spans="1:36" ht="12.7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</row>
    <row r="654" spans="1:36" ht="12.7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</row>
    <row r="655" spans="1:36" ht="12.7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</row>
    <row r="656" spans="1:36" ht="12.7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</row>
    <row r="657" spans="1:36" ht="12.7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</row>
    <row r="658" spans="1:36" ht="12.7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</row>
    <row r="659" spans="1:36" ht="12.7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</row>
    <row r="660" spans="1:36" ht="12.7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</row>
    <row r="661" spans="1:36" ht="12.7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</row>
    <row r="662" spans="1:36" ht="12.7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</row>
    <row r="663" spans="1:36" ht="12.7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</row>
    <row r="664" spans="1:36" ht="12.7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</row>
    <row r="665" spans="1:36" ht="12.7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</row>
    <row r="666" spans="1:36" ht="12.7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</row>
    <row r="667" spans="1:36" ht="12.7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</row>
    <row r="668" spans="1:36" ht="12.7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</row>
    <row r="669" spans="1:36" ht="12.7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</row>
    <row r="670" spans="1:36" ht="12.7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</row>
    <row r="671" spans="1:36" ht="12.7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</row>
    <row r="672" spans="1:36" ht="12.7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</row>
    <row r="673" spans="1:36" ht="12.7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</row>
    <row r="674" spans="1:36" ht="12.7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</row>
    <row r="675" spans="1:36" ht="12.7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</row>
    <row r="676" spans="1:36" ht="12.7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</row>
    <row r="677" spans="1:36" ht="12.7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</row>
    <row r="678" spans="1:36" ht="12.7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</row>
    <row r="679" spans="1:36" ht="12.7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</row>
    <row r="680" spans="1:36" ht="12.7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</row>
    <row r="681" spans="1:36" ht="12.7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</row>
    <row r="682" spans="1:36" ht="12.7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</row>
    <row r="683" spans="1:36" ht="12.7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</row>
    <row r="684" spans="1:36" ht="12.7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</row>
    <row r="685" spans="1:36" ht="12.7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</row>
    <row r="686" spans="1:36" ht="12.7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</row>
    <row r="687" spans="1:36" ht="12.7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</row>
    <row r="688" spans="1:36" ht="12.7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</row>
    <row r="689" spans="1:36" ht="12.7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</row>
    <row r="690" spans="1:36" ht="12.7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</row>
    <row r="691" spans="1:36" ht="12.7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</row>
    <row r="692" spans="1:36" ht="12.7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</row>
    <row r="693" spans="1:36" ht="12.7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</row>
    <row r="694" spans="1:36" ht="12.7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</row>
    <row r="695" spans="1:36" ht="12.7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</row>
    <row r="696" spans="1:36" ht="12.7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</row>
    <row r="697" spans="1:36" ht="12.7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</row>
    <row r="698" spans="1:36" ht="12.7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</row>
    <row r="699" spans="1:36" ht="12.7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</row>
    <row r="700" spans="1:36" ht="12.7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</row>
    <row r="701" spans="1:36" ht="12.7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</row>
    <row r="702" spans="1:36" ht="12.7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</row>
    <row r="703" spans="1:36" ht="12.7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</row>
    <row r="704" spans="1:36" ht="12.7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</row>
    <row r="705" spans="1:36" ht="12.7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</row>
    <row r="706" spans="1:36" ht="12.7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</row>
    <row r="707" spans="1:36" ht="12.7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</row>
    <row r="708" spans="1:36" ht="12.7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</row>
    <row r="709" spans="1:36" ht="12.7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</row>
  </sheetData>
  <printOptions horizontalCentered="1" verticalCentered="1"/>
  <pageMargins left="0" right="0" top="0" bottom="0" header="0.5" footer="0.25"/>
  <pageSetup horizontalDpi="300" verticalDpi="300" orientation="portrait" paperSize="9" scale="90" r:id="rId3"/>
  <legacyDrawing r:id="rId2"/>
  <oleObjects>
    <oleObject progId="MS_ClipArt_Gallery" shapeId="721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Phang SM</cp:lastModifiedBy>
  <cp:lastPrinted>2003-02-27T06:36:16Z</cp:lastPrinted>
  <dcterms:created xsi:type="dcterms:W3CDTF">2000-08-28T01:11:02Z</dcterms:created>
  <dcterms:modified xsi:type="dcterms:W3CDTF">2003-02-27T09:26:59Z</dcterms:modified>
  <cp:category/>
  <cp:version/>
  <cp:contentType/>
  <cp:contentStatus/>
</cp:coreProperties>
</file>