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1000" activeTab="1"/>
  </bookViews>
  <sheets>
    <sheet name="KLSE Income statement" sheetId="1" r:id="rId1"/>
    <sheet name="KLSE Balance Sheet" sheetId="2" r:id="rId2"/>
    <sheet name="KLSE cashflow" sheetId="3" r:id="rId3"/>
    <sheet name="KLSE-changes in equity" sheetId="4" r:id="rId4"/>
  </sheets>
  <externalReferences>
    <externalReference r:id="rId7"/>
  </externalReferences>
  <definedNames>
    <definedName name="_xlnm.Print_Area" localSheetId="1">'KLSE Balance Sheet'!#REF!</definedName>
    <definedName name="_xlnm.Print_Area" localSheetId="2">'KLSE cashflow'!#REF!</definedName>
    <definedName name="_xlnm.Print_Area" localSheetId="3">'KLSE-changes in equity'!$A$1:$K$47</definedName>
  </definedNames>
  <calcPr fullCalcOnLoad="1"/>
</workbook>
</file>

<file path=xl/sharedStrings.xml><?xml version="1.0" encoding="utf-8"?>
<sst xmlns="http://schemas.openxmlformats.org/spreadsheetml/2006/main" count="125" uniqueCount="96">
  <si>
    <t xml:space="preserve">ALUMINIUM COMPANY OF MALAYSIA BERHAD (3859-U) </t>
  </si>
  <si>
    <t>RM'000</t>
  </si>
  <si>
    <t>Revenue</t>
  </si>
  <si>
    <t>Note</t>
  </si>
  <si>
    <t>Expenses excluding finance cost and tax</t>
  </si>
  <si>
    <t>Other operating income</t>
  </si>
  <si>
    <t>Profit from operations</t>
  </si>
  <si>
    <t>Finance cost</t>
  </si>
  <si>
    <t>Profit/(loss) before tax</t>
  </si>
  <si>
    <t xml:space="preserve">Taxation </t>
  </si>
  <si>
    <t>Profit after tax</t>
  </si>
  <si>
    <t>Minority interest</t>
  </si>
  <si>
    <t>Net profit /(loss) for the period</t>
  </si>
  <si>
    <t>Basic earnings/(loss) per ordinary share (sen)</t>
  </si>
  <si>
    <t>Diluted earnings/(loss) per ordinary share (sen)</t>
  </si>
  <si>
    <t>(The Condensed Consolidated Income Statements should be read in conjunction with the</t>
  </si>
  <si>
    <t>Annual Financial Report for the year ended 31 December 2002 )</t>
  </si>
  <si>
    <t>Condensed Consolidated Statement of Changes In Equity</t>
  </si>
  <si>
    <t>Non-distributable</t>
  </si>
  <si>
    <t>Distributable</t>
  </si>
  <si>
    <t>Revaluation</t>
  </si>
  <si>
    <t>Share</t>
  </si>
  <si>
    <t>and other</t>
  </si>
  <si>
    <t>Retained</t>
  </si>
  <si>
    <t>capital</t>
  </si>
  <si>
    <t>premium</t>
  </si>
  <si>
    <t>reserves</t>
  </si>
  <si>
    <t>earnings</t>
  </si>
  <si>
    <t>Total</t>
  </si>
  <si>
    <t>Balance as at 1 January  2003</t>
  </si>
  <si>
    <t>- as previously reported</t>
  </si>
  <si>
    <t>- as prior year adjustment on adoption of MASB 25</t>
  </si>
  <si>
    <t>- as restated</t>
  </si>
  <si>
    <t>Dividends</t>
  </si>
  <si>
    <t>Share buyback-treasury shares</t>
  </si>
  <si>
    <t>(The Condensed Consolidated Statements of Changes in Equity  should be read in conjunction with the</t>
  </si>
  <si>
    <t>Operating activities</t>
  </si>
  <si>
    <t>Cash from operations</t>
  </si>
  <si>
    <t>Tax paid</t>
  </si>
  <si>
    <t>Net cash flow from operating activities</t>
  </si>
  <si>
    <t>Investing activities</t>
  </si>
  <si>
    <t>Purchase of fixed assets</t>
  </si>
  <si>
    <t>Proceeds from sale of fixed assets</t>
  </si>
  <si>
    <t>Net cash flow from investing activities</t>
  </si>
  <si>
    <t>Financing activities</t>
  </si>
  <si>
    <t>Payment of ordinary dividends</t>
  </si>
  <si>
    <t>Share buy back</t>
  </si>
  <si>
    <t>Net cash outflow from financing activities</t>
  </si>
  <si>
    <t>Changes in Cash &amp; Cash Equivalents</t>
  </si>
  <si>
    <t>Cash &amp; Cash Equivalents at beginning of year</t>
  </si>
  <si>
    <t>(The Condensed Consolidated Cash Flow Statement  should be read in conjunction with the</t>
  </si>
  <si>
    <t>Share issued</t>
  </si>
  <si>
    <t>Addition investment in subsidiary</t>
  </si>
  <si>
    <t>Proceeds from issue of ordinary shares</t>
  </si>
  <si>
    <t>Loss on divestment</t>
  </si>
  <si>
    <t>Condensed Consolidated Balance Sheet</t>
  </si>
  <si>
    <t>AS AT</t>
  </si>
  <si>
    <t>END OF CURRENT</t>
  </si>
  <si>
    <t>PRECEDING FINANCIAL</t>
  </si>
  <si>
    <t>QUARTER</t>
  </si>
  <si>
    <t>YEAR END</t>
  </si>
  <si>
    <t>Non current assets</t>
  </si>
  <si>
    <t>Property, plant and equipment</t>
  </si>
  <si>
    <t>Current assets</t>
  </si>
  <si>
    <t>Inventories</t>
  </si>
  <si>
    <t>Receivables,deposits and prepayments</t>
  </si>
  <si>
    <t>Deposits,cash and bank balances</t>
  </si>
  <si>
    <t>Less: Current liabilities</t>
  </si>
  <si>
    <t>Trade and other payables</t>
  </si>
  <si>
    <t>Tax liabilities</t>
  </si>
  <si>
    <t>Net current assets</t>
  </si>
  <si>
    <t>Less: Non current liabilities</t>
  </si>
  <si>
    <t>Provision for retirement benefits</t>
  </si>
  <si>
    <t>Deferred taxation</t>
  </si>
  <si>
    <t>Capital and reserves</t>
  </si>
  <si>
    <t>Share capital</t>
  </si>
  <si>
    <t>Reserves</t>
  </si>
  <si>
    <t>Shareholders' equity</t>
  </si>
  <si>
    <t>NTA</t>
  </si>
  <si>
    <t>(The Condensed Consolidated Balance Sheet  should be read in conjunction with the</t>
  </si>
  <si>
    <t xml:space="preserve">   Quarter ended 31 Dec</t>
  </si>
  <si>
    <t xml:space="preserve"> 12 months ended 31 Dec</t>
  </si>
  <si>
    <t>Condensed Consolidated Cash Flow Statement</t>
  </si>
  <si>
    <t xml:space="preserve">           12 months ended 31 Dec</t>
  </si>
  <si>
    <t>Payment of retirement benefits</t>
  </si>
  <si>
    <t>Payment of voluntary separation scheme cost</t>
  </si>
  <si>
    <t>Proceed from disposal of subsidiary</t>
  </si>
  <si>
    <t>Cash &amp; Cash Equivalents at end of year</t>
  </si>
  <si>
    <t>Net profit  for the 12-month period</t>
  </si>
  <si>
    <t>Balance as at 31 December  2003</t>
  </si>
  <si>
    <t>Balance as at 1 January  2002</t>
  </si>
  <si>
    <t>Dividends in respect of 2001</t>
  </si>
  <si>
    <t>Dividends in respect of 2002</t>
  </si>
  <si>
    <t>Balance as at 31 December  2002</t>
  </si>
  <si>
    <t>Condensed Consolidated Income Statement</t>
  </si>
  <si>
    <t>Interest received- short deposits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</si>
</sst>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_);_(* \(#,##0\);_(* &quot;-&quot;??_);_(@_)"/>
    <numFmt numFmtId="171" formatCode="_-* #,##0.00_-;\-* #,##0.00_-;_-* &quot;-&quot;??_-;_-@_-"/>
    <numFmt numFmtId="172" formatCode="_-&quot;RM&quot;* #,##0.00_-;\-&quot;RM&quot;* #,##0.00_-;_-&quot;RM&quot;* &quot;-&quot;??_-;_-@_-"/>
    <numFmt numFmtId="173" formatCode="0.0"/>
    <numFmt numFmtId="174" formatCode="0.000"/>
    <numFmt numFmtId="175" formatCode="0.0000"/>
    <numFmt numFmtId="176" formatCode="_(* #,##0.0000_);_(* \(#,##0.0000\);_(* &quot;-&quot;??_);_(@_)"/>
    <numFmt numFmtId="177" formatCode="#,##0.0"/>
    <numFmt numFmtId="178" formatCode="_(* #,##0.0_);_(* \(#,##0.0\);_(* &quot;-&quot;??_);_(@_)"/>
    <numFmt numFmtId="179" formatCode="#,##0.0_);\(#,##0.0\)"/>
    <numFmt numFmtId="180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8" xfId="0" applyNumberFormat="1" applyFont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37" fontId="1" fillId="0" borderId="12" xfId="0" applyNumberFormat="1" applyFont="1" applyBorder="1" applyAlignment="1">
      <alignment/>
    </xf>
    <xf numFmtId="37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7" fontId="1" fillId="0" borderId="1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/>
    </xf>
    <xf numFmtId="170" fontId="1" fillId="0" borderId="0" xfId="15" applyNumberFormat="1" applyFont="1" applyFill="1" applyAlignment="1">
      <alignment/>
    </xf>
    <xf numFmtId="37" fontId="1" fillId="0" borderId="0" xfId="15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15" fontId="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omma_CALQ12000" xfId="17"/>
    <cellStyle name="Currency" xfId="18"/>
    <cellStyle name="Currency [0]" xfId="19"/>
    <cellStyle name="Currency_misc-anac" xfId="20"/>
    <cellStyle name="Normal_Audit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ccounts\patrick\2003%20yr%20end%20account%20&amp;%20taxation\cons03-De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se key infor"/>
      <sheetName val="KLSE Income statements"/>
      <sheetName val="KLSE Balance Sheet"/>
      <sheetName val="KLSE-changes in equity"/>
      <sheetName val="KLSE cashflow"/>
      <sheetName val="shipment"/>
      <sheetName val="Disc ope Dec03"/>
      <sheetName val="TAX"/>
      <sheetName val="Tax reconDec 03"/>
      <sheetName val="EPS"/>
      <sheetName val="ESOS movement"/>
      <sheetName val="CashFlow workingsDec 03"/>
      <sheetName val="taxmovementDEC03"/>
      <sheetName val="Discontinued OpQ3"/>
      <sheetName val="AESB2002"/>
      <sheetName val="consoBSSep03"/>
      <sheetName val="conP&amp;LSep03"/>
      <sheetName val="otherRev&amp;income&amp;FinCostSep03"/>
      <sheetName val="alcom-DefAsset&amp;liab"/>
      <sheetName val="aesb-defAsset&amp;liab"/>
      <sheetName val="ansc-defAsset&amp;liab"/>
      <sheetName val="FA movement"/>
    </sheetNames>
    <sheetDataSet>
      <sheetData sheetId="1">
        <row r="33">
          <cell r="E33">
            <v>-7653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3" sqref="A3"/>
    </sheetView>
  </sheetViews>
  <sheetFormatPr defaultColWidth="9.140625" defaultRowHeight="12.75"/>
  <cols>
    <col min="1" max="1" width="44.7109375" style="0" customWidth="1"/>
    <col min="2" max="2" width="7.140625" style="0" customWidth="1"/>
    <col min="3" max="3" width="13.00390625" style="0" customWidth="1"/>
    <col min="4" max="4" width="12.140625" style="0" customWidth="1"/>
    <col min="5" max="5" width="12.8515625" style="0" customWidth="1"/>
    <col min="6" max="6" width="13.28125" style="0" customWidth="1"/>
  </cols>
  <sheetData>
    <row r="1" spans="1:6" ht="12.75">
      <c r="A1" s="4" t="s">
        <v>0</v>
      </c>
      <c r="B1" s="4"/>
      <c r="C1" s="5"/>
      <c r="D1" s="5"/>
      <c r="E1" s="5"/>
      <c r="F1" s="5"/>
    </row>
    <row r="2" spans="1:6" ht="12.75">
      <c r="A2" s="5" t="s">
        <v>94</v>
      </c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spans="1:6" ht="13.5" thickBot="1">
      <c r="A4" s="5"/>
      <c r="B4" s="5"/>
      <c r="C4" s="5"/>
      <c r="D4" s="5"/>
      <c r="E4" s="5"/>
      <c r="F4" s="5"/>
    </row>
    <row r="5" spans="1:6" ht="13.5" thickBot="1">
      <c r="A5" s="5"/>
      <c r="B5" s="5"/>
      <c r="C5" s="6" t="s">
        <v>80</v>
      </c>
      <c r="D5" s="7"/>
      <c r="E5" s="8" t="s">
        <v>81</v>
      </c>
      <c r="F5" s="9"/>
    </row>
    <row r="6" spans="1:6" ht="12.75">
      <c r="A6" s="5"/>
      <c r="B6" s="5"/>
      <c r="C6" s="10">
        <v>2003</v>
      </c>
      <c r="D6" s="11">
        <v>2002</v>
      </c>
      <c r="E6" s="12">
        <v>2003</v>
      </c>
      <c r="F6" s="13">
        <v>2002</v>
      </c>
    </row>
    <row r="7" spans="1:6" ht="13.5" thickBot="1">
      <c r="A7" s="5"/>
      <c r="B7" s="5" t="s">
        <v>3</v>
      </c>
      <c r="C7" s="15" t="s">
        <v>1</v>
      </c>
      <c r="D7" s="16" t="s">
        <v>1</v>
      </c>
      <c r="E7" s="17" t="s">
        <v>1</v>
      </c>
      <c r="F7" s="18" t="s">
        <v>1</v>
      </c>
    </row>
    <row r="8" spans="1:6" ht="12.75">
      <c r="A8" s="5"/>
      <c r="B8" s="5"/>
      <c r="C8" s="37"/>
      <c r="D8" s="37"/>
      <c r="E8" s="37"/>
      <c r="F8" s="38"/>
    </row>
    <row r="9" spans="1:6" ht="12.75">
      <c r="A9" s="5"/>
      <c r="B9" s="5"/>
      <c r="C9" s="21"/>
      <c r="D9" s="21"/>
      <c r="E9" s="21"/>
      <c r="F9" s="20"/>
    </row>
    <row r="10" spans="1:6" ht="12.75">
      <c r="A10" s="5" t="s">
        <v>2</v>
      </c>
      <c r="B10" s="5"/>
      <c r="C10" s="20">
        <v>63315</v>
      </c>
      <c r="D10" s="20">
        <v>58714</v>
      </c>
      <c r="E10" s="20">
        <v>263857</v>
      </c>
      <c r="F10" s="20">
        <v>261429</v>
      </c>
    </row>
    <row r="11" spans="1:6" ht="12.75">
      <c r="A11" s="5"/>
      <c r="B11" s="5"/>
      <c r="C11" s="5"/>
      <c r="D11" s="20"/>
      <c r="E11" s="20"/>
      <c r="F11" s="20"/>
    </row>
    <row r="12" spans="1:6" ht="12.75">
      <c r="A12" s="21" t="s">
        <v>4</v>
      </c>
      <c r="B12" s="22"/>
      <c r="C12" s="20">
        <v>-64135</v>
      </c>
      <c r="D12" s="20">
        <v>-57624</v>
      </c>
      <c r="E12" s="23">
        <v>-261397</v>
      </c>
      <c r="F12" s="20">
        <v>-259526</v>
      </c>
    </row>
    <row r="13" spans="1:6" ht="12.75">
      <c r="A13" s="21" t="s">
        <v>54</v>
      </c>
      <c r="B13" s="21"/>
      <c r="C13" s="20">
        <v>2821</v>
      </c>
      <c r="D13" s="20"/>
      <c r="E13" s="23">
        <v>-7996</v>
      </c>
      <c r="F13" s="20"/>
    </row>
    <row r="14" spans="1:6" ht="12.75">
      <c r="A14" s="21" t="s">
        <v>5</v>
      </c>
      <c r="B14" s="21"/>
      <c r="C14" s="24">
        <v>306</v>
      </c>
      <c r="D14" s="24">
        <v>938</v>
      </c>
      <c r="E14" s="25">
        <v>1523</v>
      </c>
      <c r="F14" s="24">
        <v>8261</v>
      </c>
    </row>
    <row r="15" spans="1:6" ht="12.75">
      <c r="A15" s="21"/>
      <c r="B15" s="21"/>
      <c r="C15" s="23"/>
      <c r="D15" s="20"/>
      <c r="E15" s="23"/>
      <c r="F15" s="23"/>
    </row>
    <row r="16" spans="1:6" ht="12.75">
      <c r="A16" s="21" t="s">
        <v>6</v>
      </c>
      <c r="B16" s="21"/>
      <c r="C16" s="23">
        <f>SUM(C10:C14)</f>
        <v>2307</v>
      </c>
      <c r="D16" s="23">
        <f>SUM(D10:D14)</f>
        <v>2028</v>
      </c>
      <c r="E16" s="23">
        <f>SUM(E10:E14)</f>
        <v>-4013</v>
      </c>
      <c r="F16" s="23">
        <f>SUM(F10:F14)</f>
        <v>10164</v>
      </c>
    </row>
    <row r="17" spans="1:6" ht="12.75">
      <c r="A17" s="5"/>
      <c r="B17" s="5"/>
      <c r="C17" s="20"/>
      <c r="D17" s="20"/>
      <c r="E17" s="20"/>
      <c r="F17" s="20"/>
    </row>
    <row r="18" spans="1:6" ht="12.75">
      <c r="A18" s="5" t="s">
        <v>7</v>
      </c>
      <c r="B18" s="5"/>
      <c r="C18" s="20">
        <v>-101</v>
      </c>
      <c r="D18" s="20">
        <v>-91</v>
      </c>
      <c r="E18" s="27">
        <v>-499</v>
      </c>
      <c r="F18" s="20">
        <v>-442</v>
      </c>
    </row>
    <row r="19" spans="1:6" ht="12.75">
      <c r="A19" s="5"/>
      <c r="B19" s="5"/>
      <c r="C19" s="24"/>
      <c r="D19" s="26"/>
      <c r="E19" s="24"/>
      <c r="F19" s="24"/>
    </row>
    <row r="20" spans="1:6" ht="12.75">
      <c r="A20" s="5"/>
      <c r="B20" s="5"/>
      <c r="C20" s="20"/>
      <c r="D20" s="20"/>
      <c r="E20" s="20"/>
      <c r="F20" s="20"/>
    </row>
    <row r="21" spans="1:6" ht="12.75">
      <c r="A21" s="5" t="s">
        <v>8</v>
      </c>
      <c r="B21" s="5"/>
      <c r="C21" s="20">
        <f>SUM(C16:C19)</f>
        <v>2206</v>
      </c>
      <c r="D21" s="20">
        <f>SUM(D16:D19)</f>
        <v>1937</v>
      </c>
      <c r="E21" s="20">
        <f>SUM(E16:E19)</f>
        <v>-4512</v>
      </c>
      <c r="F21" s="20">
        <f>SUM(F16:F19)</f>
        <v>9722</v>
      </c>
    </row>
    <row r="22" spans="1:6" ht="12.75">
      <c r="A22" s="5"/>
      <c r="B22" s="5"/>
      <c r="C22" s="20"/>
      <c r="D22" s="20"/>
      <c r="E22" s="20"/>
      <c r="F22" s="20"/>
    </row>
    <row r="23" spans="1:6" ht="12.75">
      <c r="A23" s="5" t="s">
        <v>9</v>
      </c>
      <c r="B23" s="14">
        <v>17</v>
      </c>
      <c r="C23" s="20">
        <v>-585</v>
      </c>
      <c r="D23" s="20">
        <v>-3604</v>
      </c>
      <c r="E23" s="20">
        <v>-1961</v>
      </c>
      <c r="F23" s="20">
        <v>-5439</v>
      </c>
    </row>
    <row r="24" spans="1:6" ht="12.75">
      <c r="A24" s="5"/>
      <c r="B24" s="5"/>
      <c r="C24" s="24"/>
      <c r="D24" s="24"/>
      <c r="E24" s="24"/>
      <c r="F24" s="24"/>
    </row>
    <row r="25" spans="1:6" ht="12.75">
      <c r="A25" s="5"/>
      <c r="B25" s="5"/>
      <c r="C25" s="20"/>
      <c r="D25" s="20"/>
      <c r="E25" s="20"/>
      <c r="F25" s="20"/>
    </row>
    <row r="26" spans="1:6" ht="12.75">
      <c r="A26" s="5" t="s">
        <v>10</v>
      </c>
      <c r="B26" s="5"/>
      <c r="C26" s="20">
        <f>SUM(C21:C24)</f>
        <v>1621</v>
      </c>
      <c r="D26" s="20">
        <f>SUM(D21:D24)</f>
        <v>-1667</v>
      </c>
      <c r="E26" s="20">
        <f>SUM(E21:E24)</f>
        <v>-6473</v>
      </c>
      <c r="F26" s="20">
        <f>SUM(F21:F24)</f>
        <v>4283</v>
      </c>
    </row>
    <row r="27" spans="1:6" ht="12.75">
      <c r="A27" s="5"/>
      <c r="B27" s="5"/>
      <c r="C27" s="20"/>
      <c r="D27" s="20"/>
      <c r="E27" s="20"/>
      <c r="F27" s="20"/>
    </row>
    <row r="28" spans="1:6" ht="12.75">
      <c r="A28" s="5" t="s">
        <v>11</v>
      </c>
      <c r="B28" s="5"/>
      <c r="C28" s="20">
        <v>-229.30612244897964</v>
      </c>
      <c r="D28" s="20">
        <v>809</v>
      </c>
      <c r="E28" s="20">
        <v>-1180</v>
      </c>
      <c r="F28" s="20">
        <v>-1241</v>
      </c>
    </row>
    <row r="29" spans="1:6" ht="12.75">
      <c r="A29" s="5"/>
      <c r="B29" s="5"/>
      <c r="C29" s="24"/>
      <c r="D29" s="24"/>
      <c r="E29" s="24"/>
      <c r="F29" s="24"/>
    </row>
    <row r="30" spans="1:6" ht="12.75">
      <c r="A30" s="5"/>
      <c r="B30" s="5"/>
      <c r="C30" s="20"/>
      <c r="D30" s="20"/>
      <c r="E30" s="20"/>
      <c r="F30" s="20"/>
    </row>
    <row r="31" spans="1:6" ht="12.75">
      <c r="A31" s="5" t="s">
        <v>12</v>
      </c>
      <c r="B31" s="5"/>
      <c r="C31" s="20">
        <f>SUM(C26:C29)</f>
        <v>1391.6938775510203</v>
      </c>
      <c r="D31" s="20">
        <f>SUM(D26:D29)</f>
        <v>-858</v>
      </c>
      <c r="E31" s="20">
        <f>SUM(E26:E29)</f>
        <v>-7653</v>
      </c>
      <c r="F31" s="20">
        <f>SUM(F26:F29)</f>
        <v>3042</v>
      </c>
    </row>
    <row r="32" spans="1:6" ht="13.5" thickBot="1">
      <c r="A32" s="5"/>
      <c r="B32" s="5"/>
      <c r="C32" s="28"/>
      <c r="D32" s="28"/>
      <c r="E32" s="28"/>
      <c r="F32" s="28"/>
    </row>
    <row r="33" spans="1:6" ht="12.75">
      <c r="A33" s="5"/>
      <c r="B33" s="5"/>
      <c r="C33" s="20"/>
      <c r="D33" s="20"/>
      <c r="E33" s="20"/>
      <c r="F33" s="20"/>
    </row>
    <row r="34" spans="1:6" ht="12.75">
      <c r="A34" s="5" t="s">
        <v>13</v>
      </c>
      <c r="B34" s="14">
        <v>25</v>
      </c>
      <c r="C34" s="29">
        <v>1.0534680440458621</v>
      </c>
      <c r="D34" s="29">
        <v>-0.6495915447105229</v>
      </c>
      <c r="E34" s="29">
        <v>-5.794829857798374</v>
      </c>
      <c r="F34" s="29">
        <v>2.3033065548076412</v>
      </c>
    </row>
    <row r="35" spans="1:6" ht="12.75">
      <c r="A35" s="5"/>
      <c r="B35" s="5"/>
      <c r="C35" s="29"/>
      <c r="D35" s="20"/>
      <c r="E35" s="20"/>
      <c r="F35" s="20"/>
    </row>
    <row r="36" spans="1:6" ht="12.75">
      <c r="A36" s="5" t="s">
        <v>14</v>
      </c>
      <c r="B36" s="14">
        <v>25</v>
      </c>
      <c r="C36" s="29"/>
      <c r="D36" s="29"/>
      <c r="E36" s="29">
        <v>-5.78</v>
      </c>
      <c r="F36" s="29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 t="s">
        <v>15</v>
      </c>
      <c r="B39" s="5"/>
      <c r="C39" s="5"/>
      <c r="D39" s="5"/>
      <c r="E39" s="5"/>
      <c r="F39" s="5"/>
    </row>
    <row r="40" spans="1:6" ht="12.75">
      <c r="A40" s="5" t="s">
        <v>16</v>
      </c>
      <c r="B40" s="5"/>
      <c r="C40" s="5"/>
      <c r="D40" s="5"/>
      <c r="E40" s="5"/>
      <c r="F40" s="5"/>
    </row>
  </sheetData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workbookViewId="0" topLeftCell="A1">
      <selection activeCell="C9" sqref="C9"/>
    </sheetView>
  </sheetViews>
  <sheetFormatPr defaultColWidth="9.140625" defaultRowHeight="12.75"/>
  <cols>
    <col min="1" max="1" width="35.7109375" style="0" customWidth="1"/>
    <col min="3" max="3" width="17.140625" style="0" bestFit="1" customWidth="1"/>
    <col min="4" max="4" width="22.140625" style="0" bestFit="1" customWidth="1"/>
    <col min="8" max="8" width="9.140625" style="3" customWidth="1"/>
  </cols>
  <sheetData>
    <row r="1" spans="1:4" ht="12.75">
      <c r="A1" s="4" t="s">
        <v>0</v>
      </c>
      <c r="B1" s="4"/>
      <c r="C1" s="5"/>
      <c r="D1" s="5"/>
    </row>
    <row r="2" spans="1:4" ht="12.75">
      <c r="A2" s="40" t="s">
        <v>55</v>
      </c>
      <c r="B2" s="40"/>
      <c r="C2" s="5"/>
      <c r="D2" s="5"/>
    </row>
    <row r="3" spans="1:4" ht="12.75">
      <c r="A3" s="41"/>
      <c r="B3" s="41"/>
      <c r="C3" s="5"/>
      <c r="D3" s="5"/>
    </row>
    <row r="4" spans="1:4" ht="12.75">
      <c r="A4" s="41"/>
      <c r="B4" s="41"/>
      <c r="C4" s="5"/>
      <c r="D4" s="5"/>
    </row>
    <row r="5" spans="1:4" ht="12.75">
      <c r="A5" s="41"/>
      <c r="B5" s="41"/>
      <c r="C5" s="14" t="s">
        <v>56</v>
      </c>
      <c r="D5" s="14" t="s">
        <v>56</v>
      </c>
    </row>
    <row r="6" spans="1:4" ht="12.75">
      <c r="A6" s="41"/>
      <c r="B6" s="41"/>
      <c r="C6" s="14" t="s">
        <v>57</v>
      </c>
      <c r="D6" s="14" t="s">
        <v>58</v>
      </c>
    </row>
    <row r="7" spans="1:4" ht="12.75">
      <c r="A7" s="41"/>
      <c r="B7" s="41"/>
      <c r="C7" s="14" t="s">
        <v>59</v>
      </c>
      <c r="D7" s="14" t="s">
        <v>60</v>
      </c>
    </row>
    <row r="8" spans="1:4" ht="12.75">
      <c r="A8" s="5"/>
      <c r="B8" s="5"/>
      <c r="C8" s="42">
        <v>37986</v>
      </c>
      <c r="D8" s="42">
        <v>37621</v>
      </c>
    </row>
    <row r="9" spans="1:4" ht="12.75">
      <c r="A9" s="5"/>
      <c r="B9" s="5" t="s">
        <v>3</v>
      </c>
      <c r="C9" s="43" t="s">
        <v>1</v>
      </c>
      <c r="D9" s="43" t="s">
        <v>1</v>
      </c>
    </row>
    <row r="11" spans="1:2" ht="12.75">
      <c r="A11" s="5" t="s">
        <v>61</v>
      </c>
      <c r="B11" s="5"/>
    </row>
    <row r="12" spans="1:4" ht="12.75">
      <c r="A12" t="s">
        <v>62</v>
      </c>
      <c r="B12" s="14">
        <v>9</v>
      </c>
      <c r="C12" s="46">
        <v>144966</v>
      </c>
      <c r="D12" s="46">
        <v>171134</v>
      </c>
    </row>
    <row r="14" spans="1:4" ht="12.75">
      <c r="A14" s="5" t="s">
        <v>63</v>
      </c>
      <c r="B14" s="5"/>
      <c r="C14" s="44"/>
      <c r="D14" s="44"/>
    </row>
    <row r="15" spans="1:4" ht="12.75">
      <c r="A15" t="s">
        <v>64</v>
      </c>
      <c r="C15" s="44">
        <f>36593+1+185</f>
        <v>36779</v>
      </c>
      <c r="D15" s="44">
        <v>39304</v>
      </c>
    </row>
    <row r="16" spans="1:4" ht="12.75">
      <c r="A16" t="s">
        <v>65</v>
      </c>
      <c r="C16" s="44">
        <f>35367-4161+3976+350</f>
        <v>35532</v>
      </c>
      <c r="D16" s="44">
        <v>31554</v>
      </c>
    </row>
    <row r="17" spans="1:4" ht="12.75">
      <c r="A17" t="s">
        <v>66</v>
      </c>
      <c r="C17" s="52">
        <v>44334</v>
      </c>
      <c r="D17" s="52">
        <v>38847</v>
      </c>
    </row>
    <row r="18" spans="3:4" ht="12.75">
      <c r="C18" s="46">
        <f>SUM(C15:C17)</f>
        <v>116645</v>
      </c>
      <c r="D18" s="46">
        <f>SUM(D15:D17)</f>
        <v>109705</v>
      </c>
    </row>
    <row r="19" spans="3:4" ht="12.75">
      <c r="C19" s="44"/>
      <c r="D19" s="44"/>
    </row>
    <row r="20" spans="1:4" ht="12.75">
      <c r="A20" s="5" t="s">
        <v>67</v>
      </c>
      <c r="B20" s="5"/>
      <c r="C20" s="44"/>
      <c r="D20" s="44"/>
    </row>
    <row r="21" spans="1:4" ht="12.75">
      <c r="A21" t="s">
        <v>68</v>
      </c>
      <c r="C21" s="44">
        <f>34153-559</f>
        <v>33594</v>
      </c>
      <c r="D21" s="44">
        <v>38105</v>
      </c>
    </row>
    <row r="22" spans="1:4" ht="12.75">
      <c r="A22" t="s">
        <v>69</v>
      </c>
      <c r="C22" s="44">
        <f>9-430+553</f>
        <v>132</v>
      </c>
      <c r="D22" s="44">
        <v>5</v>
      </c>
    </row>
    <row r="23" spans="3:4" ht="12.75">
      <c r="C23" s="46">
        <f>SUM(C21:C22)</f>
        <v>33726</v>
      </c>
      <c r="D23" s="46">
        <f>SUM(D21:D22)</f>
        <v>38110</v>
      </c>
    </row>
    <row r="24" spans="3:4" ht="12.75">
      <c r="C24" s="44"/>
      <c r="D24" s="44"/>
    </row>
    <row r="25" spans="1:4" ht="12.75">
      <c r="A25" s="5" t="s">
        <v>70</v>
      </c>
      <c r="B25" s="5"/>
      <c r="C25" s="45">
        <f>+C18-C23</f>
        <v>82919</v>
      </c>
      <c r="D25" s="45">
        <f>+D18-D23</f>
        <v>71595</v>
      </c>
    </row>
    <row r="26" spans="3:4" ht="12.75">
      <c r="C26" s="44"/>
      <c r="D26" s="44"/>
    </row>
    <row r="27" spans="3:4" ht="12.75">
      <c r="C27" s="44"/>
      <c r="D27" s="44"/>
    </row>
    <row r="28" spans="1:4" ht="12.75">
      <c r="A28" s="5" t="s">
        <v>71</v>
      </c>
      <c r="B28" s="5"/>
      <c r="C28" s="44"/>
      <c r="D28" s="44"/>
    </row>
    <row r="29" spans="1:4" ht="12.75">
      <c r="A29" t="s">
        <v>72</v>
      </c>
      <c r="C29" s="44">
        <v>4113</v>
      </c>
      <c r="D29" s="44">
        <v>3459</v>
      </c>
    </row>
    <row r="30" spans="1:4" ht="12.75">
      <c r="A30" t="s">
        <v>73</v>
      </c>
      <c r="C30" s="44">
        <v>20201</v>
      </c>
      <c r="D30" s="44">
        <v>19728</v>
      </c>
    </row>
    <row r="31" spans="3:4" ht="12.75">
      <c r="C31" s="46">
        <f>SUM(C29:C30)</f>
        <v>24314</v>
      </c>
      <c r="D31" s="46">
        <f>+D29+D30</f>
        <v>23187</v>
      </c>
    </row>
    <row r="32" spans="3:4" ht="12.75">
      <c r="C32" s="44"/>
      <c r="D32" s="44"/>
    </row>
    <row r="33" spans="3:4" ht="13.5" thickBot="1">
      <c r="C33" s="47">
        <f>+C12+C25-C31</f>
        <v>203571</v>
      </c>
      <c r="D33" s="47">
        <f>+D12+D25-D31</f>
        <v>219542</v>
      </c>
    </row>
    <row r="34" spans="3:4" ht="12.75">
      <c r="C34" s="44"/>
      <c r="D34" s="44"/>
    </row>
    <row r="35" spans="1:4" ht="12.75">
      <c r="A35" s="5" t="s">
        <v>74</v>
      </c>
      <c r="B35" s="5"/>
      <c r="C35" s="44"/>
      <c r="D35" s="44"/>
    </row>
    <row r="36" spans="1:4" ht="12.75">
      <c r="A36" t="s">
        <v>75</v>
      </c>
      <c r="C36" s="44">
        <v>132463</v>
      </c>
      <c r="D36" s="44">
        <v>132293</v>
      </c>
    </row>
    <row r="37" spans="1:4" ht="12.75">
      <c r="A37" t="s">
        <v>76</v>
      </c>
      <c r="C37" s="51">
        <v>56836</v>
      </c>
      <c r="D37" s="45">
        <v>71157</v>
      </c>
    </row>
    <row r="38" spans="1:4" ht="12.75">
      <c r="A38" t="s">
        <v>77</v>
      </c>
      <c r="C38" s="44">
        <f>SUM(C36:C37)</f>
        <v>189299</v>
      </c>
      <c r="D38" s="44">
        <f>+D36+D37</f>
        <v>203450</v>
      </c>
    </row>
    <row r="39" spans="1:4" ht="12.75">
      <c r="A39" s="5" t="s">
        <v>11</v>
      </c>
      <c r="B39" s="5"/>
      <c r="C39" s="44">
        <v>14272</v>
      </c>
      <c r="D39" s="44">
        <v>16092</v>
      </c>
    </row>
    <row r="40" spans="3:4" ht="13.5" thickBot="1">
      <c r="C40" s="48">
        <f>SUM(C38:C39)</f>
        <v>203571</v>
      </c>
      <c r="D40" s="48">
        <f>SUM(D38:D39)</f>
        <v>219542</v>
      </c>
    </row>
    <row r="41" spans="3:4" ht="12.75">
      <c r="C41" s="49"/>
      <c r="D41" s="49"/>
    </row>
    <row r="42" spans="1:4" ht="12.75">
      <c r="A42" s="5" t="s">
        <v>78</v>
      </c>
      <c r="B42" s="5"/>
      <c r="C42" s="50">
        <v>1.43</v>
      </c>
      <c r="D42" s="50">
        <v>1.54</v>
      </c>
    </row>
    <row r="44" spans="1:2" ht="12.75">
      <c r="A44" s="5" t="s">
        <v>79</v>
      </c>
      <c r="B44" s="5"/>
    </row>
    <row r="45" spans="1:2" ht="12.75">
      <c r="A45" s="5" t="s">
        <v>16</v>
      </c>
      <c r="B45" s="5"/>
    </row>
  </sheetData>
  <printOptions/>
  <pageMargins left="0.54" right="0.75" top="0.63" bottom="0.72" header="0.5" footer="0.37"/>
  <pageSetup blackAndWhite="1" fitToHeight="1" fitToWidth="1" horizontalDpi="300" verticalDpi="300" orientation="portrait" paperSize="9" r:id="rId1"/>
  <headerFooter alignWithMargins="0">
    <oddFooter>&amp;L&amp;D&amp;F&amp;A&amp;T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6">
      <selection activeCell="C24" sqref="C24"/>
    </sheetView>
  </sheetViews>
  <sheetFormatPr defaultColWidth="9.140625" defaultRowHeight="12.75"/>
  <cols>
    <col min="1" max="1" width="50.57421875" style="5" customWidth="1"/>
    <col min="2" max="2" width="15.421875" style="21" customWidth="1"/>
    <col min="3" max="3" width="15.28125" style="5" customWidth="1"/>
    <col min="4" max="16384" width="9.140625" style="5" customWidth="1"/>
  </cols>
  <sheetData>
    <row r="1" spans="1:4" ht="12.75">
      <c r="A1" s="4" t="s">
        <v>0</v>
      </c>
      <c r="C1" s="4"/>
      <c r="D1" s="39"/>
    </row>
    <row r="2" spans="1:4" ht="12.75">
      <c r="A2" s="5" t="s">
        <v>82</v>
      </c>
      <c r="D2" s="33"/>
    </row>
    <row r="3" ht="12.75">
      <c r="D3" s="33"/>
    </row>
    <row r="4" ht="13.5" thickBot="1">
      <c r="D4" s="33"/>
    </row>
    <row r="5" spans="2:4" ht="13.5" thickBot="1">
      <c r="B5" s="6" t="s">
        <v>83</v>
      </c>
      <c r="C5" s="9"/>
      <c r="D5" s="33"/>
    </row>
    <row r="6" spans="2:4" ht="12.75">
      <c r="B6" s="10">
        <v>2003</v>
      </c>
      <c r="C6" s="13">
        <v>2002</v>
      </c>
      <c r="D6" s="12"/>
    </row>
    <row r="7" spans="2:4" ht="13.5" thickBot="1">
      <c r="B7" s="15" t="s">
        <v>1</v>
      </c>
      <c r="C7" s="18" t="s">
        <v>1</v>
      </c>
      <c r="D7" s="19"/>
    </row>
    <row r="8" ht="12.75">
      <c r="D8" s="33"/>
    </row>
    <row r="9" spans="1:4" ht="12.75">
      <c r="A9" s="5" t="s">
        <v>36</v>
      </c>
      <c r="D9" s="33"/>
    </row>
    <row r="10" spans="1:4" ht="12.75">
      <c r="A10" s="1" t="s">
        <v>37</v>
      </c>
      <c r="B10" s="23">
        <f>21287+39</f>
        <v>21326</v>
      </c>
      <c r="C10" s="20">
        <f>15503+325</f>
        <v>15828</v>
      </c>
      <c r="D10" s="27"/>
    </row>
    <row r="11" spans="1:4" ht="12.75">
      <c r="A11" s="1" t="s">
        <v>84</v>
      </c>
      <c r="B11" s="23">
        <v>-211</v>
      </c>
      <c r="C11" s="20">
        <v>-675</v>
      </c>
      <c r="D11" s="27"/>
    </row>
    <row r="12" spans="1:4" ht="12.75">
      <c r="A12" s="1" t="s">
        <v>85</v>
      </c>
      <c r="B12" s="23">
        <v>-8063</v>
      </c>
      <c r="C12" s="5">
        <v>0</v>
      </c>
      <c r="D12" s="27"/>
    </row>
    <row r="13" spans="1:4" ht="12.75">
      <c r="A13" s="1" t="s">
        <v>38</v>
      </c>
      <c r="B13" s="23">
        <v>-1360</v>
      </c>
      <c r="C13" s="20">
        <v>-93</v>
      </c>
      <c r="D13" s="35"/>
    </row>
    <row r="14" spans="1:4" ht="12.75">
      <c r="A14" s="1" t="s">
        <v>39</v>
      </c>
      <c r="B14" s="34">
        <f>SUM(B10:B13)</f>
        <v>11692</v>
      </c>
      <c r="C14" s="53">
        <f>SUM(C10:C13)</f>
        <v>15060</v>
      </c>
      <c r="D14" s="27"/>
    </row>
    <row r="15" spans="2:4" ht="12.75">
      <c r="B15" s="23"/>
      <c r="C15" s="20"/>
      <c r="D15" s="27"/>
    </row>
    <row r="16" spans="2:4" ht="12.75">
      <c r="B16" s="23"/>
      <c r="C16" s="20"/>
      <c r="D16" s="27"/>
    </row>
    <row r="17" spans="1:4" ht="12.75">
      <c r="A17" s="5" t="s">
        <v>40</v>
      </c>
      <c r="B17" s="23"/>
      <c r="C17" s="20"/>
      <c r="D17" s="27"/>
    </row>
    <row r="18" spans="1:4" ht="12.75">
      <c r="A18" s="1" t="s">
        <v>41</v>
      </c>
      <c r="B18" s="23">
        <v>-5715</v>
      </c>
      <c r="C18" s="20">
        <v>-7368</v>
      </c>
      <c r="D18" s="27"/>
    </row>
    <row r="19" spans="1:4" ht="12.75">
      <c r="A19" s="1" t="s">
        <v>42</v>
      </c>
      <c r="B19" s="23">
        <v>62</v>
      </c>
      <c r="C19" s="20">
        <v>5891</v>
      </c>
      <c r="D19" s="27"/>
    </row>
    <row r="20" spans="1:4" ht="12.75">
      <c r="A20" s="2" t="s">
        <v>86</v>
      </c>
      <c r="B20" s="23">
        <v>8000</v>
      </c>
      <c r="C20" s="20">
        <v>0</v>
      </c>
      <c r="D20" s="35"/>
    </row>
    <row r="21" spans="1:4" ht="12.75">
      <c r="A21" s="1" t="s">
        <v>95</v>
      </c>
      <c r="B21" s="23">
        <v>946</v>
      </c>
      <c r="C21" s="20">
        <v>937</v>
      </c>
      <c r="D21" s="27"/>
    </row>
    <row r="22" spans="1:4" ht="12.75">
      <c r="A22" s="1" t="s">
        <v>52</v>
      </c>
      <c r="B22" s="35">
        <v>0</v>
      </c>
      <c r="C22" s="27">
        <v>-4130</v>
      </c>
      <c r="D22" s="27"/>
    </row>
    <row r="23" spans="1:4" ht="12.75">
      <c r="A23" s="1" t="s">
        <v>43</v>
      </c>
      <c r="B23" s="34">
        <f>SUM(B18:B22)</f>
        <v>3293</v>
      </c>
      <c r="C23" s="53">
        <f>SUM(C18:C22)</f>
        <v>-4670</v>
      </c>
      <c r="D23" s="27"/>
    </row>
    <row r="24" spans="2:4" ht="12.75">
      <c r="B24" s="35"/>
      <c r="C24" s="27"/>
      <c r="D24" s="27"/>
    </row>
    <row r="25" spans="1:4" ht="12.75">
      <c r="A25" s="5" t="s">
        <v>44</v>
      </c>
      <c r="B25" s="35"/>
      <c r="C25" s="27"/>
      <c r="D25" s="27"/>
    </row>
    <row r="26" spans="1:4" ht="12.75">
      <c r="A26" s="2" t="s">
        <v>53</v>
      </c>
      <c r="B26" s="35">
        <v>182</v>
      </c>
      <c r="C26" s="27">
        <v>33</v>
      </c>
      <c r="D26" s="35"/>
    </row>
    <row r="27" spans="1:4" ht="12.75">
      <c r="A27" s="2" t="s">
        <v>45</v>
      </c>
      <c r="B27" s="35">
        <v>-9601</v>
      </c>
      <c r="C27" s="27">
        <v>-13207</v>
      </c>
      <c r="D27" s="27"/>
    </row>
    <row r="28" spans="1:4" ht="12.75">
      <c r="A28" s="2" t="s">
        <v>46</v>
      </c>
      <c r="B28" s="35">
        <v>-79</v>
      </c>
      <c r="C28" s="27">
        <v>0</v>
      </c>
      <c r="D28" s="27"/>
    </row>
    <row r="29" spans="1:4" ht="12.75">
      <c r="A29" s="5" t="s">
        <v>47</v>
      </c>
      <c r="B29" s="34">
        <f>SUM(B26:B28)</f>
        <v>-9498</v>
      </c>
      <c r="C29" s="53">
        <f>SUM(C26:C28)</f>
        <v>-13174</v>
      </c>
      <c r="D29" s="27"/>
    </row>
    <row r="30" spans="2:4" ht="12.75">
      <c r="B30" s="35"/>
      <c r="C30" s="27"/>
      <c r="D30" s="35"/>
    </row>
    <row r="31" spans="1:4" ht="12.75">
      <c r="A31" s="5" t="s">
        <v>48</v>
      </c>
      <c r="B31" s="35">
        <f>+B14+B23+B29</f>
        <v>5487</v>
      </c>
      <c r="C31" s="27">
        <f>C14+C23+C29</f>
        <v>-2784</v>
      </c>
      <c r="D31" s="33"/>
    </row>
    <row r="32" spans="2:4" ht="12.75">
      <c r="B32" s="23"/>
      <c r="C32" s="20"/>
      <c r="D32" s="33"/>
    </row>
    <row r="33" spans="1:4" ht="12.75">
      <c r="A33" s="5" t="s">
        <v>49</v>
      </c>
      <c r="B33" s="23">
        <v>38847</v>
      </c>
      <c r="C33" s="20">
        <v>41631</v>
      </c>
      <c r="D33" s="33"/>
    </row>
    <row r="34" spans="2:4" ht="12.75">
      <c r="B34" s="23"/>
      <c r="C34" s="20"/>
      <c r="D34" s="33"/>
    </row>
    <row r="35" spans="1:3" ht="13.5" thickBot="1">
      <c r="A35" s="5" t="s">
        <v>87</v>
      </c>
      <c r="B35" s="36">
        <f>SUM(B31:B34)</f>
        <v>44334</v>
      </c>
      <c r="C35" s="54">
        <f>SUM(C31:C34)</f>
        <v>38847</v>
      </c>
    </row>
    <row r="38" ht="12.75">
      <c r="A38" s="5" t="s">
        <v>50</v>
      </c>
    </row>
    <row r="39" ht="12.75">
      <c r="A39" s="5" t="s">
        <v>16</v>
      </c>
    </row>
  </sheetData>
  <printOptions/>
  <pageMargins left="0.75" right="0.75" top="1" bottom="1" header="0.5" footer="0.5"/>
  <pageSetup fitToHeight="1" fitToWidth="1" horizontalDpi="300" verticalDpi="300" orientation="portrait" paperSize="9" r:id="rId1"/>
  <headerFooter alignWithMargins="0">
    <oddFooter>&amp;L&amp;D&amp;F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H16" sqref="H16"/>
    </sheetView>
  </sheetViews>
  <sheetFormatPr defaultColWidth="9.140625" defaultRowHeight="12.75"/>
  <cols>
    <col min="1" max="1" width="13.57421875" style="5" customWidth="1"/>
    <col min="2" max="3" width="6.7109375" style="5" customWidth="1"/>
    <col min="4" max="4" width="16.140625" style="5" customWidth="1"/>
    <col min="5" max="5" width="9.00390625" style="5" customWidth="1"/>
    <col min="6" max="7" width="9.28125" style="5" customWidth="1"/>
    <col min="8" max="8" width="10.57421875" style="5" customWidth="1"/>
    <col min="9" max="9" width="15.57421875" style="5" customWidth="1"/>
    <col min="10" max="10" width="9.28125" style="5" customWidth="1"/>
    <col min="11" max="16384" width="6.7109375" style="5" customWidth="1"/>
  </cols>
  <sheetData>
    <row r="1" ht="12.75">
      <c r="A1" s="4" t="s">
        <v>0</v>
      </c>
    </row>
    <row r="2" ht="12.75">
      <c r="A2" s="5" t="s">
        <v>17</v>
      </c>
    </row>
    <row r="6" spans="7:9" ht="12.75">
      <c r="G6" s="55" t="s">
        <v>18</v>
      </c>
      <c r="H6" s="55"/>
      <c r="I6" s="30" t="s">
        <v>19</v>
      </c>
    </row>
    <row r="7" spans="6:9" ht="12.75">
      <c r="F7" s="14"/>
      <c r="G7" s="14"/>
      <c r="H7" s="14" t="s">
        <v>20</v>
      </c>
      <c r="I7" s="14"/>
    </row>
    <row r="8" spans="6:9" ht="12.75">
      <c r="F8" s="14" t="s">
        <v>21</v>
      </c>
      <c r="G8" s="14" t="s">
        <v>21</v>
      </c>
      <c r="H8" s="14" t="s">
        <v>22</v>
      </c>
      <c r="I8" s="14" t="s">
        <v>23</v>
      </c>
    </row>
    <row r="9" spans="6:10" ht="12.75">
      <c r="F9" s="14" t="s">
        <v>24</v>
      </c>
      <c r="G9" s="14" t="s">
        <v>25</v>
      </c>
      <c r="H9" s="14" t="s">
        <v>26</v>
      </c>
      <c r="I9" s="14" t="s">
        <v>27</v>
      </c>
      <c r="J9" s="14" t="s">
        <v>28</v>
      </c>
    </row>
    <row r="10" spans="5:10" ht="12.75">
      <c r="E10" s="14" t="s">
        <v>3</v>
      </c>
      <c r="F10" s="14" t="s">
        <v>1</v>
      </c>
      <c r="G10" s="14" t="s">
        <v>1</v>
      </c>
      <c r="H10" s="14" t="s">
        <v>1</v>
      </c>
      <c r="I10" s="14" t="s">
        <v>1</v>
      </c>
      <c r="J10" s="14" t="s">
        <v>1</v>
      </c>
    </row>
    <row r="11" spans="6:10" ht="12.75">
      <c r="F11" s="14"/>
      <c r="G11" s="14"/>
      <c r="H11" s="14"/>
      <c r="I11" s="14"/>
      <c r="J11" s="14"/>
    </row>
    <row r="12" spans="6:10" ht="12.75">
      <c r="F12" s="14"/>
      <c r="G12" s="14"/>
      <c r="H12" s="14"/>
      <c r="I12" s="14"/>
      <c r="J12" s="14"/>
    </row>
    <row r="13" spans="1:10" ht="12.75">
      <c r="A13" s="5" t="s">
        <v>29</v>
      </c>
      <c r="F13" s="20"/>
      <c r="G13" s="20"/>
      <c r="H13" s="20"/>
      <c r="I13" s="20"/>
      <c r="J13" s="20"/>
    </row>
    <row r="14" spans="1:10" ht="12.75">
      <c r="A14" s="31" t="s">
        <v>30</v>
      </c>
      <c r="B14" s="1"/>
      <c r="C14" s="1"/>
      <c r="F14" s="20">
        <v>132293</v>
      </c>
      <c r="G14" s="20">
        <v>3969</v>
      </c>
      <c r="H14" s="20">
        <v>34900</v>
      </c>
      <c r="I14" s="20">
        <v>35711</v>
      </c>
      <c r="J14" s="20">
        <f>SUM(F14:I14)</f>
        <v>206873</v>
      </c>
    </row>
    <row r="15" spans="1:10" ht="12.75">
      <c r="A15" s="31" t="s">
        <v>31</v>
      </c>
      <c r="B15" s="1"/>
      <c r="C15" s="1"/>
      <c r="E15" s="14">
        <v>1</v>
      </c>
      <c r="F15" s="20"/>
      <c r="G15" s="20"/>
      <c r="H15" s="20">
        <v>-3583</v>
      </c>
      <c r="I15" s="23">
        <v>160</v>
      </c>
      <c r="J15" s="20">
        <f>SUM(F15:I15)</f>
        <v>-3423</v>
      </c>
    </row>
    <row r="16" spans="1:10" ht="12.75">
      <c r="A16" s="31"/>
      <c r="B16" s="1"/>
      <c r="C16" s="1"/>
      <c r="F16" s="24"/>
      <c r="G16" s="24"/>
      <c r="H16" s="24"/>
      <c r="I16" s="25"/>
      <c r="J16" s="24"/>
    </row>
    <row r="17" spans="1:10" ht="12.75">
      <c r="A17" s="31" t="s">
        <v>32</v>
      </c>
      <c r="B17" s="1"/>
      <c r="C17" s="1"/>
      <c r="F17" s="20">
        <f>+F14+F16</f>
        <v>132293</v>
      </c>
      <c r="G17" s="20">
        <f>+G14+G16</f>
        <v>3969</v>
      </c>
      <c r="H17" s="20">
        <f>+H14+H15</f>
        <v>31317</v>
      </c>
      <c r="I17" s="20">
        <f>+I14+I15</f>
        <v>35871</v>
      </c>
      <c r="J17" s="20">
        <f>+J14+J15</f>
        <v>203450</v>
      </c>
    </row>
    <row r="18" spans="6:10" ht="12.75">
      <c r="F18" s="20"/>
      <c r="G18" s="20"/>
      <c r="H18" s="20"/>
      <c r="I18" s="20"/>
      <c r="J18" s="20"/>
    </row>
    <row r="19" spans="1:10" ht="12.75">
      <c r="A19" s="1" t="s">
        <v>88</v>
      </c>
      <c r="B19" s="1"/>
      <c r="C19" s="1"/>
      <c r="F19" s="20"/>
      <c r="G19" s="20"/>
      <c r="H19" s="20"/>
      <c r="I19" s="20">
        <f>+'[1]KLSE Income statements'!E33</f>
        <v>-7653</v>
      </c>
      <c r="J19" s="20">
        <f>SUM(F19:I19)</f>
        <v>-7653</v>
      </c>
    </row>
    <row r="20" spans="1:10" ht="12.75">
      <c r="A20" s="1" t="s">
        <v>33</v>
      </c>
      <c r="B20" s="1"/>
      <c r="C20" s="1"/>
      <c r="F20" s="20"/>
      <c r="G20" s="20"/>
      <c r="H20" s="20"/>
      <c r="I20" s="20">
        <v>-6601</v>
      </c>
      <c r="J20" s="20">
        <f>SUM(F20:I20)</f>
        <v>-6601</v>
      </c>
    </row>
    <row r="21" spans="1:10" ht="12.75">
      <c r="A21" s="1" t="s">
        <v>34</v>
      </c>
      <c r="B21" s="1"/>
      <c r="C21" s="1"/>
      <c r="F21" s="20"/>
      <c r="G21" s="20"/>
      <c r="H21" s="20">
        <v>-79</v>
      </c>
      <c r="I21" s="20"/>
      <c r="J21" s="20">
        <f>SUM(F21:I21)</f>
        <v>-79</v>
      </c>
    </row>
    <row r="22" spans="1:10" ht="12.75">
      <c r="A22" s="1" t="s">
        <v>51</v>
      </c>
      <c r="B22" s="1"/>
      <c r="C22" s="1"/>
      <c r="F22" s="24">
        <v>170</v>
      </c>
      <c r="G22" s="24">
        <v>12</v>
      </c>
      <c r="H22" s="24"/>
      <c r="I22" s="24"/>
      <c r="J22" s="24">
        <f>SUM(F22:I22)</f>
        <v>182</v>
      </c>
    </row>
    <row r="23" spans="1:10" ht="12.75">
      <c r="A23" s="1"/>
      <c r="B23" s="1"/>
      <c r="C23" s="1"/>
      <c r="F23" s="20"/>
      <c r="G23" s="20"/>
      <c r="H23" s="20"/>
      <c r="I23" s="20"/>
      <c r="J23" s="20"/>
    </row>
    <row r="24" spans="1:11" ht="12.75">
      <c r="A24" s="5" t="s">
        <v>89</v>
      </c>
      <c r="B24" s="1"/>
      <c r="C24" s="1"/>
      <c r="F24" s="20">
        <f>SUM(F17:F22)</f>
        <v>132463</v>
      </c>
      <c r="G24" s="20">
        <f>SUM(G17:G22)</f>
        <v>3981</v>
      </c>
      <c r="H24" s="20">
        <f>SUM(H17:H22)</f>
        <v>31238</v>
      </c>
      <c r="I24" s="20">
        <f>SUM(I17:I22)</f>
        <v>21617</v>
      </c>
      <c r="J24" s="20">
        <f>SUM(J17:J22)</f>
        <v>189299</v>
      </c>
      <c r="K24" s="20"/>
    </row>
    <row r="25" spans="1:10" ht="13.5" thickBot="1">
      <c r="A25" s="1"/>
      <c r="B25" s="1"/>
      <c r="C25" s="1"/>
      <c r="F25" s="28"/>
      <c r="G25" s="28"/>
      <c r="H25" s="28"/>
      <c r="I25" s="28"/>
      <c r="J25" s="28"/>
    </row>
    <row r="26" spans="1:10" ht="12.75">
      <c r="A26" s="1"/>
      <c r="B26" s="1"/>
      <c r="C26" s="1"/>
      <c r="F26" s="20"/>
      <c r="G26" s="20"/>
      <c r="H26" s="20"/>
      <c r="I26" s="20"/>
      <c r="J26" s="20"/>
    </row>
    <row r="27" spans="1:10" ht="12.75">
      <c r="A27" s="1"/>
      <c r="B27" s="1"/>
      <c r="C27" s="1"/>
      <c r="F27" s="20"/>
      <c r="G27" s="20"/>
      <c r="H27" s="20"/>
      <c r="I27" s="20"/>
      <c r="J27" s="20"/>
    </row>
    <row r="28" spans="1:10" ht="12.75">
      <c r="A28" s="5" t="s">
        <v>90</v>
      </c>
      <c r="F28" s="20"/>
      <c r="G28" s="20"/>
      <c r="H28" s="20"/>
      <c r="I28" s="20"/>
      <c r="J28" s="20"/>
    </row>
    <row r="29" spans="1:10" ht="12.75">
      <c r="A29" s="31" t="s">
        <v>30</v>
      </c>
      <c r="B29" s="1"/>
      <c r="C29" s="1"/>
      <c r="F29" s="20">
        <v>132262</v>
      </c>
      <c r="G29" s="20">
        <v>3967</v>
      </c>
      <c r="H29" s="20">
        <v>34900</v>
      </c>
      <c r="I29" s="20">
        <v>45887</v>
      </c>
      <c r="J29" s="20">
        <f>SUM(F29:I29)</f>
        <v>217016</v>
      </c>
    </row>
    <row r="30" spans="1:10" ht="12.75">
      <c r="A30" s="31" t="s">
        <v>31</v>
      </c>
      <c r="B30" s="1"/>
      <c r="C30" s="1"/>
      <c r="E30" s="14">
        <v>1</v>
      </c>
      <c r="F30" s="20"/>
      <c r="G30" s="20"/>
      <c r="H30" s="20">
        <v>-3583</v>
      </c>
      <c r="I30" s="23">
        <v>149</v>
      </c>
      <c r="J30" s="20">
        <f>SUM(F30:I30)</f>
        <v>-3434</v>
      </c>
    </row>
    <row r="31" spans="1:10" ht="12.75">
      <c r="A31" s="31"/>
      <c r="B31" s="1"/>
      <c r="C31" s="1"/>
      <c r="F31" s="24"/>
      <c r="G31" s="24"/>
      <c r="H31" s="24"/>
      <c r="I31" s="25"/>
      <c r="J31" s="24"/>
    </row>
    <row r="32" spans="1:10" ht="12.75">
      <c r="A32" s="31" t="s">
        <v>32</v>
      </c>
      <c r="B32" s="1"/>
      <c r="C32" s="1"/>
      <c r="F32" s="20">
        <f>+F29+F31</f>
        <v>132262</v>
      </c>
      <c r="G32" s="20">
        <f>+G29+G31</f>
        <v>3967</v>
      </c>
      <c r="H32" s="20">
        <f>+H29+H30</f>
        <v>31317</v>
      </c>
      <c r="I32" s="20">
        <f>+I29+I30</f>
        <v>46036</v>
      </c>
      <c r="J32" s="20">
        <f>+J29+J30</f>
        <v>213582</v>
      </c>
    </row>
    <row r="33" spans="6:10" ht="12.75">
      <c r="F33" s="20"/>
      <c r="G33" s="20"/>
      <c r="H33" s="20"/>
      <c r="I33" s="20"/>
      <c r="J33" s="20"/>
    </row>
    <row r="34" spans="1:10" ht="12.75">
      <c r="A34" s="1" t="s">
        <v>88</v>
      </c>
      <c r="B34" s="1"/>
      <c r="C34" s="1"/>
      <c r="F34" s="20"/>
      <c r="G34" s="20"/>
      <c r="H34" s="20"/>
      <c r="I34" s="20">
        <v>3042</v>
      </c>
      <c r="J34" s="20">
        <f>SUM(F34:I34)</f>
        <v>3042</v>
      </c>
    </row>
    <row r="35" spans="1:10" ht="12.75">
      <c r="A35" s="1" t="s">
        <v>91</v>
      </c>
      <c r="B35" s="1"/>
      <c r="C35" s="1"/>
      <c r="F35" s="20"/>
      <c r="G35" s="20"/>
      <c r="H35" s="20"/>
      <c r="I35" s="20">
        <v>-6603</v>
      </c>
      <c r="J35" s="20">
        <f>SUM(F35:I35)</f>
        <v>-6603</v>
      </c>
    </row>
    <row r="36" spans="1:10" ht="12.75">
      <c r="A36" s="1" t="s">
        <v>92</v>
      </c>
      <c r="B36" s="1"/>
      <c r="C36" s="1"/>
      <c r="F36" s="20"/>
      <c r="G36" s="20"/>
      <c r="H36" s="20"/>
      <c r="I36" s="20">
        <v>-6604</v>
      </c>
      <c r="J36" s="20">
        <f>SUM(F36:I36)</f>
        <v>-6604</v>
      </c>
    </row>
    <row r="37" spans="1:10" ht="12.75">
      <c r="A37" s="1" t="s">
        <v>34</v>
      </c>
      <c r="B37" s="1"/>
      <c r="C37" s="1"/>
      <c r="F37" s="20"/>
      <c r="G37" s="20"/>
      <c r="H37" s="20">
        <v>0</v>
      </c>
      <c r="I37" s="20"/>
      <c r="J37" s="20">
        <f>SUM(F37:I37)</f>
        <v>0</v>
      </c>
    </row>
    <row r="38" spans="1:10" ht="12.75">
      <c r="A38" s="1" t="s">
        <v>51</v>
      </c>
      <c r="B38" s="1"/>
      <c r="C38" s="1"/>
      <c r="F38" s="24">
        <v>31</v>
      </c>
      <c r="G38" s="24">
        <v>2</v>
      </c>
      <c r="H38" s="24"/>
      <c r="I38" s="24"/>
      <c r="J38" s="24">
        <f>SUM(F38:I38)</f>
        <v>33</v>
      </c>
    </row>
    <row r="39" spans="1:10" ht="12.75">
      <c r="A39" s="1"/>
      <c r="B39" s="1"/>
      <c r="C39" s="1"/>
      <c r="F39" s="20"/>
      <c r="G39" s="20"/>
      <c r="H39" s="20"/>
      <c r="I39" s="20"/>
      <c r="J39" s="20"/>
    </row>
    <row r="40" spans="1:10" ht="12.75">
      <c r="A40" s="5" t="s">
        <v>93</v>
      </c>
      <c r="B40" s="1"/>
      <c r="C40" s="1"/>
      <c r="F40" s="20">
        <f>SUM(F32:F38)</f>
        <v>132293</v>
      </c>
      <c r="G40" s="20">
        <f>SUM(G32:G38)</f>
        <v>3969</v>
      </c>
      <c r="H40" s="20">
        <f>SUM(H32:H38)</f>
        <v>31317</v>
      </c>
      <c r="I40" s="20">
        <f>SUM(I32:I38)</f>
        <v>35871</v>
      </c>
      <c r="J40" s="20">
        <f>SUM(J32:J38)</f>
        <v>203450</v>
      </c>
    </row>
    <row r="41" spans="1:10" ht="13.5" thickBot="1">
      <c r="A41" s="1"/>
      <c r="B41" s="1"/>
      <c r="C41" s="1"/>
      <c r="F41" s="28"/>
      <c r="G41" s="28"/>
      <c r="H41" s="28"/>
      <c r="I41" s="28"/>
      <c r="J41" s="28"/>
    </row>
    <row r="42" spans="1:10" ht="12.75">
      <c r="A42" s="1"/>
      <c r="B42" s="1"/>
      <c r="C42" s="1"/>
      <c r="F42" s="20"/>
      <c r="G42" s="20"/>
      <c r="H42" s="20"/>
      <c r="I42" s="20"/>
      <c r="J42" s="20"/>
    </row>
    <row r="43" spans="1:10" ht="12.75">
      <c r="A43" s="1"/>
      <c r="B43" s="1"/>
      <c r="C43" s="1"/>
      <c r="F43" s="20"/>
      <c r="G43" s="20"/>
      <c r="H43" s="20"/>
      <c r="I43" s="20"/>
      <c r="J43" s="20"/>
    </row>
    <row r="44" spans="1:10" ht="12.75">
      <c r="A44" s="1"/>
      <c r="B44" s="1"/>
      <c r="C44" s="1"/>
      <c r="F44" s="20"/>
      <c r="G44" s="20"/>
      <c r="H44" s="20"/>
      <c r="I44" s="20"/>
      <c r="J44" s="20"/>
    </row>
    <row r="45" spans="1:10" ht="12.75">
      <c r="A45" s="5" t="s">
        <v>35</v>
      </c>
      <c r="B45" s="1"/>
      <c r="C45" s="1"/>
      <c r="F45" s="32"/>
      <c r="G45" s="32"/>
      <c r="H45" s="32"/>
      <c r="I45" s="32"/>
      <c r="J45" s="32"/>
    </row>
    <row r="46" spans="1:10" ht="12.75">
      <c r="A46" s="5" t="s">
        <v>16</v>
      </c>
      <c r="B46" s="1"/>
      <c r="C46" s="1"/>
      <c r="F46" s="32"/>
      <c r="G46" s="32"/>
      <c r="H46" s="32"/>
      <c r="I46" s="32"/>
      <c r="J46" s="32"/>
    </row>
  </sheetData>
  <mergeCells count="1">
    <mergeCell ref="G6:H6"/>
  </mergeCells>
  <printOptions/>
  <pageMargins left="0.75" right="0.75" top="1" bottom="1" header="0.5" footer="0.5"/>
  <pageSetup blackAndWhite="1" fitToHeight="1" fitToWidth="1" horizontalDpi="300" verticalDpi="300" orientation="portrait" paperSize="9" scale="75" r:id="rId1"/>
  <headerFooter alignWithMargins="0">
    <oddFooter>&amp;L&amp;D&amp;F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Aluminium Company of Malaysia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alcheng</dc:creator>
  <cp:keywords/>
  <dc:description/>
  <cp:lastModifiedBy>cwong</cp:lastModifiedBy>
  <cp:lastPrinted>2004-02-20T00:53:52Z</cp:lastPrinted>
  <dcterms:created xsi:type="dcterms:W3CDTF">2003-08-25T01:30:24Z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