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20" windowHeight="4500" activeTab="1"/>
  </bookViews>
  <sheets>
    <sheet name="PL" sheetId="1" r:id="rId1"/>
    <sheet name="BS" sheetId="2" r:id="rId2"/>
  </sheets>
  <definedNames>
    <definedName name="_xlnm.Print_Area" localSheetId="1">'BS'!$A$1:$I$56</definedName>
    <definedName name="_xlnm.Print_Area" localSheetId="0">'PL'!$A$1:$J$62</definedName>
  </definedNames>
  <calcPr fullCalcOnLoad="1"/>
</workbook>
</file>

<file path=xl/sharedStrings.xml><?xml version="1.0" encoding="utf-8"?>
<sst xmlns="http://schemas.openxmlformats.org/spreadsheetml/2006/main" count="118" uniqueCount="101">
  <si>
    <t>Quarter</t>
  </si>
  <si>
    <t>RM'000</t>
  </si>
  <si>
    <t>Fixed Assets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</si>
  <si>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</si>
  <si>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</si>
  <si>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</si>
  <si>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</si>
  <si>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</si>
  <si>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</si>
  <si>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</si>
  <si>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</si>
  <si>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</si>
  <si>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</si>
  <si>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</si>
  <si>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</si>
  <si>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</si>
  <si>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</si>
  <si>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</si>
  <si>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</si>
  <si>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</si>
  <si>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</si>
  <si>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Long Term Borrowings</t>
  </si>
  <si>
    <t>Minority Interest</t>
  </si>
  <si>
    <t>Current Year</t>
  </si>
  <si>
    <t>(a)</t>
  </si>
  <si>
    <t>Turnover</t>
  </si>
  <si>
    <t>(b)</t>
  </si>
  <si>
    <t>Investment Income</t>
  </si>
  <si>
    <t>(c)</t>
  </si>
  <si>
    <t xml:space="preserve">Operating profit before interest on 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</si>
  <si>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</si>
  <si>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</si>
  <si>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</si>
  <si>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</si>
  <si>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</si>
  <si>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</si>
  <si>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</si>
  <si>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</si>
  <si>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</si>
  <si>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</si>
  <si>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</si>
  <si>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</si>
  <si>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</si>
  <si>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</si>
  <si>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</si>
  <si>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</si>
  <si>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</si>
  <si>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</si>
  <si>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</si>
  <si>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</si>
  <si>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</si>
  <si>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</si>
  <si>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</si>
  <si>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</si>
  <si>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</si>
  <si>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</si>
  <si>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</si>
  <si>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</si>
  <si>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</si>
  <si>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</si>
  <si>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</si>
  <si>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NTA Per Share (RM)</t>
  </si>
  <si>
    <t>Expenditure Carried Forward</t>
  </si>
  <si>
    <t>Deferred Taxation</t>
  </si>
  <si>
    <t>Loan Stocks</t>
  </si>
  <si>
    <t>Short Term Placements &amp; Fixed Deposits</t>
  </si>
  <si>
    <t>Cash And Bank Balances</t>
  </si>
  <si>
    <t>Stocks &amp; Work In Progress</t>
  </si>
  <si>
    <t>Profit after taxation before deducting</t>
  </si>
  <si>
    <t>Other income including interest income</t>
  </si>
  <si>
    <t>Consolidated Balance Sheet</t>
  </si>
  <si>
    <t>Preceding Year</t>
  </si>
  <si>
    <t>Other Investments</t>
  </si>
  <si>
    <t>Land &amp; Development Expenditure - Non Current Portion</t>
  </si>
  <si>
    <t>Other Debtors</t>
  </si>
  <si>
    <t>Short Term Bank Borrowings</t>
  </si>
  <si>
    <t>Preference Shares</t>
  </si>
  <si>
    <t>Consolidated Income Statement</t>
  </si>
  <si>
    <t>Basic EPS</t>
  </si>
  <si>
    <t>Fully diluted EPS</t>
  </si>
  <si>
    <t>(Based on ordinary shares issued &amp; issueable of 167,443,364)</t>
  </si>
  <si>
    <t>Corresponding</t>
  </si>
  <si>
    <t>INDIVIDUAL PERIOD</t>
  </si>
  <si>
    <t>CUMMULATIVE PERIOD</t>
  </si>
  <si>
    <t>Todate</t>
  </si>
  <si>
    <t>Period</t>
  </si>
  <si>
    <t>31/12/2000</t>
  </si>
  <si>
    <t>Tanco Holdings Berhad</t>
  </si>
  <si>
    <t>As previously stated</t>
  </si>
  <si>
    <t>Prior year adjustment</t>
  </si>
  <si>
    <t>As restated</t>
  </si>
  <si>
    <t>30/9/2001</t>
  </si>
  <si>
    <t>30/9/2000</t>
  </si>
  <si>
    <t xml:space="preserve">Quarterly report on consolidated results for the third quarter ended 30th September 2001 </t>
  </si>
  <si>
    <t>As At End Of</t>
  </si>
  <si>
    <t>Current</t>
  </si>
  <si>
    <t>As At</t>
  </si>
  <si>
    <t>Preceding Financial</t>
  </si>
  <si>
    <t>Year End</t>
  </si>
  <si>
    <t>(Based on shares issued of 110,705,775)</t>
  </si>
  <si>
    <t>(Based on ordinary shares in issue of 110,705,775)</t>
  </si>
</sst>
</file>

<file path=xl/styles.xml><?xml version="1.0" encoding="utf-8"?>
<styleSheet xmlns="http://schemas.openxmlformats.org/spreadsheetml/2006/main">
  <numFmts count="32">
    <numFmt numFmtId="5" formatCode="&quot;£&quot;\ #,##0;\-&quot;£&quot;\ #,##0"/>
    <numFmt numFmtId="6" formatCode="&quot;£&quot;\ #,##0;[Red]\-&quot;£&quot;\ #,##0"/>
    <numFmt numFmtId="7" formatCode="&quot;£&quot;\ #,##0.00;\-&quot;£&quot;\ #,##0.00"/>
    <numFmt numFmtId="8" formatCode="&quot;£&quot;\ #,##0.00;[Red]\-&quot;£&quot;\ #,##0.00"/>
    <numFmt numFmtId="42" formatCode="_-&quot;£&quot;\ * #,##0_-;\-&quot;£&quot;\ * #,##0_-;_-&quot;£&quot;\ * &quot;-&quot;_-;_-@_-"/>
    <numFmt numFmtId="41" formatCode="_-* #,##0_-;\-* #,##0_-;_-* &quot;-&quot;_-;_-@_-"/>
    <numFmt numFmtId="44" formatCode="_-&quot;£&quot;\ * #,##0.00_-;\-&quot;£&quot;\ * #,##0.00_-;_-&quot;£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87" fontId="2" fillId="2" borderId="0" xfId="15" applyNumberFormat="1" applyFont="1" applyFill="1" applyAlignment="1">
      <alignment/>
    </xf>
    <xf numFmtId="187" fontId="2" fillId="2" borderId="0" xfId="15" applyNumberFormat="1" applyFont="1" applyFill="1" applyBorder="1" applyAlignment="1">
      <alignment/>
    </xf>
    <xf numFmtId="18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87" fontId="2" fillId="2" borderId="1" xfId="15" applyNumberFormat="1" applyFont="1" applyFill="1" applyBorder="1" applyAlignment="1">
      <alignment/>
    </xf>
    <xf numFmtId="187" fontId="2" fillId="2" borderId="2" xfId="15" applyNumberFormat="1" applyFont="1" applyFill="1" applyBorder="1" applyAlignment="1">
      <alignment/>
    </xf>
    <xf numFmtId="187" fontId="2" fillId="2" borderId="3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87" fontId="2" fillId="2" borderId="4" xfId="15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71" fontId="2" fillId="2" borderId="0" xfId="0" applyNumberFormat="1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43" fontId="2" fillId="2" borderId="0" xfId="15" applyFont="1" applyFill="1" applyAlignment="1">
      <alignment/>
    </xf>
    <xf numFmtId="43" fontId="2" fillId="2" borderId="0" xfId="15" applyFont="1" applyFill="1" applyBorder="1" applyAlignment="1">
      <alignment/>
    </xf>
    <xf numFmtId="0" fontId="2" fillId="2" borderId="2" xfId="0" applyFont="1" applyFill="1" applyBorder="1" applyAlignment="1">
      <alignment/>
    </xf>
    <xf numFmtId="15" fontId="1" fillId="2" borderId="0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169" fontId="2" fillId="2" borderId="5" xfId="0" applyNumberFormat="1" applyFont="1" applyFill="1" applyBorder="1" applyAlignment="1">
      <alignment/>
    </xf>
    <xf numFmtId="169" fontId="2" fillId="2" borderId="5" xfId="15" applyNumberFormat="1" applyFont="1" applyFill="1" applyBorder="1" applyAlignment="1">
      <alignment/>
    </xf>
    <xf numFmtId="169" fontId="2" fillId="2" borderId="0" xfId="15" applyNumberFormat="1" applyFont="1" applyFill="1" applyBorder="1" applyAlignment="1">
      <alignment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6" xfId="15" applyNumberFormat="1" applyFont="1" applyFill="1" applyBorder="1" applyAlignment="1">
      <alignment/>
    </xf>
    <xf numFmtId="185" fontId="2" fillId="2" borderId="6" xfId="15" applyNumberFormat="1" applyFont="1" applyFill="1" applyBorder="1" applyAlignment="1" quotePrefix="1">
      <alignment horizontal="right"/>
    </xf>
    <xf numFmtId="185" fontId="2" fillId="2" borderId="6" xfId="15" applyNumberFormat="1" applyFont="1" applyFill="1" applyBorder="1" applyAlignment="1">
      <alignment/>
    </xf>
    <xf numFmtId="185" fontId="2" fillId="2" borderId="0" xfId="15" applyNumberFormat="1" applyFont="1" applyFill="1" applyBorder="1" applyAlignment="1">
      <alignment/>
    </xf>
    <xf numFmtId="185" fontId="2" fillId="2" borderId="0" xfId="0" applyNumberFormat="1" applyFont="1" applyFill="1" applyAlignment="1">
      <alignment/>
    </xf>
    <xf numFmtId="185" fontId="2" fillId="2" borderId="0" xfId="0" applyNumberFormat="1" applyFont="1" applyFill="1" applyBorder="1" applyAlignment="1">
      <alignment/>
    </xf>
    <xf numFmtId="185" fontId="2" fillId="2" borderId="6" xfId="0" applyNumberFormat="1" applyFont="1" applyFill="1" applyBorder="1" applyAlignment="1">
      <alignment/>
    </xf>
    <xf numFmtId="181" fontId="2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="75" zoomScaleNormal="75" zoomScaleSheetLayoutView="75" workbookViewId="0" topLeftCell="A47">
      <selection activeCell="C60" sqref="C60"/>
    </sheetView>
  </sheetViews>
  <sheetFormatPr defaultColWidth="9.140625" defaultRowHeight="12.75"/>
  <cols>
    <col min="1" max="1" width="5.140625" style="49" customWidth="1"/>
    <col min="2" max="2" width="5.57421875" style="49" customWidth="1"/>
    <col min="3" max="4" width="9.140625" style="49" customWidth="1"/>
    <col min="5" max="5" width="19.7109375" style="49" customWidth="1"/>
    <col min="6" max="6" width="18.140625" style="49" customWidth="1"/>
    <col min="7" max="7" width="17.00390625" style="49" customWidth="1"/>
    <col min="8" max="8" width="2.421875" style="49" customWidth="1"/>
    <col min="9" max="9" width="16.28125" style="49" customWidth="1"/>
    <col min="10" max="10" width="17.57421875" style="49" customWidth="1"/>
    <col min="11" max="16384" width="9.140625" style="49" customWidth="1"/>
  </cols>
  <sheetData>
    <row r="1" spans="1:10" ht="15.75">
      <c r="A1" s="4" t="s">
        <v>87</v>
      </c>
      <c r="B1" s="5"/>
      <c r="C1" s="5"/>
      <c r="D1" s="5"/>
      <c r="E1" s="5"/>
      <c r="F1" s="5"/>
      <c r="G1" s="5"/>
      <c r="H1" s="12"/>
      <c r="I1" s="5"/>
      <c r="J1" s="5"/>
    </row>
    <row r="2" spans="1:10" ht="15.75">
      <c r="A2" s="4" t="s">
        <v>93</v>
      </c>
      <c r="B2" s="5"/>
      <c r="C2" s="5"/>
      <c r="D2" s="5"/>
      <c r="E2" s="5"/>
      <c r="F2" s="5"/>
      <c r="G2" s="5"/>
      <c r="H2" s="12"/>
      <c r="I2" s="5"/>
      <c r="J2" s="5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" t="s">
        <v>77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5"/>
      <c r="B5" s="5"/>
      <c r="C5" s="5"/>
      <c r="D5" s="5"/>
      <c r="E5" s="5"/>
      <c r="F5" s="50" t="s">
        <v>82</v>
      </c>
      <c r="G5" s="51"/>
      <c r="H5" s="12"/>
      <c r="I5" s="50" t="s">
        <v>83</v>
      </c>
      <c r="J5" s="51"/>
    </row>
    <row r="6" spans="1:10" ht="15.75">
      <c r="A6" s="5"/>
      <c r="B6" s="5"/>
      <c r="C6" s="5"/>
      <c r="D6" s="5"/>
      <c r="E6" s="5"/>
      <c r="F6" s="6" t="s">
        <v>23</v>
      </c>
      <c r="G6" s="6" t="s">
        <v>71</v>
      </c>
      <c r="H6" s="7"/>
      <c r="I6" s="6" t="s">
        <v>23</v>
      </c>
      <c r="J6" s="6" t="s">
        <v>71</v>
      </c>
    </row>
    <row r="7" spans="1:10" ht="15.75">
      <c r="A7" s="5"/>
      <c r="B7" s="5"/>
      <c r="C7" s="5"/>
      <c r="D7" s="5"/>
      <c r="E7" s="5"/>
      <c r="F7" s="8" t="s">
        <v>0</v>
      </c>
      <c r="G7" s="8" t="s">
        <v>81</v>
      </c>
      <c r="H7" s="7"/>
      <c r="I7" s="8" t="s">
        <v>84</v>
      </c>
      <c r="J7" s="8" t="s">
        <v>81</v>
      </c>
    </row>
    <row r="8" spans="1:10" ht="15.75">
      <c r="A8" s="5"/>
      <c r="B8" s="5"/>
      <c r="C8" s="5"/>
      <c r="D8" s="5"/>
      <c r="E8" s="5"/>
      <c r="F8" s="29"/>
      <c r="G8" s="8" t="s">
        <v>0</v>
      </c>
      <c r="H8" s="7"/>
      <c r="I8" s="8"/>
      <c r="J8" s="8" t="s">
        <v>85</v>
      </c>
    </row>
    <row r="9" spans="1:10" ht="15.75">
      <c r="A9" s="5"/>
      <c r="B9" s="5"/>
      <c r="C9" s="5"/>
      <c r="D9" s="5"/>
      <c r="E9" s="5"/>
      <c r="F9" s="9" t="str">
        <f>'BS'!G8</f>
        <v>30/9/2001</v>
      </c>
      <c r="G9" s="9" t="s">
        <v>92</v>
      </c>
      <c r="H9" s="30"/>
      <c r="I9" s="9" t="str">
        <f>F9</f>
        <v>30/9/2001</v>
      </c>
      <c r="J9" s="31" t="str">
        <f>G9</f>
        <v>30/9/2000</v>
      </c>
    </row>
    <row r="10" spans="1:10" ht="15.75">
      <c r="A10" s="5"/>
      <c r="B10" s="5"/>
      <c r="C10" s="5"/>
      <c r="D10" s="5"/>
      <c r="E10" s="5"/>
      <c r="F10" s="11" t="s">
        <v>1</v>
      </c>
      <c r="G10" s="11" t="s">
        <v>1</v>
      </c>
      <c r="H10" s="7"/>
      <c r="I10" s="11" t="s">
        <v>1</v>
      </c>
      <c r="J10" s="11" t="s">
        <v>1</v>
      </c>
    </row>
    <row r="11" spans="1:10" ht="15.75">
      <c r="A11" s="5"/>
      <c r="B11" s="5"/>
      <c r="C11" s="5"/>
      <c r="D11" s="5"/>
      <c r="E11" s="5"/>
      <c r="F11" s="5"/>
      <c r="G11" s="32"/>
      <c r="H11" s="30"/>
      <c r="I11" s="32"/>
      <c r="J11" s="32"/>
    </row>
    <row r="12" spans="1:10" ht="15.75">
      <c r="A12" s="33">
        <v>1</v>
      </c>
      <c r="B12" s="34" t="s">
        <v>24</v>
      </c>
      <c r="C12" s="5" t="s">
        <v>25</v>
      </c>
      <c r="D12" s="5"/>
      <c r="E12" s="5"/>
      <c r="F12" s="35">
        <v>25090</v>
      </c>
      <c r="G12" s="36">
        <v>43736</v>
      </c>
      <c r="H12" s="37"/>
      <c r="I12" s="36">
        <v>75780</v>
      </c>
      <c r="J12" s="36">
        <v>108217</v>
      </c>
    </row>
    <row r="13" spans="1:10" ht="7.5" customHeight="1">
      <c r="A13" s="33"/>
      <c r="B13" s="34"/>
      <c r="C13" s="5"/>
      <c r="D13" s="5"/>
      <c r="E13" s="5"/>
      <c r="F13" s="38"/>
      <c r="G13" s="39"/>
      <c r="H13" s="37"/>
      <c r="I13" s="39"/>
      <c r="J13" s="39"/>
    </row>
    <row r="14" spans="1:10" ht="15.75">
      <c r="A14" s="33"/>
      <c r="B14" s="34" t="s">
        <v>26</v>
      </c>
      <c r="C14" s="5" t="s">
        <v>27</v>
      </c>
      <c r="D14" s="5"/>
      <c r="E14" s="5"/>
      <c r="F14" s="35">
        <v>0</v>
      </c>
      <c r="G14" s="36">
        <v>0</v>
      </c>
      <c r="H14" s="37"/>
      <c r="I14" s="36">
        <f>F14</f>
        <v>0</v>
      </c>
      <c r="J14" s="36">
        <v>0</v>
      </c>
    </row>
    <row r="15" spans="1:10" ht="7.5" customHeight="1">
      <c r="A15" s="33"/>
      <c r="B15" s="34"/>
      <c r="C15" s="5"/>
      <c r="D15" s="5"/>
      <c r="E15" s="5"/>
      <c r="F15" s="38"/>
      <c r="G15" s="39"/>
      <c r="H15" s="37"/>
      <c r="I15" s="39"/>
      <c r="J15" s="39"/>
    </row>
    <row r="16" spans="1:10" ht="15.75">
      <c r="A16" s="33"/>
      <c r="B16" s="34" t="s">
        <v>28</v>
      </c>
      <c r="C16" s="5" t="s">
        <v>69</v>
      </c>
      <c r="D16" s="5"/>
      <c r="E16" s="5"/>
      <c r="F16" s="35">
        <v>432</v>
      </c>
      <c r="G16" s="36">
        <v>1120</v>
      </c>
      <c r="H16" s="37"/>
      <c r="I16" s="36">
        <v>1496</v>
      </c>
      <c r="J16" s="36">
        <v>2969</v>
      </c>
    </row>
    <row r="17" spans="1:10" ht="15.75">
      <c r="A17" s="33"/>
      <c r="B17" s="33"/>
      <c r="C17" s="5"/>
      <c r="D17" s="5"/>
      <c r="E17" s="5"/>
      <c r="F17" s="38"/>
      <c r="G17" s="39"/>
      <c r="H17" s="37"/>
      <c r="I17" s="39"/>
      <c r="J17" s="39"/>
    </row>
    <row r="18" spans="1:10" ht="15.75">
      <c r="A18" s="33">
        <v>2</v>
      </c>
      <c r="B18" s="34" t="s">
        <v>24</v>
      </c>
      <c r="C18" s="5" t="s">
        <v>29</v>
      </c>
      <c r="D18" s="5"/>
      <c r="E18" s="5"/>
      <c r="F18" s="38"/>
      <c r="G18" s="39"/>
      <c r="H18" s="37"/>
      <c r="I18" s="39"/>
      <c r="J18" s="39"/>
    </row>
    <row r="19" spans="1:10" ht="15.75">
      <c r="A19" s="33"/>
      <c r="B19" s="33"/>
      <c r="C19" s="5" t="s">
        <v>30</v>
      </c>
      <c r="D19" s="5"/>
      <c r="E19" s="5"/>
      <c r="F19" s="38"/>
      <c r="G19" s="39"/>
      <c r="H19" s="37"/>
      <c r="I19" s="39"/>
      <c r="J19" s="39"/>
    </row>
    <row r="20" spans="1:10" ht="15.75">
      <c r="A20" s="33"/>
      <c r="B20" s="33"/>
      <c r="C20" s="5" t="s">
        <v>31</v>
      </c>
      <c r="D20" s="5"/>
      <c r="E20" s="5"/>
      <c r="F20" s="38"/>
      <c r="G20" s="39"/>
      <c r="H20" s="37"/>
      <c r="I20" s="37"/>
      <c r="J20" s="39"/>
    </row>
    <row r="21" spans="1:10" ht="15.75">
      <c r="A21" s="33"/>
      <c r="B21" s="33"/>
      <c r="C21" s="5" t="s">
        <v>32</v>
      </c>
      <c r="D21" s="5"/>
      <c r="E21" s="5"/>
      <c r="F21" s="38">
        <v>9428</v>
      </c>
      <c r="G21" s="39">
        <v>-3160</v>
      </c>
      <c r="H21" s="37"/>
      <c r="I21" s="37">
        <v>17821</v>
      </c>
      <c r="J21" s="39">
        <v>12769</v>
      </c>
    </row>
    <row r="22" spans="1:10" ht="15.75">
      <c r="A22" s="33"/>
      <c r="B22" s="33"/>
      <c r="C22" s="5"/>
      <c r="D22" s="5"/>
      <c r="E22" s="5"/>
      <c r="F22" s="38"/>
      <c r="G22" s="38"/>
      <c r="H22" s="40"/>
      <c r="I22" s="40"/>
      <c r="J22" s="38"/>
    </row>
    <row r="23" spans="1:10" ht="15.75">
      <c r="A23" s="33"/>
      <c r="B23" s="34" t="s">
        <v>26</v>
      </c>
      <c r="C23" s="5" t="s">
        <v>33</v>
      </c>
      <c r="D23" s="5"/>
      <c r="E23" s="5"/>
      <c r="F23" s="38">
        <v>-7034</v>
      </c>
      <c r="G23" s="39">
        <v>-3771</v>
      </c>
      <c r="H23" s="37"/>
      <c r="I23" s="37">
        <v>-17377</v>
      </c>
      <c r="J23" s="39">
        <v>-10978</v>
      </c>
    </row>
    <row r="24" spans="1:10" ht="15.75">
      <c r="A24" s="33"/>
      <c r="B24" s="34"/>
      <c r="C24" s="5"/>
      <c r="D24" s="5"/>
      <c r="E24" s="5"/>
      <c r="F24" s="38"/>
      <c r="G24" s="38"/>
      <c r="H24" s="40"/>
      <c r="I24" s="40"/>
      <c r="J24" s="38"/>
    </row>
    <row r="25" spans="1:10" ht="15.75">
      <c r="A25" s="33"/>
      <c r="B25" s="34" t="s">
        <v>28</v>
      </c>
      <c r="C25" s="5" t="s">
        <v>34</v>
      </c>
      <c r="D25" s="5"/>
      <c r="E25" s="5"/>
      <c r="F25" s="38">
        <v>-1754</v>
      </c>
      <c r="G25" s="39">
        <v>-1016</v>
      </c>
      <c r="H25" s="37"/>
      <c r="I25" s="37">
        <v>-3578</v>
      </c>
      <c r="J25" s="39">
        <v>-2521</v>
      </c>
    </row>
    <row r="26" spans="1:10" ht="15.75">
      <c r="A26" s="33"/>
      <c r="B26" s="34"/>
      <c r="C26" s="5"/>
      <c r="D26" s="5"/>
      <c r="E26" s="5"/>
      <c r="F26" s="38"/>
      <c r="G26" s="38"/>
      <c r="H26" s="40"/>
      <c r="I26" s="40"/>
      <c r="J26" s="38"/>
    </row>
    <row r="27" spans="1:10" ht="15.75">
      <c r="A27" s="33"/>
      <c r="B27" s="34" t="s">
        <v>35</v>
      </c>
      <c r="C27" s="5" t="s">
        <v>36</v>
      </c>
      <c r="D27" s="5"/>
      <c r="E27" s="5"/>
      <c r="F27" s="38">
        <v>0</v>
      </c>
      <c r="G27" s="39">
        <v>11535</v>
      </c>
      <c r="H27" s="37"/>
      <c r="I27" s="37">
        <f>F27</f>
        <v>0</v>
      </c>
      <c r="J27" s="39">
        <v>11535</v>
      </c>
    </row>
    <row r="28" spans="1:10" ht="15.75">
      <c r="A28" s="33"/>
      <c r="B28" s="33"/>
      <c r="C28" s="5"/>
      <c r="D28" s="5"/>
      <c r="E28" s="5"/>
      <c r="F28" s="35"/>
      <c r="G28" s="36"/>
      <c r="H28" s="37"/>
      <c r="I28" s="36"/>
      <c r="J28" s="36"/>
    </row>
    <row r="29" spans="1:10" ht="15.75">
      <c r="A29" s="33"/>
      <c r="B29" s="34" t="s">
        <v>37</v>
      </c>
      <c r="C29" s="5" t="s">
        <v>38</v>
      </c>
      <c r="D29" s="5"/>
      <c r="E29" s="5"/>
      <c r="F29" s="38"/>
      <c r="G29" s="39"/>
      <c r="H29" s="37"/>
      <c r="I29" s="39"/>
      <c r="J29" s="39"/>
    </row>
    <row r="30" spans="1:10" ht="15.75">
      <c r="A30" s="33"/>
      <c r="B30" s="33"/>
      <c r="C30" s="5" t="s">
        <v>30</v>
      </c>
      <c r="D30" s="5"/>
      <c r="E30" s="5"/>
      <c r="F30" s="38"/>
      <c r="G30" s="39"/>
      <c r="H30" s="37"/>
      <c r="I30" s="39"/>
      <c r="J30" s="39"/>
    </row>
    <row r="31" spans="1:10" ht="15.75">
      <c r="A31" s="33"/>
      <c r="B31" s="33"/>
      <c r="C31" s="5" t="s">
        <v>39</v>
      </c>
      <c r="D31" s="5"/>
      <c r="E31" s="5"/>
      <c r="F31" s="38"/>
      <c r="G31" s="39"/>
      <c r="H31" s="37"/>
      <c r="I31" s="39"/>
      <c r="J31" s="39"/>
    </row>
    <row r="32" spans="1:10" ht="15.75">
      <c r="A32" s="33"/>
      <c r="B32" s="33"/>
      <c r="C32" s="5" t="s">
        <v>40</v>
      </c>
      <c r="D32" s="5"/>
      <c r="E32" s="5"/>
      <c r="F32" s="39">
        <f>SUM(F18:F27)</f>
        <v>640</v>
      </c>
      <c r="G32" s="39">
        <f>SUM(G18:G27)</f>
        <v>3588</v>
      </c>
      <c r="H32" s="37"/>
      <c r="I32" s="39">
        <f>SUM(I18:I27)</f>
        <v>-3134</v>
      </c>
      <c r="J32" s="39">
        <f>SUM(J18:J27)</f>
        <v>10805</v>
      </c>
    </row>
    <row r="33" spans="1:10" ht="15.75">
      <c r="A33" s="33"/>
      <c r="B33" s="33"/>
      <c r="C33" s="5"/>
      <c r="D33" s="5"/>
      <c r="E33" s="5"/>
      <c r="F33" s="38"/>
      <c r="G33" s="39"/>
      <c r="H33" s="37"/>
      <c r="I33" s="37"/>
      <c r="J33" s="39"/>
    </row>
    <row r="34" spans="1:10" ht="15.75">
      <c r="A34" s="33"/>
      <c r="B34" s="34" t="s">
        <v>41</v>
      </c>
      <c r="C34" s="5" t="s">
        <v>42</v>
      </c>
      <c r="D34" s="5"/>
      <c r="E34" s="5"/>
      <c r="F34" s="38"/>
      <c r="G34" s="39"/>
      <c r="H34" s="37"/>
      <c r="I34" s="37"/>
      <c r="J34" s="39"/>
    </row>
    <row r="35" spans="1:10" ht="15.75">
      <c r="A35" s="33"/>
      <c r="B35" s="33"/>
      <c r="C35" s="5" t="s">
        <v>43</v>
      </c>
      <c r="D35" s="5"/>
      <c r="E35" s="5"/>
      <c r="F35" s="35">
        <v>0</v>
      </c>
      <c r="G35" s="36">
        <v>0</v>
      </c>
      <c r="H35" s="37"/>
      <c r="I35" s="36">
        <f>F35</f>
        <v>0</v>
      </c>
      <c r="J35" s="36">
        <v>0</v>
      </c>
    </row>
    <row r="36" spans="1:10" ht="15.75">
      <c r="A36" s="33"/>
      <c r="B36" s="33"/>
      <c r="C36" s="5"/>
      <c r="D36" s="5"/>
      <c r="E36" s="5"/>
      <c r="F36" s="38"/>
      <c r="G36" s="39"/>
      <c r="H36" s="37"/>
      <c r="I36" s="39"/>
      <c r="J36" s="39"/>
    </row>
    <row r="37" spans="1:10" ht="15.75">
      <c r="A37" s="33"/>
      <c r="B37" s="34" t="s">
        <v>44</v>
      </c>
      <c r="C37" s="5" t="s">
        <v>45</v>
      </c>
      <c r="D37" s="5"/>
      <c r="E37" s="5"/>
      <c r="F37" s="38"/>
      <c r="G37" s="39"/>
      <c r="H37" s="37"/>
      <c r="I37" s="39"/>
      <c r="J37" s="39"/>
    </row>
    <row r="38" spans="1:10" ht="15.75">
      <c r="A38" s="33"/>
      <c r="B38" s="33"/>
      <c r="C38" s="5" t="s">
        <v>46</v>
      </c>
      <c r="D38" s="5"/>
      <c r="E38" s="5"/>
      <c r="F38" s="39">
        <f>SUM(F32:F35)</f>
        <v>640</v>
      </c>
      <c r="G38" s="39">
        <f>SUM(G32:G35)</f>
        <v>3588</v>
      </c>
      <c r="H38" s="37"/>
      <c r="I38" s="39">
        <f>SUM(I32:I35)</f>
        <v>-3134</v>
      </c>
      <c r="J38" s="39">
        <f>SUM(J32:J35)</f>
        <v>10805</v>
      </c>
    </row>
    <row r="39" spans="1:10" ht="15.75">
      <c r="A39" s="33"/>
      <c r="B39" s="33"/>
      <c r="C39" s="5"/>
      <c r="D39" s="5"/>
      <c r="E39" s="5"/>
      <c r="F39" s="38"/>
      <c r="G39" s="39"/>
      <c r="H39" s="37"/>
      <c r="I39" s="39"/>
      <c r="J39" s="39"/>
    </row>
    <row r="40" spans="1:10" ht="15.75">
      <c r="A40" s="33"/>
      <c r="B40" s="34" t="s">
        <v>47</v>
      </c>
      <c r="C40" s="5" t="s">
        <v>48</v>
      </c>
      <c r="D40" s="5"/>
      <c r="E40" s="5"/>
      <c r="F40" s="35">
        <v>38</v>
      </c>
      <c r="G40" s="36">
        <v>2691</v>
      </c>
      <c r="H40" s="37"/>
      <c r="I40" s="36">
        <v>45</v>
      </c>
      <c r="J40" s="36">
        <v>57</v>
      </c>
    </row>
    <row r="41" spans="1:10" ht="15.75">
      <c r="A41" s="33"/>
      <c r="B41" s="33"/>
      <c r="C41" s="5"/>
      <c r="D41" s="5"/>
      <c r="E41" s="5"/>
      <c r="F41" s="38"/>
      <c r="G41" s="39"/>
      <c r="H41" s="37"/>
      <c r="I41" s="39"/>
      <c r="J41" s="39"/>
    </row>
    <row r="42" spans="1:10" ht="15.75">
      <c r="A42" s="33"/>
      <c r="B42" s="34" t="s">
        <v>49</v>
      </c>
      <c r="C42" s="5" t="s">
        <v>68</v>
      </c>
      <c r="D42" s="5"/>
      <c r="E42" s="5"/>
      <c r="F42" s="38"/>
      <c r="G42" s="39"/>
      <c r="H42" s="37"/>
      <c r="I42" s="39"/>
      <c r="J42" s="39"/>
    </row>
    <row r="43" spans="1:10" ht="15.75">
      <c r="A43" s="33"/>
      <c r="B43" s="33"/>
      <c r="C43" s="5" t="s">
        <v>50</v>
      </c>
      <c r="D43" s="5"/>
      <c r="E43" s="5"/>
      <c r="F43" s="39">
        <f>SUM(F38:F40)</f>
        <v>678</v>
      </c>
      <c r="G43" s="39">
        <f>SUM(G38:G40)</f>
        <v>6279</v>
      </c>
      <c r="H43" s="37"/>
      <c r="I43" s="39">
        <f>SUM(I38:I40)</f>
        <v>-3089</v>
      </c>
      <c r="J43" s="39">
        <f>SUM(J38:J40)</f>
        <v>10862</v>
      </c>
    </row>
    <row r="44" spans="1:10" ht="15.75">
      <c r="A44" s="33"/>
      <c r="B44" s="33"/>
      <c r="C44" s="5"/>
      <c r="D44" s="5"/>
      <c r="E44" s="5"/>
      <c r="F44" s="38"/>
      <c r="G44" s="39"/>
      <c r="H44" s="37"/>
      <c r="I44" s="39"/>
      <c r="J44" s="39"/>
    </row>
    <row r="45" spans="1:10" ht="15.75">
      <c r="A45" s="33"/>
      <c r="B45" s="33"/>
      <c r="C45" s="5" t="s">
        <v>51</v>
      </c>
      <c r="D45" s="5"/>
      <c r="E45" s="5"/>
      <c r="F45" s="35">
        <f>-1+1</f>
        <v>0</v>
      </c>
      <c r="G45" s="36">
        <v>0</v>
      </c>
      <c r="H45" s="37"/>
      <c r="I45" s="36">
        <v>0</v>
      </c>
      <c r="J45" s="36">
        <v>-1</v>
      </c>
    </row>
    <row r="46" spans="1:10" ht="15.75">
      <c r="A46" s="33"/>
      <c r="B46" s="33"/>
      <c r="C46" s="5"/>
      <c r="D46" s="5"/>
      <c r="E46" s="5"/>
      <c r="F46" s="38"/>
      <c r="G46" s="39"/>
      <c r="H46" s="37"/>
      <c r="I46" s="39"/>
      <c r="J46" s="39"/>
    </row>
    <row r="47" spans="1:10" ht="15.75">
      <c r="A47" s="33"/>
      <c r="B47" s="33" t="s">
        <v>52</v>
      </c>
      <c r="C47" s="5" t="s">
        <v>53</v>
      </c>
      <c r="D47" s="5"/>
      <c r="E47" s="5"/>
      <c r="F47" s="38"/>
      <c r="G47" s="39"/>
      <c r="H47" s="37"/>
      <c r="I47" s="39"/>
      <c r="J47" s="39"/>
    </row>
    <row r="48" spans="1:10" ht="15.75">
      <c r="A48" s="33"/>
      <c r="B48" s="33"/>
      <c r="C48" s="5" t="s">
        <v>54</v>
      </c>
      <c r="D48" s="5"/>
      <c r="E48" s="5"/>
      <c r="F48" s="39">
        <f>SUM(F43:F45)</f>
        <v>678</v>
      </c>
      <c r="G48" s="39">
        <f>SUM(G43:G45)</f>
        <v>6279</v>
      </c>
      <c r="H48" s="37"/>
      <c r="I48" s="39">
        <f>SUM(I43:I45)</f>
        <v>-3089</v>
      </c>
      <c r="J48" s="39">
        <f>SUM(J43:J45)</f>
        <v>10861</v>
      </c>
    </row>
    <row r="49" spans="1:10" ht="15.75">
      <c r="A49" s="33"/>
      <c r="B49" s="33"/>
      <c r="C49" s="5"/>
      <c r="D49" s="5"/>
      <c r="E49" s="5"/>
      <c r="F49" s="38"/>
      <c r="G49" s="39"/>
      <c r="H49" s="37"/>
      <c r="I49" s="39"/>
      <c r="J49" s="39"/>
    </row>
    <row r="50" spans="1:10" ht="15.75">
      <c r="A50" s="33"/>
      <c r="B50" s="33" t="s">
        <v>55</v>
      </c>
      <c r="C50" s="5" t="s">
        <v>56</v>
      </c>
      <c r="D50" s="5"/>
      <c r="E50" s="5"/>
      <c r="F50" s="35">
        <v>0</v>
      </c>
      <c r="G50" s="36">
        <v>0</v>
      </c>
      <c r="H50" s="37"/>
      <c r="I50" s="36">
        <f>F50</f>
        <v>0</v>
      </c>
      <c r="J50" s="36">
        <v>0</v>
      </c>
    </row>
    <row r="51" spans="1:10" ht="15.75">
      <c r="A51" s="33"/>
      <c r="B51" s="33"/>
      <c r="C51" s="5"/>
      <c r="D51" s="5"/>
      <c r="E51" s="5"/>
      <c r="F51" s="38"/>
      <c r="G51" s="39"/>
      <c r="H51" s="37"/>
      <c r="I51" s="39"/>
      <c r="J51" s="39"/>
    </row>
    <row r="52" spans="1:10" ht="15.75">
      <c r="A52" s="33"/>
      <c r="B52" s="33"/>
      <c r="C52" s="5" t="s">
        <v>57</v>
      </c>
      <c r="D52" s="5"/>
      <c r="E52" s="5"/>
      <c r="F52" s="38"/>
      <c r="G52" s="39"/>
      <c r="H52" s="37"/>
      <c r="I52" s="39"/>
      <c r="J52" s="39"/>
    </row>
    <row r="53" spans="1:10" ht="15.75">
      <c r="A53" s="33"/>
      <c r="B53" s="33"/>
      <c r="C53" s="5" t="s">
        <v>58</v>
      </c>
      <c r="D53" s="5"/>
      <c r="E53" s="5"/>
      <c r="F53" s="38"/>
      <c r="G53" s="39"/>
      <c r="H53" s="37"/>
      <c r="I53" s="39"/>
      <c r="J53" s="39"/>
    </row>
    <row r="54" spans="1:10" ht="16.5" thickBot="1">
      <c r="A54" s="33"/>
      <c r="B54" s="33"/>
      <c r="C54" s="5" t="s">
        <v>59</v>
      </c>
      <c r="D54" s="5"/>
      <c r="E54" s="5"/>
      <c r="F54" s="41">
        <f>SUM(F48:F50)</f>
        <v>678</v>
      </c>
      <c r="G54" s="41">
        <f>SUM(G48:G50)</f>
        <v>6279</v>
      </c>
      <c r="H54" s="37"/>
      <c r="I54" s="41">
        <f>SUM(I48:I50)</f>
        <v>-3089</v>
      </c>
      <c r="J54" s="41">
        <f>SUM(J48:J50)</f>
        <v>10861</v>
      </c>
    </row>
    <row r="55" spans="1:10" ht="15.75">
      <c r="A55" s="33"/>
      <c r="B55" s="33"/>
      <c r="C55" s="5"/>
      <c r="D55" s="5"/>
      <c r="E55" s="5"/>
      <c r="F55" s="38"/>
      <c r="G55" s="38"/>
      <c r="H55" s="40"/>
      <c r="I55" s="38"/>
      <c r="J55" s="38"/>
    </row>
    <row r="56" spans="1:10" ht="15.75">
      <c r="A56" s="33">
        <v>3</v>
      </c>
      <c r="B56" s="33"/>
      <c r="C56" s="5" t="s">
        <v>60</v>
      </c>
      <c r="D56" s="5"/>
      <c r="E56" s="5"/>
      <c r="F56" s="38"/>
      <c r="G56" s="38"/>
      <c r="H56" s="40"/>
      <c r="I56" s="38"/>
      <c r="J56" s="38"/>
    </row>
    <row r="57" spans="1:10" ht="15.75">
      <c r="A57" s="33"/>
      <c r="B57" s="33"/>
      <c r="C57" s="5"/>
      <c r="D57" s="5"/>
      <c r="E57" s="5"/>
      <c r="F57" s="38"/>
      <c r="G57" s="38"/>
      <c r="H57" s="40"/>
      <c r="I57" s="38"/>
      <c r="J57" s="38"/>
    </row>
    <row r="58" spans="1:10" ht="16.5" thickBot="1">
      <c r="A58" s="33"/>
      <c r="B58" s="33" t="s">
        <v>24</v>
      </c>
      <c r="C58" s="5" t="s">
        <v>78</v>
      </c>
      <c r="D58" s="5"/>
      <c r="E58" s="5"/>
      <c r="F58" s="42">
        <f>F54*1000/110705777*100</f>
        <v>0.6124341641177407</v>
      </c>
      <c r="G58" s="43">
        <f>G54*1000/110705777*100</f>
        <v>5.671790732293943</v>
      </c>
      <c r="H58" s="44"/>
      <c r="I58" s="42">
        <f>I54*1000/110705777*100</f>
        <v>-2.7902789571677005</v>
      </c>
      <c r="J58" s="42">
        <f>J54*1000/110705777*100</f>
        <v>9.81068946383891</v>
      </c>
    </row>
    <row r="59" spans="1:10" ht="15.75">
      <c r="A59" s="33"/>
      <c r="B59" s="33"/>
      <c r="C59" s="5" t="s">
        <v>100</v>
      </c>
      <c r="D59" s="5"/>
      <c r="E59" s="5"/>
      <c r="F59" s="45"/>
      <c r="G59" s="44"/>
      <c r="H59" s="44"/>
      <c r="I59" s="44"/>
      <c r="J59" s="44"/>
    </row>
    <row r="60" spans="1:10" ht="15.75">
      <c r="A60" s="33"/>
      <c r="B60" s="33"/>
      <c r="C60" s="5"/>
      <c r="D60" s="5"/>
      <c r="E60" s="5"/>
      <c r="F60" s="45"/>
      <c r="G60" s="45"/>
      <c r="H60" s="46"/>
      <c r="I60" s="45"/>
      <c r="J60" s="45"/>
    </row>
    <row r="61" spans="1:10" ht="16.5" thickBot="1">
      <c r="A61" s="33"/>
      <c r="B61" s="33" t="s">
        <v>26</v>
      </c>
      <c r="C61" s="5" t="s">
        <v>79</v>
      </c>
      <c r="D61" s="5"/>
      <c r="E61" s="5"/>
      <c r="F61" s="47">
        <f>F54*1000/167443364*100</f>
        <v>0.404913030772602</v>
      </c>
      <c r="G61" s="47">
        <f>G54*1000/167443364*100</f>
        <v>3.749924661093168</v>
      </c>
      <c r="H61" s="46"/>
      <c r="I61" s="47">
        <f>I54*1000/167443364*100</f>
        <v>-1.8448028791394802</v>
      </c>
      <c r="J61" s="47">
        <f>J54*1000/167443364*100</f>
        <v>6.486372311535737</v>
      </c>
    </row>
    <row r="62" spans="1:10" ht="15.75">
      <c r="A62" s="5"/>
      <c r="B62" s="5"/>
      <c r="C62" s="28" t="s">
        <v>80</v>
      </c>
      <c r="D62" s="5"/>
      <c r="E62" s="5"/>
      <c r="F62" s="38"/>
      <c r="G62" s="38"/>
      <c r="H62" s="40"/>
      <c r="I62" s="38"/>
      <c r="J62" s="38"/>
    </row>
  </sheetData>
  <mergeCells count="2">
    <mergeCell ref="F5:G5"/>
    <mergeCell ref="I5:J5"/>
  </mergeCells>
  <printOptions/>
  <pageMargins left="0.86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48" sqref="D48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7.7109375" style="2" customWidth="1"/>
    <col min="5" max="5" width="3.140625" style="2" customWidth="1"/>
    <col min="6" max="6" width="15.57421875" style="2" customWidth="1"/>
    <col min="7" max="7" width="20.421875" style="2" customWidth="1"/>
    <col min="8" max="8" width="1.7109375" style="2" customWidth="1"/>
    <col min="9" max="9" width="20.140625" style="2" customWidth="1"/>
    <col min="10" max="10" width="3.28125" style="2" customWidth="1"/>
    <col min="11" max="16384" width="9.140625" style="2" customWidth="1"/>
  </cols>
  <sheetData>
    <row r="1" ht="15.75">
      <c r="A1" s="3" t="s">
        <v>87</v>
      </c>
    </row>
    <row r="2" ht="15.75">
      <c r="A2" s="4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" t="s">
        <v>70</v>
      </c>
      <c r="B4" s="1"/>
      <c r="C4" s="1"/>
      <c r="D4" s="1"/>
      <c r="E4" s="1"/>
      <c r="F4" s="1"/>
      <c r="G4" s="1"/>
      <c r="H4" s="1"/>
      <c r="I4" s="1"/>
      <c r="J4" s="1"/>
    </row>
    <row r="5" spans="1:9" ht="15.75">
      <c r="A5" s="5"/>
      <c r="B5" s="5"/>
      <c r="C5" s="5"/>
      <c r="D5" s="5"/>
      <c r="E5" s="5"/>
      <c r="G5" s="6" t="s">
        <v>94</v>
      </c>
      <c r="H5" s="7"/>
      <c r="I5" s="6" t="s">
        <v>96</v>
      </c>
    </row>
    <row r="6" spans="1:9" ht="15.75">
      <c r="A6" s="5"/>
      <c r="B6" s="5"/>
      <c r="C6" s="5"/>
      <c r="D6" s="5"/>
      <c r="E6" s="5"/>
      <c r="G6" s="8" t="s">
        <v>95</v>
      </c>
      <c r="H6" s="7"/>
      <c r="I6" s="8" t="s">
        <v>97</v>
      </c>
    </row>
    <row r="7" spans="1:9" ht="15.75">
      <c r="A7" s="5"/>
      <c r="B7" s="5"/>
      <c r="C7" s="5"/>
      <c r="D7" s="5"/>
      <c r="E7" s="5"/>
      <c r="G7" s="8" t="s">
        <v>0</v>
      </c>
      <c r="H7" s="7"/>
      <c r="I7" s="8" t="s">
        <v>98</v>
      </c>
    </row>
    <row r="8" spans="1:9" ht="15.75">
      <c r="A8" s="5"/>
      <c r="B8" s="5"/>
      <c r="C8" s="5"/>
      <c r="D8" s="5"/>
      <c r="E8" s="5"/>
      <c r="G8" s="9" t="s">
        <v>91</v>
      </c>
      <c r="H8" s="10"/>
      <c r="I8" s="9" t="s">
        <v>86</v>
      </c>
    </row>
    <row r="9" spans="1:9" ht="15.75">
      <c r="A9" s="5"/>
      <c r="B9" s="5"/>
      <c r="C9" s="5"/>
      <c r="D9" s="5"/>
      <c r="E9" s="5"/>
      <c r="G9" s="11" t="s">
        <v>1</v>
      </c>
      <c r="H9" s="7"/>
      <c r="I9" s="11" t="s">
        <v>1</v>
      </c>
    </row>
    <row r="10" spans="1:9" ht="15.75">
      <c r="A10" s="5"/>
      <c r="B10" s="5"/>
      <c r="C10" s="5"/>
      <c r="D10" s="5"/>
      <c r="E10" s="5"/>
      <c r="G10" s="5"/>
      <c r="H10" s="12"/>
      <c r="I10" s="5"/>
    </row>
    <row r="11" spans="1:9" ht="15.75">
      <c r="A11" s="4" t="s">
        <v>2</v>
      </c>
      <c r="B11" s="4"/>
      <c r="C11" s="4"/>
      <c r="D11" s="5"/>
      <c r="E11" s="5"/>
      <c r="G11" s="13">
        <v>234467</v>
      </c>
      <c r="H11" s="14"/>
      <c r="I11" s="13">
        <v>238028</v>
      </c>
    </row>
    <row r="12" spans="1:9" ht="15.75">
      <c r="A12" s="4" t="s">
        <v>3</v>
      </c>
      <c r="B12" s="4"/>
      <c r="C12" s="4"/>
      <c r="D12" s="5"/>
      <c r="E12" s="5"/>
      <c r="G12" s="13">
        <v>0</v>
      </c>
      <c r="H12" s="14"/>
      <c r="I12" s="13">
        <v>0</v>
      </c>
    </row>
    <row r="13" spans="1:9" ht="15.75">
      <c r="A13" s="4" t="s">
        <v>4</v>
      </c>
      <c r="B13" s="4"/>
      <c r="C13" s="4"/>
      <c r="D13" s="5"/>
      <c r="E13" s="5"/>
      <c r="G13" s="13">
        <v>188333</v>
      </c>
      <c r="H13" s="14"/>
      <c r="I13" s="13">
        <v>161720</v>
      </c>
    </row>
    <row r="14" spans="1:9" ht="15" customHeight="1">
      <c r="A14" s="4" t="s">
        <v>72</v>
      </c>
      <c r="B14" s="4"/>
      <c r="C14" s="4"/>
      <c r="D14" s="5"/>
      <c r="E14" s="5"/>
      <c r="G14" s="13">
        <v>5460</v>
      </c>
      <c r="H14" s="14"/>
      <c r="I14" s="13">
        <v>5496</v>
      </c>
    </row>
    <row r="15" spans="1:9" ht="15.75">
      <c r="A15" s="4" t="s">
        <v>73</v>
      </c>
      <c r="B15" s="4"/>
      <c r="C15" s="4"/>
      <c r="D15" s="5"/>
      <c r="E15" s="5"/>
      <c r="G15" s="13">
        <v>196489</v>
      </c>
      <c r="H15" s="14"/>
      <c r="I15" s="13">
        <v>194538</v>
      </c>
    </row>
    <row r="16" spans="1:9" ht="15.75">
      <c r="A16" s="5"/>
      <c r="B16" s="5"/>
      <c r="C16" s="5"/>
      <c r="D16" s="5"/>
      <c r="E16" s="5"/>
      <c r="G16" s="15"/>
      <c r="H16" s="14"/>
      <c r="I16" s="13"/>
    </row>
    <row r="17" spans="1:9" ht="15.75">
      <c r="A17" s="5"/>
      <c r="B17" s="5"/>
      <c r="C17" s="5"/>
      <c r="D17" s="5"/>
      <c r="E17" s="5"/>
      <c r="G17" s="15"/>
      <c r="H17" s="14"/>
      <c r="I17" s="13"/>
    </row>
    <row r="18" spans="1:9" ht="15.75">
      <c r="A18" s="16" t="s">
        <v>5</v>
      </c>
      <c r="B18" s="16"/>
      <c r="C18" s="16"/>
      <c r="D18" s="5"/>
      <c r="E18" s="5"/>
      <c r="G18" s="15"/>
      <c r="H18" s="14"/>
      <c r="I18" s="13"/>
    </row>
    <row r="19" spans="1:9" ht="15.75">
      <c r="A19" s="5" t="s">
        <v>6</v>
      </c>
      <c r="B19" s="5"/>
      <c r="C19" s="5"/>
      <c r="D19" s="5"/>
      <c r="E19" s="5"/>
      <c r="G19" s="17">
        <v>93358</v>
      </c>
      <c r="H19" s="14"/>
      <c r="I19" s="17">
        <v>113313</v>
      </c>
    </row>
    <row r="20" spans="1:9" ht="15.75">
      <c r="A20" s="5" t="s">
        <v>67</v>
      </c>
      <c r="B20" s="5"/>
      <c r="C20" s="5"/>
      <c r="D20" s="5"/>
      <c r="E20" s="5"/>
      <c r="G20" s="18">
        <v>28028</v>
      </c>
      <c r="H20" s="14"/>
      <c r="I20" s="18">
        <v>18182</v>
      </c>
    </row>
    <row r="21" spans="1:9" ht="15.75">
      <c r="A21" s="5" t="s">
        <v>7</v>
      </c>
      <c r="B21" s="5"/>
      <c r="C21" s="5"/>
      <c r="D21" s="5"/>
      <c r="E21" s="5"/>
      <c r="G21" s="18">
        <v>33301</v>
      </c>
      <c r="H21" s="14"/>
      <c r="I21" s="18">
        <v>53357</v>
      </c>
    </row>
    <row r="22" spans="1:9" ht="15.75">
      <c r="A22" s="5" t="s">
        <v>74</v>
      </c>
      <c r="B22" s="5"/>
      <c r="C22" s="5"/>
      <c r="D22" s="5"/>
      <c r="E22" s="5"/>
      <c r="G22" s="18">
        <v>7812</v>
      </c>
      <c r="H22" s="14"/>
      <c r="I22" s="18">
        <v>8631</v>
      </c>
    </row>
    <row r="23" spans="1:9" ht="15.75">
      <c r="A23" s="5" t="s">
        <v>65</v>
      </c>
      <c r="B23" s="5"/>
      <c r="C23" s="5"/>
      <c r="D23" s="5"/>
      <c r="E23" s="5"/>
      <c r="G23" s="18">
        <v>258</v>
      </c>
      <c r="H23" s="14"/>
      <c r="I23" s="18">
        <v>1414</v>
      </c>
    </row>
    <row r="24" spans="1:9" ht="15.75">
      <c r="A24" s="5" t="s">
        <v>66</v>
      </c>
      <c r="B24" s="5"/>
      <c r="C24" s="5"/>
      <c r="D24" s="5"/>
      <c r="E24" s="5"/>
      <c r="G24" s="18">
        <v>898</v>
      </c>
      <c r="H24" s="14"/>
      <c r="I24" s="18">
        <v>2521</v>
      </c>
    </row>
    <row r="25" spans="1:9" ht="15.75">
      <c r="A25" s="5" t="s">
        <v>8</v>
      </c>
      <c r="B25" s="5"/>
      <c r="C25" s="5"/>
      <c r="D25" s="5"/>
      <c r="E25" s="5"/>
      <c r="G25" s="19">
        <v>2782</v>
      </c>
      <c r="H25" s="14"/>
      <c r="I25" s="19">
        <v>0</v>
      </c>
    </row>
    <row r="26" spans="1:9" ht="15.75">
      <c r="A26" s="5"/>
      <c r="B26" s="5"/>
      <c r="C26" s="5"/>
      <c r="D26" s="5"/>
      <c r="E26" s="5"/>
      <c r="G26" s="13">
        <f>SUM(G19:G25)</f>
        <v>166437</v>
      </c>
      <c r="H26" s="14"/>
      <c r="I26" s="13">
        <f>SUM(I19:I25)</f>
        <v>197418</v>
      </c>
    </row>
    <row r="27" spans="1:9" ht="15.75">
      <c r="A27" s="20" t="s">
        <v>9</v>
      </c>
      <c r="B27" s="20"/>
      <c r="C27" s="20"/>
      <c r="D27" s="5"/>
      <c r="E27" s="5"/>
      <c r="G27" s="13"/>
      <c r="H27" s="14"/>
      <c r="I27" s="13"/>
    </row>
    <row r="28" spans="1:9" ht="15.75">
      <c r="A28" s="5" t="s">
        <v>75</v>
      </c>
      <c r="B28" s="5"/>
      <c r="C28" s="5"/>
      <c r="D28" s="5"/>
      <c r="E28" s="5"/>
      <c r="G28" s="17">
        <v>228293</v>
      </c>
      <c r="H28" s="14"/>
      <c r="I28" s="17">
        <v>167467</v>
      </c>
    </row>
    <row r="29" spans="1:9" ht="15.75">
      <c r="A29" s="5" t="s">
        <v>10</v>
      </c>
      <c r="B29" s="5"/>
      <c r="C29" s="5"/>
      <c r="D29" s="5"/>
      <c r="E29" s="5"/>
      <c r="G29" s="18">
        <v>24722</v>
      </c>
      <c r="H29" s="14"/>
      <c r="I29" s="18">
        <v>21684</v>
      </c>
    </row>
    <row r="30" spans="1:9" ht="15.75">
      <c r="A30" s="5" t="s">
        <v>11</v>
      </c>
      <c r="B30" s="5"/>
      <c r="C30" s="5"/>
      <c r="D30" s="5"/>
      <c r="E30" s="5"/>
      <c r="G30" s="18">
        <v>82677</v>
      </c>
      <c r="H30" s="14"/>
      <c r="I30" s="18">
        <f>134423+10961</f>
        <v>145384</v>
      </c>
    </row>
    <row r="31" spans="1:9" ht="15.75">
      <c r="A31" s="5" t="s">
        <v>12</v>
      </c>
      <c r="B31" s="5"/>
      <c r="C31" s="5"/>
      <c r="D31" s="5"/>
      <c r="E31" s="5"/>
      <c r="G31" s="18">
        <v>17628</v>
      </c>
      <c r="H31" s="14"/>
      <c r="I31" s="18">
        <v>18395</v>
      </c>
    </row>
    <row r="32" spans="1:9" ht="15.75">
      <c r="A32" s="5" t="s">
        <v>13</v>
      </c>
      <c r="B32" s="5"/>
      <c r="C32" s="5"/>
      <c r="D32" s="5"/>
      <c r="E32" s="5"/>
      <c r="G32" s="19">
        <v>9</v>
      </c>
      <c r="H32" s="14"/>
      <c r="I32" s="19">
        <v>11267</v>
      </c>
    </row>
    <row r="33" spans="1:9" ht="15.75">
      <c r="A33" s="5"/>
      <c r="B33" s="5"/>
      <c r="C33" s="5"/>
      <c r="D33" s="5"/>
      <c r="E33" s="5"/>
      <c r="G33" s="13">
        <f>SUM(G28:G32)</f>
        <v>353329</v>
      </c>
      <c r="H33" s="14"/>
      <c r="I33" s="13">
        <f>SUM(I28:I32)</f>
        <v>364197</v>
      </c>
    </row>
    <row r="34" spans="1:9" ht="15.75">
      <c r="A34" s="5"/>
      <c r="B34" s="5"/>
      <c r="C34" s="5"/>
      <c r="D34" s="5"/>
      <c r="E34" s="5"/>
      <c r="G34" s="15"/>
      <c r="H34" s="14"/>
      <c r="I34" s="13"/>
    </row>
    <row r="35" spans="1:9" ht="15.75">
      <c r="A35" s="4" t="s">
        <v>14</v>
      </c>
      <c r="B35" s="4"/>
      <c r="C35" s="4"/>
      <c r="D35" s="5"/>
      <c r="E35" s="5"/>
      <c r="G35" s="13">
        <f>+G26-G33</f>
        <v>-186892</v>
      </c>
      <c r="H35" s="14"/>
      <c r="I35" s="13">
        <f>+I26-I33</f>
        <v>-166779</v>
      </c>
    </row>
    <row r="36" spans="1:9" ht="15.75">
      <c r="A36" s="4" t="s">
        <v>62</v>
      </c>
      <c r="B36" s="4"/>
      <c r="C36" s="4"/>
      <c r="D36" s="5"/>
      <c r="E36" s="5"/>
      <c r="G36" s="15">
        <v>0</v>
      </c>
      <c r="H36" s="14"/>
      <c r="I36" s="13">
        <v>0</v>
      </c>
    </row>
    <row r="37" spans="1:9" ht="16.5" thickBot="1">
      <c r="A37" s="5"/>
      <c r="B37" s="5"/>
      <c r="C37" s="5"/>
      <c r="D37" s="5"/>
      <c r="E37" s="5"/>
      <c r="G37" s="21">
        <f>+SUM(G11:G15)+SUM(G35:G36)</f>
        <v>437857</v>
      </c>
      <c r="H37" s="14"/>
      <c r="I37" s="21">
        <f>+SUM(I11:I15)+SUM(I35:I36)</f>
        <v>433003</v>
      </c>
    </row>
    <row r="38" spans="1:9" ht="15.75">
      <c r="A38" s="5"/>
      <c r="B38" s="5"/>
      <c r="C38" s="5"/>
      <c r="D38" s="5"/>
      <c r="E38" s="5"/>
      <c r="G38" s="15"/>
      <c r="H38" s="14"/>
      <c r="I38" s="13"/>
    </row>
    <row r="39" spans="1:9" ht="15.75">
      <c r="A39" s="4" t="s">
        <v>15</v>
      </c>
      <c r="B39" s="4"/>
      <c r="C39" s="4"/>
      <c r="D39" s="5"/>
      <c r="E39" s="5"/>
      <c r="G39" s="15"/>
      <c r="H39" s="14"/>
      <c r="I39" s="13"/>
    </row>
    <row r="40" spans="1:9" ht="15.75">
      <c r="A40" s="5" t="s">
        <v>16</v>
      </c>
      <c r="B40" s="5"/>
      <c r="C40" s="5"/>
      <c r="D40" s="5"/>
      <c r="E40" s="5"/>
      <c r="G40" s="13">
        <v>110706</v>
      </c>
      <c r="H40" s="14"/>
      <c r="I40" s="13">
        <v>110706</v>
      </c>
    </row>
    <row r="41" spans="1:9" ht="15.75">
      <c r="A41" s="5" t="s">
        <v>17</v>
      </c>
      <c r="B41" s="5"/>
      <c r="C41" s="5"/>
      <c r="D41" s="5"/>
      <c r="E41" s="5"/>
      <c r="G41" s="13">
        <v>49503</v>
      </c>
      <c r="H41" s="14"/>
      <c r="I41" s="13">
        <v>49503</v>
      </c>
    </row>
    <row r="42" spans="1:8" ht="15.75">
      <c r="A42" s="5" t="s">
        <v>18</v>
      </c>
      <c r="B42" s="5"/>
      <c r="C42" s="5"/>
      <c r="D42" s="5"/>
      <c r="E42" s="5"/>
      <c r="H42" s="14"/>
    </row>
    <row r="43" spans="2:9" ht="15.75">
      <c r="B43" s="2" t="s">
        <v>88</v>
      </c>
      <c r="C43" s="5"/>
      <c r="D43" s="5"/>
      <c r="E43" s="5"/>
      <c r="G43" s="17">
        <v>75535</v>
      </c>
      <c r="H43" s="14"/>
      <c r="I43" s="17">
        <v>75801</v>
      </c>
    </row>
    <row r="44" spans="1:9" ht="15.75">
      <c r="A44" s="5"/>
      <c r="B44" s="5" t="s">
        <v>89</v>
      </c>
      <c r="C44" s="5"/>
      <c r="D44" s="5"/>
      <c r="E44" s="5"/>
      <c r="G44" s="22">
        <v>0</v>
      </c>
      <c r="H44" s="14"/>
      <c r="I44" s="19">
        <v>-1764</v>
      </c>
    </row>
    <row r="45" spans="1:9" ht="15.75">
      <c r="A45" s="5"/>
      <c r="B45" s="5" t="s">
        <v>90</v>
      </c>
      <c r="C45" s="5"/>
      <c r="D45" s="5"/>
      <c r="E45" s="5"/>
      <c r="G45" s="23">
        <f>SUM(G43:G44)</f>
        <v>75535</v>
      </c>
      <c r="H45" s="14"/>
      <c r="I45" s="17">
        <f>SUM(I43:I44)</f>
        <v>74037</v>
      </c>
    </row>
    <row r="46" spans="2:9" ht="15.75">
      <c r="B46" s="5" t="s">
        <v>19</v>
      </c>
      <c r="C46" s="5"/>
      <c r="D46" s="5"/>
      <c r="E46" s="5"/>
      <c r="G46" s="22">
        <v>-3089</v>
      </c>
      <c r="H46" s="14"/>
      <c r="I46" s="19">
        <v>1498</v>
      </c>
    </row>
    <row r="47" spans="1:9" ht="15.75">
      <c r="A47" s="5" t="s">
        <v>20</v>
      </c>
      <c r="B47" s="5"/>
      <c r="C47" s="5"/>
      <c r="D47" s="5"/>
      <c r="E47" s="5"/>
      <c r="G47" s="13">
        <f>SUM(G45:G46)</f>
        <v>72446</v>
      </c>
      <c r="H47" s="14"/>
      <c r="I47" s="13">
        <f>SUM(I45:I46)</f>
        <v>75535</v>
      </c>
    </row>
    <row r="48" spans="1:9" ht="15.75">
      <c r="A48" s="5" t="s">
        <v>22</v>
      </c>
      <c r="B48" s="5"/>
      <c r="C48" s="5"/>
      <c r="D48" s="5"/>
      <c r="E48" s="5"/>
      <c r="G48" s="13">
        <v>44</v>
      </c>
      <c r="H48" s="14"/>
      <c r="I48" s="13">
        <v>44</v>
      </c>
    </row>
    <row r="49" spans="1:9" ht="15.75">
      <c r="A49" s="5" t="s">
        <v>21</v>
      </c>
      <c r="B49" s="5"/>
      <c r="C49" s="5"/>
      <c r="D49" s="5"/>
      <c r="E49" s="5"/>
      <c r="G49" s="13">
        <v>89837</v>
      </c>
      <c r="H49" s="14"/>
      <c r="I49" s="13">
        <v>80803</v>
      </c>
    </row>
    <row r="50" spans="1:9" ht="15.75">
      <c r="A50" s="5" t="s">
        <v>64</v>
      </c>
      <c r="B50" s="5"/>
      <c r="C50" s="5"/>
      <c r="D50" s="5"/>
      <c r="E50" s="5"/>
      <c r="G50" s="13">
        <v>80000</v>
      </c>
      <c r="H50" s="14"/>
      <c r="I50" s="13">
        <v>80000</v>
      </c>
    </row>
    <row r="51" spans="1:9" ht="13.5" customHeight="1">
      <c r="A51" s="5" t="s">
        <v>76</v>
      </c>
      <c r="B51" s="5"/>
      <c r="C51" s="5"/>
      <c r="D51" s="5"/>
      <c r="E51" s="5"/>
      <c r="G51" s="13">
        <v>748</v>
      </c>
      <c r="H51" s="14"/>
      <c r="I51" s="13">
        <v>748</v>
      </c>
    </row>
    <row r="52" spans="1:9" ht="15.75">
      <c r="A52" s="5" t="s">
        <v>63</v>
      </c>
      <c r="B52" s="5"/>
      <c r="C52" s="5"/>
      <c r="D52" s="5"/>
      <c r="E52" s="5"/>
      <c r="G52" s="13">
        <v>34573</v>
      </c>
      <c r="H52" s="14"/>
      <c r="I52" s="13">
        <v>35664</v>
      </c>
    </row>
    <row r="53" spans="1:9" ht="16.5" thickBot="1">
      <c r="A53" s="5"/>
      <c r="B53" s="5"/>
      <c r="C53" s="5"/>
      <c r="D53" s="5"/>
      <c r="E53" s="5"/>
      <c r="G53" s="21">
        <f>+SUM(G40:G41)+SUM(G47:G52)</f>
        <v>437857</v>
      </c>
      <c r="H53" s="14"/>
      <c r="I53" s="21">
        <f>+SUM(I40:I41)+SUM(I47:I52)</f>
        <v>433003</v>
      </c>
    </row>
    <row r="54" spans="1:9" ht="15.75">
      <c r="A54" s="5"/>
      <c r="B54" s="5"/>
      <c r="C54" s="5"/>
      <c r="D54" s="5"/>
      <c r="E54" s="5"/>
      <c r="G54" s="24">
        <f>G53-G37</f>
        <v>0</v>
      </c>
      <c r="H54" s="25"/>
      <c r="I54" s="24">
        <f>I37-I53:I53</f>
        <v>0</v>
      </c>
    </row>
    <row r="55" spans="1:9" ht="15.75">
      <c r="A55" s="4" t="s">
        <v>61</v>
      </c>
      <c r="B55" s="4"/>
      <c r="C55" s="4"/>
      <c r="D55" s="5"/>
      <c r="E55" s="5"/>
      <c r="F55" s="5"/>
      <c r="G55" s="48">
        <f>(G53-G48-G49-G50-G51-G52)*1000/110705777</f>
        <v>2.101561511103436</v>
      </c>
      <c r="H55" s="26"/>
      <c r="I55" s="48">
        <f>(I53-I48-I49-I50-I51-I52)*1000/110705777</f>
        <v>2.129464300675113</v>
      </c>
    </row>
    <row r="56" spans="1:10" ht="15.75">
      <c r="A56" s="5" t="s">
        <v>99</v>
      </c>
      <c r="B56" s="4"/>
      <c r="C56" s="4"/>
      <c r="D56" s="5"/>
      <c r="E56" s="5"/>
      <c r="F56" s="5"/>
      <c r="G56" s="27"/>
      <c r="H56" s="28"/>
      <c r="I56" s="27"/>
      <c r="J56" s="27"/>
    </row>
    <row r="57" spans="1:10" ht="15.75">
      <c r="A57" s="5"/>
      <c r="B57" s="5"/>
      <c r="C57" s="5"/>
      <c r="D57" s="5"/>
      <c r="E57" s="5"/>
      <c r="F57" s="5"/>
      <c r="G57" s="5"/>
      <c r="H57" s="12"/>
      <c r="I57" s="5"/>
      <c r="J57" s="5"/>
    </row>
    <row r="68" ht="23.25" customHeight="1"/>
  </sheetData>
  <printOptions/>
  <pageMargins left="1.02" right="0.48" top="0.77" bottom="0.55" header="0.34" footer="0.2"/>
  <pageSetup horizontalDpi="300" verticalDpi="300" orientation="portrait" paperSize="9" scale="79" r:id="rId1"/>
  <rowBreaks count="2" manualBreakCount="2">
    <brk id="57" max="9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Guest</cp:lastModifiedBy>
  <cp:lastPrinted>2001-11-29T23:50:13Z</cp:lastPrinted>
  <dcterms:created xsi:type="dcterms:W3CDTF">1999-11-03T08:39:49Z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