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1"/>
  </bookViews>
  <sheets>
    <sheet name="A" sheetId="1" r:id="rId1"/>
    <sheet name="B" sheetId="2" r:id="rId2"/>
    <sheet name="C" sheetId="3" r:id="rId3"/>
  </sheets>
  <definedNames>
    <definedName name="BSHEET">'C'!$A$1:$H$60</definedName>
    <definedName name="NOTE">#REF!</definedName>
    <definedName name="PAGE1">'A'!$A$1:$M$73</definedName>
    <definedName name="PAGE2">'B'!$A$1:$K$142</definedName>
    <definedName name="_xlnm.Print_Area" localSheetId="0">'A'!$A$1:$M$73</definedName>
    <definedName name="_xlnm.Print_Area" localSheetId="1">'B'!$A$1:$J$141</definedName>
  </definedNames>
  <calcPr fullCalcOnLoad="1"/>
</workbook>
</file>

<file path=xl/sharedStrings.xml><?xml version="1.0" encoding="utf-8"?>
<sst xmlns="http://schemas.openxmlformats.org/spreadsheetml/2006/main" count="292" uniqueCount="237">
  <si>
    <t>TRONOH MINES MALAYSIA BERHAD (27676-V)</t>
  </si>
  <si>
    <t xml:space="preserve"> (INCORPORATED IN MALAYSIA)</t>
  </si>
  <si>
    <t>CONSOLIDATED INCOME STATEMENT</t>
  </si>
  <si>
    <t xml:space="preserve">             INDIVIDUAL QUARTER</t>
  </si>
  <si>
    <t>CUMULATIVE QUARTER</t>
  </si>
  <si>
    <t xml:space="preserve">                    (UNAUDITED)</t>
  </si>
  <si>
    <t>(AUDITED)</t>
  </si>
  <si>
    <t>CURRENT</t>
  </si>
  <si>
    <t>PRECEDING YEAR</t>
  </si>
  <si>
    <t>YEAR</t>
  </si>
  <si>
    <t>CORRESPONDING</t>
  </si>
  <si>
    <t>QUARTER</t>
  </si>
  <si>
    <t>TO DATE</t>
  </si>
  <si>
    <t>PERIOD</t>
  </si>
  <si>
    <t xml:space="preserve">      31.01.2000</t>
  </si>
  <si>
    <t xml:space="preserve">      31.01.1999</t>
  </si>
  <si>
    <t xml:space="preserve">        31.10.99</t>
  </si>
  <si>
    <t xml:space="preserve">        31.10.98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</si>
  <si>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</si>
  <si>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</si>
  <si>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</si>
  <si>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</si>
  <si>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</si>
  <si>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</si>
  <si>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</si>
  <si>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</si>
  <si>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</si>
  <si>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 xml:space="preserve">Operating profit/(loss) before </t>
  </si>
  <si>
    <t>interest on borrowings, depreciation and,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</si>
  <si>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</si>
  <si>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</si>
  <si>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</si>
  <si>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</si>
  <si>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</si>
  <si>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</si>
  <si>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</si>
  <si>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</si>
  <si>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amortisation, exceptional items, but before</t>
  </si>
  <si>
    <t xml:space="preserve">income tax, minority interests and </t>
  </si>
  <si>
    <t>extraordinary items</t>
  </si>
  <si>
    <t>(f)</t>
  </si>
  <si>
    <t>Share in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</si>
  <si>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</si>
  <si>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</si>
  <si>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</si>
  <si>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</si>
  <si>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</si>
  <si>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(l)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</si>
  <si>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</si>
  <si>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</si>
  <si>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</si>
  <si>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</si>
  <si>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</si>
  <si>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</si>
  <si>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</si>
  <si>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</si>
  <si>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</si>
  <si>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</si>
  <si>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</si>
  <si>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</si>
  <si>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</si>
  <si>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</si>
  <si>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</si>
  <si>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</si>
  <si>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</si>
  <si>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</si>
  <si>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any:-</t>
  </si>
  <si>
    <t xml:space="preserve">Basic (based on 41,263,140 </t>
  </si>
  <si>
    <t>ordinary shares)  (sen)</t>
  </si>
  <si>
    <t>Fully diluted (based on 41,263,140</t>
  </si>
  <si>
    <t>Dividend per share, tax exempt (sen)</t>
  </si>
  <si>
    <t>Notes</t>
  </si>
  <si>
    <t>The accounts are prepared using the same accounting policies and methods of computation</t>
  </si>
  <si>
    <t>with the most recent annual financial statement.</t>
  </si>
  <si>
    <t>Arising from the partial disposal of the Homestake shares there was an exceptional gain</t>
  </si>
  <si>
    <t>of RM231.355 million.</t>
  </si>
  <si>
    <t>There were no extraordinary items in the quarterly financial statement under review.</t>
  </si>
  <si>
    <t>4.</t>
  </si>
  <si>
    <t>Taxation charge for the quarter and year to date comprise of :</t>
  </si>
  <si>
    <t>Quarter</t>
  </si>
  <si>
    <t>Year To Date</t>
  </si>
  <si>
    <t>Malaysian taxation - current</t>
  </si>
  <si>
    <t>Foreign taxation - current</t>
  </si>
  <si>
    <t>5.</t>
  </si>
  <si>
    <t>There were no pre-acquisition profits or losses for the current financial year to date.</t>
  </si>
  <si>
    <t>6.</t>
  </si>
  <si>
    <t xml:space="preserve">There were no profits on sale of properties. Profit on sale of investment for the current </t>
  </si>
  <si>
    <t>financial year to date amounted to RM231.355 million.</t>
  </si>
  <si>
    <t>7.</t>
  </si>
  <si>
    <t>The disposal of quoted securities for the current financial year to date are :-</t>
  </si>
  <si>
    <t>Cost of investment disposed off</t>
  </si>
  <si>
    <t>Total disposal proceeds</t>
  </si>
  <si>
    <t>Total profit on disposal</t>
  </si>
  <si>
    <t>Investments in quoted shares as at 31 January 2000</t>
  </si>
  <si>
    <t>At Cost</t>
  </si>
  <si>
    <t>At Book Value</t>
  </si>
  <si>
    <t>At Market Value</t>
  </si>
  <si>
    <t>Quoted outside Malaysia</t>
  </si>
  <si>
    <t>8.</t>
  </si>
  <si>
    <t xml:space="preserve">There were no changes in the composition of the Group for the current financial year </t>
  </si>
  <si>
    <t>to date.</t>
  </si>
  <si>
    <t>9.</t>
  </si>
  <si>
    <t>10.</t>
  </si>
  <si>
    <t>The Group operations were not affected by seasonal or cyclical factors.</t>
  </si>
  <si>
    <t>11.</t>
  </si>
  <si>
    <t>There have been no issuances and repayment of debts and equity securities, share</t>
  </si>
  <si>
    <t xml:space="preserve">buy-backs, shares cancellations, shares held as treasury shares and resale of treasury </t>
  </si>
  <si>
    <t>shares for the current financial year to date.</t>
  </si>
  <si>
    <t>12.</t>
  </si>
  <si>
    <t>There were no external borrowings and debt securities for the current financial year to date.</t>
  </si>
  <si>
    <t>13.</t>
  </si>
  <si>
    <t>Arising from a proposed change in foreign tax legislation which is yet to be enacted, there</t>
  </si>
  <si>
    <t>may be a possibility of a Group company being subjected to a capital gains tax liability of</t>
  </si>
  <si>
    <t>some RM230 million in respect of a share exchange completed in the previous year.</t>
  </si>
  <si>
    <t>Suasa Unik (M) Sendirian Berhad (Suasa Unik), an associated company, has defaulted</t>
  </si>
  <si>
    <t>on its loans from its lending financial institutions. Under a condition of the loan agreement</t>
  </si>
  <si>
    <t>with the financial institutions, the shareholders of Suasa Unik provided a proportionate</t>
  </si>
  <si>
    <t>corporate guarantee. Tronoh's share of the corporate guarantee amounts to approximately</t>
  </si>
  <si>
    <t>RM36 million as at the year end. The Directors are of the opinion that no provision is required</t>
  </si>
  <si>
    <t>for the corporate guarantee as negotiations are in progress with Danaharta to restructure</t>
  </si>
  <si>
    <t>the loan.</t>
  </si>
  <si>
    <t>The Company has contingent liabilities which are not ascertainable in respect of filling</t>
  </si>
  <si>
    <t>and levelling conditions on the Company's mining leases. There were similar contingent</t>
  </si>
  <si>
    <t>liabilities at 31 January 1999.</t>
  </si>
  <si>
    <t>14.</t>
  </si>
  <si>
    <t>During the financial year to date, the Group has not entered into any contract</t>
  </si>
  <si>
    <t>involving off balance sheet financial instruments.</t>
  </si>
  <si>
    <t>15.</t>
  </si>
  <si>
    <t>There were no material litigations against the Group for the current financial  year</t>
  </si>
  <si>
    <t xml:space="preserve">to date and up to the date of this announcement. </t>
  </si>
  <si>
    <t>16.</t>
  </si>
  <si>
    <t xml:space="preserve">The Group's segmental report for financial year to date are summarised as follows : </t>
  </si>
  <si>
    <t>Gross</t>
  </si>
  <si>
    <t>Profit/(loss)</t>
  </si>
  <si>
    <t>assets</t>
  </si>
  <si>
    <t>before taxation</t>
  </si>
  <si>
    <t>2000</t>
  </si>
  <si>
    <t xml:space="preserve"> </t>
  </si>
  <si>
    <t>Mining :</t>
  </si>
  <si>
    <t>Malaysia</t>
  </si>
  <si>
    <t>Australia</t>
  </si>
  <si>
    <t>Manufacturing</t>
  </si>
  <si>
    <t>Investments</t>
  </si>
  <si>
    <t>17.</t>
  </si>
  <si>
    <t xml:space="preserve">as against the previous quarter profit of RM228.980 million. The significant decrease in </t>
  </si>
  <si>
    <t>profit was mainly due to gain on sale of quoted investment in the preceding quarter.</t>
  </si>
  <si>
    <t>18.</t>
  </si>
  <si>
    <t xml:space="preserve">The Group registered a profit before taxation of RM222.450 million compared to a loss </t>
  </si>
  <si>
    <t>of RM20.336 million reported for the same period in 1999. The profit was attributed to</t>
  </si>
  <si>
    <t xml:space="preserve">gain on sales of quoted investment and the cessation of equity accounting for Suasa </t>
  </si>
  <si>
    <t>Unik as the share of losses have been taken up to the extent of cost of investment in</t>
  </si>
  <si>
    <t>the last financial year.</t>
  </si>
  <si>
    <t>19.</t>
  </si>
  <si>
    <t xml:space="preserve">Barring unforeseen circumstances, the Board expects the Group's performance for </t>
  </si>
  <si>
    <t>the next financial year to be favourable.</t>
  </si>
  <si>
    <t>20.</t>
  </si>
  <si>
    <t>A comparison cannot be made as no forecast was made.</t>
  </si>
  <si>
    <t>21.</t>
  </si>
  <si>
    <t>Dividend</t>
  </si>
  <si>
    <t>The Board of Directors has recommended a final dividend in respect of the</t>
  </si>
  <si>
    <t>financial year ended 31 January 2000.</t>
  </si>
  <si>
    <t xml:space="preserve"> (i)   Amount per share  </t>
  </si>
  <si>
    <t>:</t>
  </si>
  <si>
    <t xml:space="preserve"> (ii)  Previous corresponding period  </t>
  </si>
  <si>
    <t xml:space="preserve"> 08 sen tax exempt</t>
  </si>
  <si>
    <t xml:space="preserve"> (iii) Total dividend for the current financial year  </t>
  </si>
  <si>
    <t xml:space="preserve">       Date payable</t>
  </si>
  <si>
    <t xml:space="preserve"> 02 June 2000</t>
  </si>
  <si>
    <t xml:space="preserve">       A depositor shall qualify for entitlement only in respect of :</t>
  </si>
  <si>
    <t xml:space="preserve"> (i)   Shares deposited into the depositor's securities account before </t>
  </si>
  <si>
    <t xml:space="preserve">       12.30 p.m. on 10 May 2000 (in respect of shares which are excepted </t>
  </si>
  <si>
    <t xml:space="preserve">       from Mandatory Deposit).</t>
  </si>
  <si>
    <t xml:space="preserve"> (ii)  Shares transferred into the depositor's securities account before </t>
  </si>
  <si>
    <t xml:space="preserve">       12.30 p.m. on 12 May 2000 in respect of the ordinary shares.</t>
  </si>
  <si>
    <t xml:space="preserve"> (iii) Shares bought on the Kuala Lumpur Stock Exchange on a cum</t>
  </si>
  <si>
    <t xml:space="preserve">       entitlement basis according to the rules of the Kuala Lumpur Stock</t>
  </si>
  <si>
    <t xml:space="preserve">       Exchange.</t>
  </si>
  <si>
    <t>22.</t>
  </si>
  <si>
    <t>Year 2000</t>
  </si>
  <si>
    <t>By order of the Board</t>
  </si>
  <si>
    <t>Azlina Abdul Aziz</t>
  </si>
  <si>
    <t>Darmawatti Dahari</t>
  </si>
  <si>
    <t>Secretaries</t>
  </si>
  <si>
    <t>Kuala Lumpur</t>
  </si>
  <si>
    <t>(Incorporated In Malaysia)</t>
  </si>
  <si>
    <t>CONSOLIDATED BALANCE SHEET</t>
  </si>
  <si>
    <t>AS AT</t>
  </si>
  <si>
    <t>END OF</t>
  </si>
  <si>
    <t>PRECEDING</t>
  </si>
  <si>
    <t>FINANCIAL</t>
  </si>
  <si>
    <t>YEAR END</t>
  </si>
  <si>
    <t>31.01.2000</t>
  </si>
  <si>
    <t>31.01.1999</t>
  </si>
  <si>
    <t>Fixed assets</t>
  </si>
  <si>
    <t>Investment in associated companies</t>
  </si>
  <si>
    <t>Other assets</t>
  </si>
  <si>
    <t>Current assets</t>
  </si>
  <si>
    <t>Stocks</t>
  </si>
  <si>
    <t>Trade debtors</t>
  </si>
  <si>
    <t>Other debtors</t>
  </si>
  <si>
    <t>Amount due from related company</t>
  </si>
  <si>
    <t>Short term deposits</t>
  </si>
  <si>
    <t>Cash</t>
  </si>
  <si>
    <t>Current liabilities</t>
  </si>
  <si>
    <t>Short term borrowings</t>
  </si>
  <si>
    <t>Trade creditors</t>
  </si>
  <si>
    <t>Other creditors</t>
  </si>
  <si>
    <t>Amount due to holding company</t>
  </si>
  <si>
    <t>Amount due to related company</t>
  </si>
  <si>
    <t>Provision for taxation</t>
  </si>
  <si>
    <t>Net current assets /(liabilities)</t>
  </si>
  <si>
    <t>Shareholders' funds</t>
  </si>
  <si>
    <t>Share capital</t>
  </si>
  <si>
    <t>Reserves</t>
  </si>
  <si>
    <t>Share premium</t>
  </si>
  <si>
    <t>Revaluation reserves</t>
  </si>
  <si>
    <t>Capital reserves</t>
  </si>
  <si>
    <t>Statutory reserves</t>
  </si>
  <si>
    <t>General reserves</t>
  </si>
  <si>
    <t>Unappropriated profit</t>
  </si>
  <si>
    <t>Minority interests</t>
  </si>
  <si>
    <t>Long term borrowings</t>
  </si>
  <si>
    <t>Other long term liabilities</t>
  </si>
  <si>
    <t>Net tangible assets per share (sen)</t>
  </si>
  <si>
    <t xml:space="preserve">On this day, the Company has announced via a merchant banker a Proposed Bonus Issue on a  </t>
  </si>
  <si>
    <t>basis of one (1) new ordinary share for every two (2) existing ordinary shares of RM1.00 each held</t>
  </si>
  <si>
    <t>Other investments</t>
  </si>
  <si>
    <t>in the Company subject to the approvals of all the relevant authorities and the shareholders.</t>
  </si>
  <si>
    <t>The year to date figures have been audited.</t>
  </si>
  <si>
    <t>Quarterly unaudited consolidated results for the financial quarter ended 31 January 2000.</t>
  </si>
  <si>
    <t>For the current quarter, the Group recorded a loss before taxation of RM1.406 million</t>
  </si>
  <si>
    <t>The Group addressed this issue for the systems that produced financial and other</t>
  </si>
  <si>
    <t>taken to monitor for any Year 2000 problems that may surface, and at the</t>
  </si>
  <si>
    <t xml:space="preserve">date of this report no significant problems have been encountered. The cost     </t>
  </si>
  <si>
    <t>involved in the preparation for the Year 2000 issue was not significant.</t>
  </si>
  <si>
    <t>28 March 2000</t>
  </si>
  <si>
    <t xml:space="preserve">information. At 31 December 1999, the Group were Year 2000 ready. Steps have been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</si>
</sst>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</numFmts>
  <fonts count="6">
    <font>
      <sz val="13"/>
      <name val="Helv"/>
      <family val="0"/>
    </font>
    <font>
      <sz val="10"/>
      <name val="Arial"/>
      <family val="0"/>
    </font>
    <font>
      <b/>
      <sz val="14"/>
      <name val="Helv"/>
      <family val="0"/>
    </font>
    <font>
      <sz val="14"/>
      <name val="Helv"/>
      <family val="0"/>
    </font>
    <font>
      <sz val="12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37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0" xfId="0" applyAlignment="1">
      <alignment horizontal="right"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3" fillId="0" borderId="0" xfId="0" applyFont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3" fillId="0" borderId="0" xfId="0" applyFont="1" applyAlignment="1">
      <alignment horizontal="right"/>
    </xf>
    <xf numFmtId="37" fontId="3" fillId="0" borderId="1" xfId="0" applyFont="1" applyBorder="1" applyAlignment="1">
      <alignment/>
    </xf>
    <xf numFmtId="37" fontId="3" fillId="0" borderId="0" xfId="0" applyFont="1" applyAlignment="1">
      <alignment horizontal="center"/>
    </xf>
    <xf numFmtId="37" fontId="3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centerContinuous"/>
    </xf>
    <xf numFmtId="37" fontId="4" fillId="0" borderId="0" xfId="0" applyFont="1" applyAlignment="1">
      <alignment horizontal="centerContinuous"/>
    </xf>
    <xf numFmtId="37" fontId="4" fillId="0" borderId="0" xfId="0" applyFont="1" applyAlignment="1">
      <alignment horizontal="center"/>
    </xf>
    <xf numFmtId="37" fontId="4" fillId="0" borderId="1" xfId="0" applyFont="1" applyBorder="1" applyAlignment="1">
      <alignment horizontal="center"/>
    </xf>
    <xf numFmtId="37" fontId="4" fillId="0" borderId="0" xfId="0" applyFont="1" applyAlignment="1">
      <alignment horizontal="right"/>
    </xf>
    <xf numFmtId="37" fontId="4" fillId="0" borderId="4" xfId="0" applyFont="1" applyBorder="1" applyAlignment="1">
      <alignment/>
    </xf>
    <xf numFmtId="37" fontId="4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3" xfId="0" applyFont="1" applyBorder="1" applyAlignment="1">
      <alignment/>
    </xf>
    <xf numFmtId="39" fontId="4" fillId="0" borderId="0" xfId="0" applyNumberFormat="1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0" fillId="0" borderId="0" xfId="0" applyFont="1" applyAlignment="1">
      <alignment horizontal="right"/>
    </xf>
    <xf numFmtId="37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Q72"/>
  <sheetViews>
    <sheetView showGridLines="0" workbookViewId="0" topLeftCell="A1">
      <selection activeCell="A1" sqref="A1:M73"/>
    </sheetView>
  </sheetViews>
  <sheetFormatPr defaultColWidth="9.77734375" defaultRowHeight="16.5"/>
  <cols>
    <col min="1" max="1" width="4.77734375" style="0" customWidth="1"/>
    <col min="2" max="2" width="3.77734375" style="0" customWidth="1"/>
    <col min="3" max="3" width="2.77734375" style="0" customWidth="1"/>
    <col min="4" max="4" width="3.77734375" style="0" customWidth="1"/>
    <col min="5" max="5" width="40.77734375" style="0" customWidth="1"/>
    <col min="6" max="6" width="15.77734375" style="0" customWidth="1"/>
    <col min="7" max="7" width="1.77734375" style="0" customWidth="1"/>
    <col min="8" max="8" width="15.77734375" style="0" customWidth="1"/>
    <col min="9" max="9" width="1.77734375" style="0" customWidth="1"/>
    <col min="10" max="10" width="15.77734375" style="0" customWidth="1"/>
    <col min="11" max="11" width="1.77734375" style="0" customWidth="1"/>
    <col min="12" max="12" width="15.77734375" style="0" customWidth="1"/>
    <col min="13" max="13" width="2.77734375" style="0" customWidth="1"/>
  </cols>
  <sheetData>
    <row r="1" spans="1:12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8"/>
      <c r="K1" s="8"/>
      <c r="L1" s="8"/>
    </row>
    <row r="2" spans="1:12" ht="2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8"/>
      <c r="L2" s="8"/>
    </row>
    <row r="3" ht="19.5" customHeight="1">
      <c r="A3" s="9"/>
    </row>
    <row r="6" ht="15.75" customHeight="1">
      <c r="A6" t="s">
        <v>229</v>
      </c>
    </row>
    <row r="7" ht="15.75" customHeight="1">
      <c r="A7" t="s">
        <v>228</v>
      </c>
    </row>
    <row r="8" ht="15.75" customHeight="1"/>
    <row r="9" ht="15.75" customHeight="1">
      <c r="A9" t="s">
        <v>2</v>
      </c>
    </row>
    <row r="10" spans="6:12" ht="15.75" customHeight="1">
      <c r="F10" t="s">
        <v>3</v>
      </c>
      <c r="J10" s="8" t="s">
        <v>4</v>
      </c>
      <c r="K10" s="8"/>
      <c r="L10" s="8"/>
    </row>
    <row r="11" spans="6:12" ht="15.75">
      <c r="F11" t="s">
        <v>5</v>
      </c>
      <c r="J11" s="8" t="s">
        <v>6</v>
      </c>
      <c r="K11" s="8"/>
      <c r="L11" s="8"/>
    </row>
    <row r="12" spans="6:12" ht="15.75" customHeight="1">
      <c r="F12" s="4" t="s">
        <v>7</v>
      </c>
      <c r="H12" t="s">
        <v>8</v>
      </c>
      <c r="J12" s="4" t="s">
        <v>7</v>
      </c>
      <c r="L12" t="s">
        <v>8</v>
      </c>
    </row>
    <row r="13" spans="6:12" ht="15.75" customHeight="1">
      <c r="F13" s="4" t="s">
        <v>9</v>
      </c>
      <c r="H13" t="s">
        <v>10</v>
      </c>
      <c r="J13" s="4" t="s">
        <v>9</v>
      </c>
      <c r="L13" t="s">
        <v>10</v>
      </c>
    </row>
    <row r="14" spans="6:17" ht="15.75" customHeight="1">
      <c r="F14" s="4" t="s">
        <v>11</v>
      </c>
      <c r="H14" s="4" t="s">
        <v>11</v>
      </c>
      <c r="J14" s="4" t="s">
        <v>12</v>
      </c>
      <c r="L14" s="4" t="s">
        <v>13</v>
      </c>
      <c r="O14" s="4" t="s">
        <v>12</v>
      </c>
      <c r="Q14" s="4" t="s">
        <v>13</v>
      </c>
    </row>
    <row r="15" spans="6:17" ht="15.75" customHeight="1">
      <c r="F15" s="10" t="s">
        <v>14</v>
      </c>
      <c r="H15" s="10" t="s">
        <v>15</v>
      </c>
      <c r="J15" s="10" t="str">
        <f>F15</f>
        <v>      31.01.2000</v>
      </c>
      <c r="L15" s="10" t="str">
        <f>H15</f>
        <v>      31.01.1999</v>
      </c>
      <c r="O15" t="s">
        <v>16</v>
      </c>
      <c r="Q15" t="s">
        <v>17</v>
      </c>
    </row>
    <row r="16" spans="6:17" ht="15.75" customHeight="1">
      <c r="F16" s="4" t="s">
        <v>18</v>
      </c>
      <c r="H16" s="4" t="s">
        <v>18</v>
      </c>
      <c r="J16" s="4" t="s">
        <v>18</v>
      </c>
      <c r="L16" s="4" t="s">
        <v>18</v>
      </c>
      <c r="O16" s="4" t="s">
        <v>18</v>
      </c>
      <c r="Q16" s="4" t="s">
        <v>18</v>
      </c>
    </row>
    <row r="17" ht="15.75" customHeight="1"/>
    <row r="18" spans="1:17" ht="15.75" customHeight="1">
      <c r="A18" s="4" t="s">
        <v>19</v>
      </c>
      <c r="B18" s="4" t="s">
        <v>20</v>
      </c>
      <c r="D18" t="s">
        <v>21</v>
      </c>
      <c r="F18">
        <f>J18-O18</f>
        <v>3495</v>
      </c>
      <c r="H18">
        <f>L18-Q18</f>
        <v>1470</v>
      </c>
      <c r="J18">
        <v>9201</v>
      </c>
      <c r="L18">
        <v>10357</v>
      </c>
      <c r="O18">
        <v>5706</v>
      </c>
      <c r="Q18">
        <v>8887</v>
      </c>
    </row>
    <row r="19" spans="2:17" ht="15.75" customHeight="1">
      <c r="B19" s="4" t="s">
        <v>22</v>
      </c>
      <c r="D19" t="s">
        <v>23</v>
      </c>
      <c r="F19">
        <f>J19-O19</f>
        <v>562</v>
      </c>
      <c r="H19">
        <f>L19-Q19</f>
        <v>142</v>
      </c>
      <c r="J19">
        <v>3496</v>
      </c>
      <c r="L19">
        <v>3657</v>
      </c>
      <c r="O19">
        <v>2934</v>
      </c>
      <c r="Q19">
        <v>3515</v>
      </c>
    </row>
    <row r="20" spans="2:17" ht="15.75" customHeight="1">
      <c r="B20" s="4" t="s">
        <v>24</v>
      </c>
      <c r="D20" t="s">
        <v>25</v>
      </c>
      <c r="F20">
        <f>J20-O20</f>
        <v>2432</v>
      </c>
      <c r="H20">
        <f>L20-Q20</f>
        <v>1509</v>
      </c>
      <c r="J20">
        <v>3736</v>
      </c>
      <c r="L20">
        <v>3355</v>
      </c>
      <c r="O20">
        <v>1304</v>
      </c>
      <c r="Q20">
        <v>1846</v>
      </c>
    </row>
    <row r="21" spans="6:12" ht="15.75" customHeight="1" thickBot="1">
      <c r="F21" s="11"/>
      <c r="H21" s="10"/>
      <c r="J21" s="11"/>
      <c r="L21" s="10"/>
    </row>
    <row r="22" spans="1:4" ht="15.75" customHeight="1">
      <c r="A22" s="4" t="s">
        <v>26</v>
      </c>
      <c r="B22" s="4" t="s">
        <v>20</v>
      </c>
      <c r="D22" t="s">
        <v>27</v>
      </c>
    </row>
    <row r="23" ht="15.75" customHeight="1">
      <c r="D23" t="s">
        <v>28</v>
      </c>
    </row>
    <row r="24" spans="4:8" ht="15.75" customHeight="1">
      <c r="D24" t="s">
        <v>29</v>
      </c>
      <c r="H24" s="1"/>
    </row>
    <row r="25" spans="4:17" ht="15.75" customHeight="1">
      <c r="D25" t="s">
        <v>30</v>
      </c>
      <c r="F25">
        <f>J25-O25</f>
        <v>-319</v>
      </c>
      <c r="H25">
        <f>L25-Q25</f>
        <v>-4184</v>
      </c>
      <c r="J25">
        <f>-6222+37</f>
        <v>-6185</v>
      </c>
      <c r="L25">
        <v>-4172</v>
      </c>
      <c r="O25">
        <v>-5866</v>
      </c>
      <c r="Q25">
        <v>12</v>
      </c>
    </row>
    <row r="26" ht="15.75" customHeight="1"/>
    <row r="27" spans="2:17" ht="15.75" customHeight="1">
      <c r="B27" s="4" t="s">
        <v>22</v>
      </c>
      <c r="D27" t="s">
        <v>31</v>
      </c>
      <c r="F27">
        <f>J27-O27</f>
        <v>-42</v>
      </c>
      <c r="H27">
        <f>L27-Q27</f>
        <v>-450</v>
      </c>
      <c r="J27">
        <v>-382</v>
      </c>
      <c r="L27">
        <v>-907</v>
      </c>
      <c r="O27">
        <v>-340</v>
      </c>
      <c r="Q27">
        <v>-457</v>
      </c>
    </row>
    <row r="28" spans="2:17" ht="15.75" customHeight="1">
      <c r="B28" s="4" t="s">
        <v>24</v>
      </c>
      <c r="D28" t="s">
        <v>32</v>
      </c>
      <c r="F28">
        <f>J28-O28</f>
        <v>-1021</v>
      </c>
      <c r="H28">
        <f>L28-Q28</f>
        <v>-1240</v>
      </c>
      <c r="J28">
        <f>-1308-949</f>
        <v>-2257</v>
      </c>
      <c r="L28">
        <v>-2804</v>
      </c>
      <c r="O28">
        <v>-1236</v>
      </c>
      <c r="Q28">
        <v>-1564</v>
      </c>
    </row>
    <row r="29" spans="2:17" ht="15.75" customHeight="1">
      <c r="B29" s="4" t="s">
        <v>33</v>
      </c>
      <c r="D29" t="s">
        <v>34</v>
      </c>
      <c r="F29">
        <f>J29-O29</f>
        <v>0</v>
      </c>
      <c r="H29">
        <f>L29-Q29</f>
        <v>-3216</v>
      </c>
      <c r="J29">
        <v>231355</v>
      </c>
      <c r="L29">
        <v>1627</v>
      </c>
      <c r="O29">
        <v>231355</v>
      </c>
      <c r="Q29">
        <v>4843</v>
      </c>
    </row>
    <row r="30" spans="6:12" ht="15.75" customHeight="1">
      <c r="F30" s="10"/>
      <c r="H30" s="10"/>
      <c r="J30" s="10"/>
      <c r="L30" s="10"/>
    </row>
    <row r="31" spans="2:4" ht="15.75" customHeight="1">
      <c r="B31" s="4" t="s">
        <v>35</v>
      </c>
      <c r="D31" t="s">
        <v>36</v>
      </c>
    </row>
    <row r="32" ht="15.75" customHeight="1">
      <c r="D32" t="s">
        <v>28</v>
      </c>
    </row>
    <row r="33" ht="15.75" customHeight="1">
      <c r="D33" t="s">
        <v>37</v>
      </c>
    </row>
    <row r="34" ht="15.75" customHeight="1">
      <c r="D34" t="s">
        <v>38</v>
      </c>
    </row>
    <row r="35" spans="4:17" ht="15.75" customHeight="1">
      <c r="D35" t="s">
        <v>39</v>
      </c>
      <c r="F35">
        <f>SUM(F22:F30)</f>
        <v>-1382</v>
      </c>
      <c r="H35">
        <f>SUM(H22:H30)</f>
        <v>-9090</v>
      </c>
      <c r="J35">
        <f>SUM(J22:J30)</f>
        <v>222531</v>
      </c>
      <c r="L35">
        <f>SUM(L22:L30)</f>
        <v>-6256</v>
      </c>
      <c r="O35">
        <v>223913</v>
      </c>
      <c r="Q35">
        <v>2834</v>
      </c>
    </row>
    <row r="36" ht="15.75" customHeight="1"/>
    <row r="37" spans="2:17" ht="15.75" customHeight="1">
      <c r="B37" s="4" t="s">
        <v>40</v>
      </c>
      <c r="D37" t="s">
        <v>41</v>
      </c>
      <c r="F37">
        <f>J37-O37</f>
        <v>-24</v>
      </c>
      <c r="H37">
        <f>L37-Q37</f>
        <v>-4395.299999999999</v>
      </c>
      <c r="J37">
        <v>-81</v>
      </c>
      <c r="L37">
        <v>-14080</v>
      </c>
      <c r="O37">
        <v>-57</v>
      </c>
      <c r="Q37">
        <v>-9684.7</v>
      </c>
    </row>
    <row r="38" spans="6:12" ht="15.75" customHeight="1">
      <c r="F38" s="10"/>
      <c r="H38" s="10"/>
      <c r="J38" s="10"/>
      <c r="L38" s="10"/>
    </row>
    <row r="39" spans="2:4" ht="15.75" customHeight="1">
      <c r="B39" s="4" t="s">
        <v>42</v>
      </c>
      <c r="D39" t="s">
        <v>43</v>
      </c>
    </row>
    <row r="40" spans="4:17" ht="15.75" customHeight="1">
      <c r="D40" t="s">
        <v>44</v>
      </c>
      <c r="F40">
        <f>SUM(F31:F38)</f>
        <v>-1406</v>
      </c>
      <c r="H40">
        <f>SUM(H31:H38)</f>
        <v>-13485.3</v>
      </c>
      <c r="J40">
        <f>SUM(J31:J38)</f>
        <v>222450</v>
      </c>
      <c r="L40">
        <f>SUM(L31:L38)</f>
        <v>-20336</v>
      </c>
      <c r="O40">
        <v>223856</v>
      </c>
      <c r="Q40">
        <v>-6850.7</v>
      </c>
    </row>
    <row r="41" ht="15.75" customHeight="1"/>
    <row r="42" spans="2:17" ht="15.75" customHeight="1">
      <c r="B42" s="4" t="s">
        <v>45</v>
      </c>
      <c r="D42" t="s">
        <v>46</v>
      </c>
      <c r="F42">
        <f>J42-O42</f>
        <v>-517</v>
      </c>
      <c r="H42">
        <f>L42-Q42</f>
        <v>-20</v>
      </c>
      <c r="J42">
        <v>-517</v>
      </c>
      <c r="L42">
        <v>-36</v>
      </c>
      <c r="O42">
        <v>0</v>
      </c>
      <c r="Q42">
        <v>-16</v>
      </c>
    </row>
    <row r="43" spans="6:12" ht="15.75" customHeight="1">
      <c r="F43" s="10"/>
      <c r="H43" s="10"/>
      <c r="J43" s="10"/>
      <c r="L43" s="10"/>
    </row>
    <row r="44" spans="2:5" ht="15.75" customHeight="1">
      <c r="B44" s="4" t="s">
        <v>47</v>
      </c>
      <c r="D44" s="4" t="s">
        <v>48</v>
      </c>
      <c r="E44" t="s">
        <v>49</v>
      </c>
    </row>
    <row r="45" spans="5:17" ht="15.75" customHeight="1">
      <c r="E45" t="s">
        <v>50</v>
      </c>
      <c r="F45">
        <f>SUM(F39:F43)</f>
        <v>-1923</v>
      </c>
      <c r="H45">
        <f>SUM(H39:H43)</f>
        <v>-13505.3</v>
      </c>
      <c r="J45">
        <f>SUM(J39:J43)</f>
        <v>221933</v>
      </c>
      <c r="L45">
        <f>SUM(L39:L43)</f>
        <v>-20372</v>
      </c>
      <c r="O45">
        <v>223856</v>
      </c>
      <c r="Q45">
        <v>-6866.7</v>
      </c>
    </row>
    <row r="46" ht="15.75" customHeight="1"/>
    <row r="47" spans="4:17" ht="15.75" customHeight="1">
      <c r="D47" s="4" t="s">
        <v>51</v>
      </c>
      <c r="E47" t="s">
        <v>52</v>
      </c>
      <c r="F47">
        <f>J47-O47</f>
        <v>1258</v>
      </c>
      <c r="H47">
        <f>L47-Q47</f>
        <v>-2582</v>
      </c>
      <c r="J47">
        <v>-73091</v>
      </c>
      <c r="L47">
        <v>-1698</v>
      </c>
      <c r="O47">
        <v>-74349</v>
      </c>
      <c r="Q47">
        <v>884</v>
      </c>
    </row>
    <row r="48" spans="6:12" ht="15.75" customHeight="1">
      <c r="F48" s="10"/>
      <c r="H48" s="10"/>
      <c r="J48" s="10"/>
      <c r="L48" s="10"/>
    </row>
    <row r="49" spans="2:4" ht="15.75" customHeight="1">
      <c r="B49" s="4" t="s">
        <v>53</v>
      </c>
      <c r="D49" t="s">
        <v>54</v>
      </c>
    </row>
    <row r="50" spans="4:17" ht="15.75" customHeight="1">
      <c r="D50" t="s">
        <v>55</v>
      </c>
      <c r="F50">
        <f>SUM(F44:F48)</f>
        <v>-665</v>
      </c>
      <c r="H50">
        <f>SUM(H44:H48)</f>
        <v>-16087.3</v>
      </c>
      <c r="J50">
        <f>SUM(J44:J48)</f>
        <v>148842</v>
      </c>
      <c r="L50">
        <f>SUM(L44:L48)</f>
        <v>-22070</v>
      </c>
      <c r="O50">
        <v>149507</v>
      </c>
      <c r="Q50">
        <v>-5982.7</v>
      </c>
    </row>
    <row r="51" ht="15.75" customHeight="1"/>
    <row r="52" spans="2:17" ht="15.75" customHeight="1">
      <c r="B52" s="4" t="s">
        <v>56</v>
      </c>
      <c r="D52" s="4" t="s">
        <v>48</v>
      </c>
      <c r="E52" t="s">
        <v>57</v>
      </c>
      <c r="F52">
        <v>0</v>
      </c>
      <c r="H52">
        <v>0</v>
      </c>
      <c r="J52">
        <v>0</v>
      </c>
      <c r="L52">
        <v>0</v>
      </c>
      <c r="O52">
        <v>0</v>
      </c>
      <c r="Q52">
        <v>0</v>
      </c>
    </row>
    <row r="53" spans="4:17" ht="15.75" customHeight="1">
      <c r="D53" s="4" t="s">
        <v>51</v>
      </c>
      <c r="E53" t="s">
        <v>52</v>
      </c>
      <c r="F53">
        <v>0</v>
      </c>
      <c r="H53">
        <v>0</v>
      </c>
      <c r="J53">
        <v>0</v>
      </c>
      <c r="L53">
        <v>0</v>
      </c>
      <c r="O53">
        <v>0</v>
      </c>
      <c r="Q53">
        <v>0</v>
      </c>
    </row>
    <row r="54" spans="4:5" ht="15.75" customHeight="1">
      <c r="D54" s="4" t="s">
        <v>58</v>
      </c>
      <c r="E54" t="s">
        <v>59</v>
      </c>
    </row>
    <row r="55" spans="5:17" ht="15.75" customHeight="1">
      <c r="E55" t="s">
        <v>60</v>
      </c>
      <c r="F55">
        <v>0</v>
      </c>
      <c r="H55">
        <v>0</v>
      </c>
      <c r="J55">
        <v>0</v>
      </c>
      <c r="L55">
        <v>0</v>
      </c>
      <c r="O55">
        <v>0</v>
      </c>
      <c r="Q55">
        <v>0</v>
      </c>
    </row>
    <row r="56" spans="6:12" ht="15.75" customHeight="1">
      <c r="F56" s="10"/>
      <c r="H56" s="10"/>
      <c r="J56" s="10"/>
      <c r="L56" s="10"/>
    </row>
    <row r="57" spans="2:4" ht="15.75" customHeight="1">
      <c r="B57" s="4" t="s">
        <v>47</v>
      </c>
      <c r="D57" t="s">
        <v>61</v>
      </c>
    </row>
    <row r="58" spans="4:17" ht="15.75" customHeight="1" thickBot="1">
      <c r="D58" t="s">
        <v>62</v>
      </c>
      <c r="F58" s="12">
        <f>SUM(F50:F56)</f>
        <v>-665</v>
      </c>
      <c r="H58" s="12">
        <f>SUM(H50:H56)</f>
        <v>-16087.3</v>
      </c>
      <c r="J58" s="12">
        <f>SUM(J50:J56)</f>
        <v>148842</v>
      </c>
      <c r="L58" s="12">
        <f>SUM(L50:L56)</f>
        <v>-22070</v>
      </c>
      <c r="O58">
        <v>149507</v>
      </c>
      <c r="Q58">
        <v>-5982.7</v>
      </c>
    </row>
    <row r="59" ht="15.75" customHeight="1" thickTop="1"/>
    <row r="60" spans="1:4" ht="15.75" customHeight="1">
      <c r="A60" s="4" t="s">
        <v>63</v>
      </c>
      <c r="B60" s="4" t="s">
        <v>20</v>
      </c>
      <c r="D60" t="s">
        <v>64</v>
      </c>
    </row>
    <row r="61" ht="15.75" customHeight="1">
      <c r="D61" t="s">
        <v>65</v>
      </c>
    </row>
    <row r="62" ht="15.75" customHeight="1">
      <c r="D62" t="s">
        <v>66</v>
      </c>
    </row>
    <row r="63" ht="15.75" customHeight="1"/>
    <row r="64" spans="4:5" ht="15.75" customHeight="1">
      <c r="D64" s="4" t="s">
        <v>48</v>
      </c>
      <c r="E64" t="s">
        <v>67</v>
      </c>
    </row>
    <row r="65" spans="5:17" ht="15.75" customHeight="1">
      <c r="E65" t="s">
        <v>68</v>
      </c>
      <c r="F65" s="2">
        <f>ROUND(+F50/41263,4)*100</f>
        <v>-1.6099999999999999</v>
      </c>
      <c r="G65" s="2"/>
      <c r="H65" s="2">
        <f>ROUND(+H50/41263,4)*100</f>
        <v>-38.99</v>
      </c>
      <c r="I65" s="2"/>
      <c r="J65" s="2">
        <f>ROUND(+J50/41263,4)*100</f>
        <v>360.72</v>
      </c>
      <c r="K65" s="2"/>
      <c r="L65" s="2">
        <f>ROUND(+L50/41263,4)*100</f>
        <v>-53.49</v>
      </c>
      <c r="O65" s="2">
        <v>362.33</v>
      </c>
      <c r="P65" s="2"/>
      <c r="Q65" s="2">
        <v>-14.5</v>
      </c>
    </row>
    <row r="66" ht="15.75" customHeight="1"/>
    <row r="67" spans="4:5" ht="15.75" customHeight="1">
      <c r="D67" s="4" t="s">
        <v>51</v>
      </c>
      <c r="E67" t="s">
        <v>69</v>
      </c>
    </row>
    <row r="68" spans="5:17" ht="15.75" customHeight="1">
      <c r="E68" t="s">
        <v>68</v>
      </c>
      <c r="F68" s="2">
        <f>ROUND(+F50/41263,4)*100</f>
        <v>-1.6099999999999999</v>
      </c>
      <c r="G68" s="2"/>
      <c r="H68" s="2">
        <f>ROUND(+H50/41263,4)*100</f>
        <v>-38.99</v>
      </c>
      <c r="I68" s="2"/>
      <c r="J68" s="2">
        <f>ROUND(+J50/41263,4)*100</f>
        <v>360.72</v>
      </c>
      <c r="K68" s="2"/>
      <c r="L68" s="2">
        <f>ROUND(+L50/41263,4)*100</f>
        <v>-53.49</v>
      </c>
      <c r="O68" s="2">
        <v>362.33</v>
      </c>
      <c r="P68" s="2"/>
      <c r="Q68" s="2">
        <v>-14.5</v>
      </c>
    </row>
    <row r="70" spans="2:17" ht="15.75">
      <c r="B70" s="4" t="s">
        <v>22</v>
      </c>
      <c r="D70" t="s">
        <v>70</v>
      </c>
      <c r="F70" s="2">
        <v>0.08</v>
      </c>
      <c r="G70" s="2"/>
      <c r="H70" s="2">
        <v>0.08</v>
      </c>
      <c r="I70" s="2"/>
      <c r="J70" s="2">
        <v>0.08</v>
      </c>
      <c r="K70" s="2"/>
      <c r="L70" s="2">
        <v>0.08</v>
      </c>
      <c r="O70">
        <v>0</v>
      </c>
      <c r="Q70">
        <v>0</v>
      </c>
    </row>
    <row r="72" spans="4:15" ht="15.75">
      <c r="D72" s="13"/>
      <c r="F72" s="14"/>
      <c r="J72" s="14"/>
      <c r="O72" s="14"/>
    </row>
  </sheetData>
  <printOptions/>
  <pageMargins left="0.9" right="0.277" top="0.5" bottom="0.2" header="0.5" footer="0.5"/>
  <pageSetup fitToHeight="1" fitToWidth="1" horizontalDpi="600" verticalDpi="600" orientation="portrait" scale="50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I145"/>
  <sheetViews>
    <sheetView showGridLines="0" tabSelected="1" workbookViewId="0" topLeftCell="A132">
      <selection activeCell="A128" sqref="A128"/>
    </sheetView>
  </sheetViews>
  <sheetFormatPr defaultColWidth="9.77734375" defaultRowHeight="16.5"/>
  <cols>
    <col min="1" max="1" width="6.77734375" style="0" customWidth="1"/>
    <col min="2" max="2" width="4.77734375" style="0" customWidth="1"/>
    <col min="3" max="3" width="10.77734375" style="0" customWidth="1"/>
    <col min="4" max="4" width="24.77734375" style="0" customWidth="1"/>
    <col min="5" max="5" width="11.77734375" style="0" customWidth="1"/>
    <col min="6" max="6" width="3.77734375" style="0" customWidth="1"/>
    <col min="7" max="7" width="12.77734375" style="0" customWidth="1"/>
    <col min="8" max="8" width="3.77734375" style="0" customWidth="1"/>
    <col min="9" max="9" width="13.77734375" style="0" customWidth="1"/>
  </cols>
  <sheetData>
    <row r="1" spans="1:7" ht="19.5">
      <c r="A1" s="9"/>
      <c r="B1" s="9"/>
      <c r="C1" s="9"/>
      <c r="E1" s="9"/>
      <c r="F1" s="9"/>
      <c r="G1" s="9"/>
    </row>
    <row r="2" spans="1:7" ht="19.5">
      <c r="A2" s="9"/>
      <c r="B2" s="9"/>
      <c r="C2" s="9"/>
      <c r="D2" s="9"/>
      <c r="E2" s="9"/>
      <c r="F2" s="9"/>
      <c r="G2" s="9"/>
    </row>
    <row r="3" spans="1:7" ht="19.5">
      <c r="A3" s="9" t="s">
        <v>71</v>
      </c>
      <c r="B3" s="9"/>
      <c r="C3" s="9"/>
      <c r="D3" s="9"/>
      <c r="E3" s="9"/>
      <c r="F3" s="9"/>
      <c r="G3" s="9"/>
    </row>
    <row r="4" spans="1:7" ht="19.5">
      <c r="A4" s="9"/>
      <c r="B4" s="9"/>
      <c r="C4" s="9"/>
      <c r="D4" s="9"/>
      <c r="E4" s="9"/>
      <c r="F4" s="9"/>
      <c r="G4" s="9"/>
    </row>
    <row r="5" spans="1:7" ht="19.5">
      <c r="A5" s="9" t="s">
        <v>19</v>
      </c>
      <c r="B5" s="9" t="s">
        <v>72</v>
      </c>
      <c r="D5" s="9"/>
      <c r="E5" s="9"/>
      <c r="F5" s="9"/>
      <c r="G5" s="9"/>
    </row>
    <row r="6" spans="1:7" ht="19.5">
      <c r="A6" s="9"/>
      <c r="B6" s="9" t="s">
        <v>73</v>
      </c>
      <c r="D6" s="9"/>
      <c r="E6" s="9"/>
      <c r="F6" s="9"/>
      <c r="G6" s="9"/>
    </row>
    <row r="7" spans="1:7" ht="19.5">
      <c r="A7" s="9"/>
      <c r="B7" s="9"/>
      <c r="D7" s="9"/>
      <c r="E7" s="9"/>
      <c r="F7" s="9"/>
      <c r="G7" s="9"/>
    </row>
    <row r="8" spans="1:7" ht="19.5">
      <c r="A8" s="9" t="s">
        <v>26</v>
      </c>
      <c r="B8" s="9" t="s">
        <v>74</v>
      </c>
      <c r="D8" s="9"/>
      <c r="E8" s="9"/>
      <c r="F8" s="9"/>
      <c r="G8" s="9"/>
    </row>
    <row r="9" spans="1:7" ht="19.5">
      <c r="A9" s="9"/>
      <c r="B9" s="9" t="s">
        <v>75</v>
      </c>
      <c r="D9" s="9"/>
      <c r="E9" s="9"/>
      <c r="F9" s="9"/>
      <c r="G9" s="9"/>
    </row>
    <row r="10" spans="1:7" ht="19.5">
      <c r="A10" s="9"/>
      <c r="B10" s="9"/>
      <c r="D10" s="9"/>
      <c r="E10" s="9"/>
      <c r="F10" s="9"/>
      <c r="G10" s="9"/>
    </row>
    <row r="11" spans="1:7" ht="19.5">
      <c r="A11" s="9" t="s">
        <v>63</v>
      </c>
      <c r="B11" s="9" t="s">
        <v>76</v>
      </c>
      <c r="D11" s="9"/>
      <c r="E11" s="9"/>
      <c r="F11" s="9"/>
      <c r="G11" s="9"/>
    </row>
    <row r="12" spans="1:7" ht="19.5">
      <c r="A12" s="9"/>
      <c r="B12" s="9"/>
      <c r="D12" s="9"/>
      <c r="E12" s="9"/>
      <c r="F12" s="9"/>
      <c r="G12" s="9"/>
    </row>
    <row r="13" spans="1:7" ht="19.5">
      <c r="A13" s="9" t="s">
        <v>77</v>
      </c>
      <c r="B13" s="9" t="s">
        <v>78</v>
      </c>
      <c r="D13" s="9"/>
      <c r="E13" s="9"/>
      <c r="F13" s="9"/>
      <c r="G13" s="9"/>
    </row>
    <row r="14" spans="1:7" ht="19.5">
      <c r="A14" s="9"/>
      <c r="B14" s="9"/>
      <c r="D14" s="9"/>
      <c r="E14" s="15" t="s">
        <v>79</v>
      </c>
      <c r="F14" s="9"/>
      <c r="G14" s="15" t="s">
        <v>80</v>
      </c>
    </row>
    <row r="15" spans="1:7" ht="19.5">
      <c r="A15" s="9"/>
      <c r="B15" s="9"/>
      <c r="D15" s="9"/>
      <c r="E15" s="15" t="s">
        <v>18</v>
      </c>
      <c r="F15" s="9"/>
      <c r="G15" s="15" t="s">
        <v>18</v>
      </c>
    </row>
    <row r="16" spans="1:7" ht="19.5">
      <c r="A16" s="9"/>
      <c r="B16" s="9"/>
      <c r="D16" s="9"/>
      <c r="E16" s="9"/>
      <c r="F16" s="9"/>
      <c r="G16" s="9"/>
    </row>
    <row r="17" spans="1:7" ht="19.5">
      <c r="A17" s="9"/>
      <c r="B17" s="9" t="s">
        <v>81</v>
      </c>
      <c r="D17" s="9"/>
      <c r="E17" s="9">
        <v>517</v>
      </c>
      <c r="F17" s="9"/>
      <c r="G17" s="9">
        <v>517</v>
      </c>
    </row>
    <row r="18" spans="1:7" ht="19.5">
      <c r="A18" s="9"/>
      <c r="B18" s="9" t="s">
        <v>82</v>
      </c>
      <c r="D18" s="9"/>
      <c r="E18" s="16">
        <v>0</v>
      </c>
      <c r="F18" s="9"/>
      <c r="G18" s="16">
        <v>0</v>
      </c>
    </row>
    <row r="19" spans="1:7" ht="19.5">
      <c r="A19" s="9"/>
      <c r="B19" s="9"/>
      <c r="D19" s="9"/>
      <c r="E19" s="16">
        <f>SUM(E17:E18)</f>
        <v>517</v>
      </c>
      <c r="F19" s="9"/>
      <c r="G19" s="16">
        <f>SUM(G17:G18)</f>
        <v>517</v>
      </c>
    </row>
    <row r="20" spans="1:7" ht="19.5">
      <c r="A20" s="9"/>
      <c r="B20" s="9"/>
      <c r="D20" s="9"/>
      <c r="E20" s="9"/>
      <c r="F20" s="9"/>
      <c r="G20" s="9"/>
    </row>
    <row r="21" spans="1:7" ht="19.5">
      <c r="A21" s="9" t="s">
        <v>83</v>
      </c>
      <c r="B21" s="9" t="s">
        <v>84</v>
      </c>
      <c r="D21" s="9"/>
      <c r="E21" s="9"/>
      <c r="F21" s="9"/>
      <c r="G21" s="9"/>
    </row>
    <row r="22" spans="1:7" ht="19.5">
      <c r="A22" s="9"/>
      <c r="B22" s="9"/>
      <c r="D22" s="9"/>
      <c r="E22" s="9"/>
      <c r="F22" s="9"/>
      <c r="G22" s="9"/>
    </row>
    <row r="23" spans="1:7" ht="19.5">
      <c r="A23" s="9" t="s">
        <v>85</v>
      </c>
      <c r="B23" s="9" t="s">
        <v>86</v>
      </c>
      <c r="D23" s="9"/>
      <c r="E23" s="9"/>
      <c r="F23" s="9"/>
      <c r="G23" s="9"/>
    </row>
    <row r="24" spans="1:7" ht="19.5">
      <c r="A24" s="9"/>
      <c r="B24" s="9" t="s">
        <v>87</v>
      </c>
      <c r="D24" s="9"/>
      <c r="E24" s="9"/>
      <c r="F24" s="9"/>
      <c r="G24" s="9"/>
    </row>
    <row r="25" spans="1:7" ht="19.5">
      <c r="A25" s="9"/>
      <c r="B25" s="9"/>
      <c r="C25" s="9"/>
      <c r="D25" s="9"/>
      <c r="E25" s="9"/>
      <c r="F25" s="9"/>
      <c r="G25" s="9"/>
    </row>
    <row r="26" spans="1:7" ht="19.5">
      <c r="A26" s="9" t="s">
        <v>88</v>
      </c>
      <c r="B26" s="17" t="s">
        <v>20</v>
      </c>
      <c r="C26" s="9" t="s">
        <v>89</v>
      </c>
      <c r="D26" s="9"/>
      <c r="E26" s="9"/>
      <c r="F26" s="9"/>
      <c r="G26" s="9"/>
    </row>
    <row r="27" spans="1:7" ht="19.5">
      <c r="A27" s="9"/>
      <c r="B27" s="9"/>
      <c r="C27" s="9"/>
      <c r="D27" s="9"/>
      <c r="E27" s="9"/>
      <c r="F27" s="9"/>
      <c r="G27" s="15" t="s">
        <v>18</v>
      </c>
    </row>
    <row r="28" spans="1:7" ht="19.5">
      <c r="A28" s="9"/>
      <c r="B28" s="9"/>
      <c r="C28" s="9"/>
      <c r="D28" s="9"/>
      <c r="E28" s="9"/>
      <c r="F28" s="9"/>
      <c r="G28" s="9"/>
    </row>
    <row r="29" spans="1:7" ht="19.5">
      <c r="A29" s="9"/>
      <c r="B29" s="9"/>
      <c r="C29" s="9" t="s">
        <v>90</v>
      </c>
      <c r="D29" s="9"/>
      <c r="E29" s="9"/>
      <c r="F29" s="9"/>
      <c r="G29" s="9">
        <v>154633</v>
      </c>
    </row>
    <row r="30" spans="1:7" ht="19.5">
      <c r="A30" s="9"/>
      <c r="B30" s="9"/>
      <c r="C30" s="9" t="s">
        <v>91</v>
      </c>
      <c r="D30" s="9"/>
      <c r="E30" s="9"/>
      <c r="F30" s="9"/>
      <c r="G30" s="16">
        <v>385988</v>
      </c>
    </row>
    <row r="31" spans="1:7" ht="19.5">
      <c r="A31" s="9"/>
      <c r="B31" s="9"/>
      <c r="C31" s="9" t="s">
        <v>92</v>
      </c>
      <c r="D31" s="9"/>
      <c r="E31" s="9"/>
      <c r="F31" s="9"/>
      <c r="G31" s="16">
        <v>231355</v>
      </c>
    </row>
    <row r="32" spans="1:7" ht="19.5">
      <c r="A32" s="9"/>
      <c r="B32" s="9"/>
      <c r="C32" s="9"/>
      <c r="D32" s="9"/>
      <c r="E32" s="9"/>
      <c r="F32" s="9"/>
      <c r="G32" s="9"/>
    </row>
    <row r="33" spans="1:7" ht="19.5">
      <c r="A33" s="9"/>
      <c r="B33" s="17" t="s">
        <v>22</v>
      </c>
      <c r="C33" s="9" t="s">
        <v>93</v>
      </c>
      <c r="D33" s="9"/>
      <c r="E33" s="9"/>
      <c r="F33" s="9"/>
      <c r="G33" s="9"/>
    </row>
    <row r="34" spans="1:7" ht="19.5">
      <c r="A34" s="9"/>
      <c r="B34" s="9"/>
      <c r="C34" s="9"/>
      <c r="D34" s="9"/>
      <c r="E34" s="9"/>
      <c r="F34" s="9"/>
      <c r="G34" s="9"/>
    </row>
    <row r="35" spans="1:9" ht="19.5">
      <c r="A35" s="9"/>
      <c r="B35" s="9"/>
      <c r="C35" s="9"/>
      <c r="D35" s="9"/>
      <c r="E35" s="15" t="s">
        <v>94</v>
      </c>
      <c r="F35" s="9"/>
      <c r="G35" s="15" t="s">
        <v>95</v>
      </c>
      <c r="I35" s="34" t="s">
        <v>96</v>
      </c>
    </row>
    <row r="36" spans="1:9" ht="19.5">
      <c r="A36" s="9"/>
      <c r="B36" s="9"/>
      <c r="C36" s="9"/>
      <c r="D36" s="9"/>
      <c r="E36" s="15" t="s">
        <v>18</v>
      </c>
      <c r="F36" s="9"/>
      <c r="G36" s="15" t="s">
        <v>18</v>
      </c>
      <c r="I36" s="34" t="s">
        <v>18</v>
      </c>
    </row>
    <row r="37" spans="1:9" ht="19.5">
      <c r="A37" s="9"/>
      <c r="B37" s="9"/>
      <c r="C37" s="9"/>
      <c r="D37" s="9"/>
      <c r="E37" s="9"/>
      <c r="F37" s="9"/>
      <c r="G37" s="9"/>
      <c r="I37" s="35"/>
    </row>
    <row r="38" spans="1:9" ht="19.5">
      <c r="A38" s="9"/>
      <c r="B38" s="9" t="s">
        <v>97</v>
      </c>
      <c r="C38" s="9"/>
      <c r="D38" s="9"/>
      <c r="E38" s="9">
        <v>95915</v>
      </c>
      <c r="F38" s="9"/>
      <c r="G38" s="9">
        <v>95915</v>
      </c>
      <c r="I38" s="35">
        <v>175091</v>
      </c>
    </row>
    <row r="39" spans="1:7" ht="19.5">
      <c r="A39" s="9"/>
      <c r="B39" s="9"/>
      <c r="C39" s="9"/>
      <c r="D39" s="9"/>
      <c r="E39" s="9"/>
      <c r="F39" s="9"/>
      <c r="G39" s="9"/>
    </row>
    <row r="40" spans="1:7" ht="19.5">
      <c r="A40" s="9" t="s">
        <v>98</v>
      </c>
      <c r="B40" s="9" t="s">
        <v>99</v>
      </c>
      <c r="D40" s="9"/>
      <c r="E40" s="9"/>
      <c r="F40" s="9"/>
      <c r="G40" s="9"/>
    </row>
    <row r="41" spans="1:7" ht="19.5">
      <c r="A41" s="9"/>
      <c r="B41" s="9" t="s">
        <v>100</v>
      </c>
      <c r="D41" s="9"/>
      <c r="E41" s="9"/>
      <c r="F41" s="9"/>
      <c r="G41" s="9"/>
    </row>
    <row r="42" spans="1:7" ht="19.5">
      <c r="A42" s="9"/>
      <c r="B42" s="9"/>
      <c r="D42" s="9"/>
      <c r="E42" s="9"/>
      <c r="F42" s="9"/>
      <c r="G42" s="9"/>
    </row>
    <row r="43" spans="1:7" ht="19.5">
      <c r="A43" s="9" t="s">
        <v>101</v>
      </c>
      <c r="B43" s="9" t="s">
        <v>224</v>
      </c>
      <c r="D43" s="9"/>
      <c r="E43" s="9"/>
      <c r="F43" s="9"/>
      <c r="G43" s="9"/>
    </row>
    <row r="44" spans="1:7" ht="19.5">
      <c r="A44" s="9"/>
      <c r="B44" s="9" t="s">
        <v>225</v>
      </c>
      <c r="D44" s="9"/>
      <c r="E44" s="9"/>
      <c r="F44" s="9"/>
      <c r="G44" s="9"/>
    </row>
    <row r="45" spans="1:7" ht="19.5">
      <c r="A45" s="9"/>
      <c r="B45" s="9" t="s">
        <v>227</v>
      </c>
      <c r="D45" s="9"/>
      <c r="E45" s="9"/>
      <c r="F45" s="9"/>
      <c r="G45" s="9"/>
    </row>
    <row r="46" spans="1:7" ht="19.5">
      <c r="A46" s="9"/>
      <c r="B46" s="9"/>
      <c r="D46" s="9"/>
      <c r="E46" s="9"/>
      <c r="F46" s="9"/>
      <c r="G46" s="9"/>
    </row>
    <row r="47" spans="1:7" ht="19.5">
      <c r="A47" s="9" t="s">
        <v>102</v>
      </c>
      <c r="B47" s="9" t="s">
        <v>103</v>
      </c>
      <c r="D47" s="9"/>
      <c r="E47" s="9"/>
      <c r="F47" s="9"/>
      <c r="G47" s="9"/>
    </row>
    <row r="48" spans="1:7" ht="19.5">
      <c r="A48" s="9"/>
      <c r="B48" s="9"/>
      <c r="D48" s="9"/>
      <c r="E48" s="9"/>
      <c r="F48" s="9"/>
      <c r="G48" s="9"/>
    </row>
    <row r="49" spans="1:7" ht="19.5">
      <c r="A49" s="9" t="s">
        <v>104</v>
      </c>
      <c r="B49" s="9" t="s">
        <v>105</v>
      </c>
      <c r="D49" s="9"/>
      <c r="E49" s="9"/>
      <c r="F49" s="9"/>
      <c r="G49" s="9"/>
    </row>
    <row r="50" spans="1:7" ht="19.5">
      <c r="A50" s="9"/>
      <c r="B50" s="9" t="s">
        <v>106</v>
      </c>
      <c r="D50" s="9"/>
      <c r="E50" s="9"/>
      <c r="F50" s="9"/>
      <c r="G50" s="9"/>
    </row>
    <row r="51" spans="1:7" ht="19.5">
      <c r="A51" s="9"/>
      <c r="B51" s="9" t="s">
        <v>107</v>
      </c>
      <c r="D51" s="9"/>
      <c r="E51" s="9"/>
      <c r="F51" s="9"/>
      <c r="G51" s="9"/>
    </row>
    <row r="52" spans="1:7" ht="19.5">
      <c r="A52" s="9"/>
      <c r="B52" s="9"/>
      <c r="D52" s="9"/>
      <c r="E52" s="9"/>
      <c r="F52" s="9"/>
      <c r="G52" s="9"/>
    </row>
    <row r="53" spans="1:7" ht="19.5">
      <c r="A53" s="9" t="s">
        <v>108</v>
      </c>
      <c r="B53" s="9" t="s">
        <v>109</v>
      </c>
      <c r="D53" s="9"/>
      <c r="E53" s="9"/>
      <c r="F53" s="9"/>
      <c r="G53" s="9"/>
    </row>
    <row r="54" spans="1:7" ht="19.5">
      <c r="A54" s="9"/>
      <c r="B54" s="9"/>
      <c r="D54" s="9"/>
      <c r="E54" s="9"/>
      <c r="F54" s="9"/>
      <c r="G54" s="9"/>
    </row>
    <row r="55" spans="1:7" ht="19.5">
      <c r="A55" s="9" t="s">
        <v>110</v>
      </c>
      <c r="B55" s="9" t="s">
        <v>111</v>
      </c>
      <c r="D55" s="9"/>
      <c r="E55" s="9"/>
      <c r="F55" s="9"/>
      <c r="G55" s="9"/>
    </row>
    <row r="56" spans="1:7" ht="19.5">
      <c r="A56" s="9"/>
      <c r="B56" s="9" t="s">
        <v>112</v>
      </c>
      <c r="D56" s="9"/>
      <c r="E56" s="9"/>
      <c r="F56" s="9"/>
      <c r="G56" s="9"/>
    </row>
    <row r="57" spans="1:7" ht="19.5">
      <c r="A57" s="9"/>
      <c r="B57" s="9" t="s">
        <v>113</v>
      </c>
      <c r="D57" s="9"/>
      <c r="E57" s="9"/>
      <c r="F57" s="9"/>
      <c r="G57" s="9"/>
    </row>
    <row r="58" spans="1:7" ht="19.5">
      <c r="A58" s="9"/>
      <c r="B58" s="9"/>
      <c r="D58" s="9"/>
      <c r="E58" s="9"/>
      <c r="F58" s="9"/>
      <c r="G58" s="9"/>
    </row>
    <row r="59" spans="1:7" ht="19.5">
      <c r="A59" s="9"/>
      <c r="B59" s="9" t="s">
        <v>114</v>
      </c>
      <c r="D59" s="9"/>
      <c r="E59" s="9"/>
      <c r="F59" s="9"/>
      <c r="G59" s="9"/>
    </row>
    <row r="60" spans="1:7" ht="19.5">
      <c r="A60" s="9"/>
      <c r="B60" s="9" t="s">
        <v>115</v>
      </c>
      <c r="D60" s="9"/>
      <c r="E60" s="9"/>
      <c r="F60" s="9"/>
      <c r="G60" s="9"/>
    </row>
    <row r="61" spans="1:7" ht="19.5">
      <c r="A61" s="9"/>
      <c r="B61" s="9" t="s">
        <v>116</v>
      </c>
      <c r="D61" s="9"/>
      <c r="E61" s="9"/>
      <c r="F61" s="9"/>
      <c r="G61" s="9"/>
    </row>
    <row r="62" spans="1:7" ht="19.5">
      <c r="A62" s="9"/>
      <c r="B62" s="9" t="s">
        <v>117</v>
      </c>
      <c r="D62" s="9"/>
      <c r="E62" s="9"/>
      <c r="F62" s="9"/>
      <c r="G62" s="9"/>
    </row>
    <row r="63" spans="1:7" ht="19.5">
      <c r="A63" s="9"/>
      <c r="B63" s="9" t="s">
        <v>118</v>
      </c>
      <c r="D63" s="9"/>
      <c r="E63" s="9"/>
      <c r="F63" s="9"/>
      <c r="G63" s="9"/>
    </row>
    <row r="64" spans="1:7" ht="19.5">
      <c r="A64" s="9"/>
      <c r="B64" s="9" t="s">
        <v>119</v>
      </c>
      <c r="D64" s="9"/>
      <c r="E64" s="9"/>
      <c r="F64" s="9"/>
      <c r="G64" s="9"/>
    </row>
    <row r="65" spans="1:7" ht="19.5">
      <c r="A65" s="9"/>
      <c r="B65" s="9" t="s">
        <v>120</v>
      </c>
      <c r="D65" s="9"/>
      <c r="E65" s="9"/>
      <c r="F65" s="9"/>
      <c r="G65" s="9"/>
    </row>
    <row r="66" spans="1:7" ht="19.5">
      <c r="A66" s="9"/>
      <c r="B66" s="9"/>
      <c r="D66" s="9"/>
      <c r="E66" s="9"/>
      <c r="F66" s="9"/>
      <c r="G66" s="9"/>
    </row>
    <row r="67" spans="1:7" ht="19.5">
      <c r="A67" s="9"/>
      <c r="B67" s="9" t="s">
        <v>121</v>
      </c>
      <c r="D67" s="9"/>
      <c r="E67" s="9"/>
      <c r="F67" s="9"/>
      <c r="G67" s="9"/>
    </row>
    <row r="68" spans="1:7" ht="19.5">
      <c r="A68" s="9"/>
      <c r="B68" s="9" t="s">
        <v>122</v>
      </c>
      <c r="D68" s="9"/>
      <c r="E68" s="9"/>
      <c r="F68" s="9"/>
      <c r="G68" s="9"/>
    </row>
    <row r="69" spans="1:7" ht="19.5">
      <c r="A69" s="9"/>
      <c r="B69" s="9" t="s">
        <v>123</v>
      </c>
      <c r="D69" s="9"/>
      <c r="E69" s="9"/>
      <c r="F69" s="9"/>
      <c r="G69" s="9"/>
    </row>
    <row r="70" spans="1:7" ht="19.5">
      <c r="A70" s="9"/>
      <c r="B70" s="9"/>
      <c r="D70" s="9"/>
      <c r="E70" s="9"/>
      <c r="F70" s="9"/>
      <c r="G70" s="9"/>
    </row>
    <row r="71" spans="1:7" ht="19.5">
      <c r="A71" s="9" t="s">
        <v>124</v>
      </c>
      <c r="B71" s="9" t="s">
        <v>125</v>
      </c>
      <c r="D71" s="9"/>
      <c r="E71" s="9"/>
      <c r="F71" s="9"/>
      <c r="G71" s="9"/>
    </row>
    <row r="72" spans="1:7" ht="19.5">
      <c r="A72" s="9"/>
      <c r="B72" s="9" t="s">
        <v>126</v>
      </c>
      <c r="D72" s="9"/>
      <c r="E72" s="9"/>
      <c r="F72" s="9"/>
      <c r="G72" s="9"/>
    </row>
    <row r="73" spans="1:7" ht="19.5">
      <c r="A73" s="9"/>
      <c r="B73" s="9"/>
      <c r="D73" s="9"/>
      <c r="E73" s="9"/>
      <c r="F73" s="9"/>
      <c r="G73" s="9"/>
    </row>
    <row r="74" spans="1:7" ht="19.5">
      <c r="A74" s="9" t="s">
        <v>127</v>
      </c>
      <c r="B74" s="9" t="s">
        <v>128</v>
      </c>
      <c r="D74" s="9"/>
      <c r="E74" s="9"/>
      <c r="F74" s="9"/>
      <c r="G74" s="9"/>
    </row>
    <row r="75" spans="1:7" ht="19.5">
      <c r="A75" s="9"/>
      <c r="B75" s="9" t="s">
        <v>129</v>
      </c>
      <c r="D75" s="9"/>
      <c r="E75" s="9"/>
      <c r="F75" s="9"/>
      <c r="G75" s="9"/>
    </row>
    <row r="76" spans="1:7" ht="19.5">
      <c r="A76" s="9"/>
      <c r="B76" s="9"/>
      <c r="D76" s="9"/>
      <c r="E76" s="9"/>
      <c r="F76" s="9"/>
      <c r="G76" s="9"/>
    </row>
    <row r="77" spans="1:7" ht="19.5">
      <c r="A77" s="9" t="s">
        <v>130</v>
      </c>
      <c r="B77" s="9" t="s">
        <v>131</v>
      </c>
      <c r="D77" s="9"/>
      <c r="E77" s="9"/>
      <c r="F77" s="9"/>
      <c r="G77" s="9"/>
    </row>
    <row r="78" spans="1:7" ht="19.5">
      <c r="A78" s="9"/>
      <c r="B78" s="9"/>
      <c r="D78" s="9"/>
      <c r="E78" s="9"/>
      <c r="F78" s="9"/>
      <c r="G78" s="9"/>
    </row>
    <row r="79" spans="1:9" ht="19.5">
      <c r="A79" s="9"/>
      <c r="B79" s="9"/>
      <c r="D79" s="9"/>
      <c r="E79" s="9"/>
      <c r="F79" s="9"/>
      <c r="G79" s="15" t="s">
        <v>132</v>
      </c>
      <c r="I79" s="5" t="s">
        <v>133</v>
      </c>
    </row>
    <row r="80" spans="1:9" ht="19.5">
      <c r="A80" s="9"/>
      <c r="D80" s="9"/>
      <c r="E80" s="15" t="s">
        <v>21</v>
      </c>
      <c r="F80" s="9"/>
      <c r="G80" s="15" t="s">
        <v>134</v>
      </c>
      <c r="I80" s="5" t="s">
        <v>135</v>
      </c>
    </row>
    <row r="81" spans="1:9" ht="19.5">
      <c r="A81" s="9"/>
      <c r="B81" s="9"/>
      <c r="D81" s="9"/>
      <c r="E81" s="15" t="s">
        <v>136</v>
      </c>
      <c r="F81" s="9"/>
      <c r="G81" s="15" t="s">
        <v>136</v>
      </c>
      <c r="I81" s="15" t="s">
        <v>136</v>
      </c>
    </row>
    <row r="82" spans="1:9" ht="19.5">
      <c r="A82" s="9"/>
      <c r="B82" s="9"/>
      <c r="D82" s="9"/>
      <c r="E82" s="9"/>
      <c r="F82" s="9"/>
      <c r="G82" s="9"/>
      <c r="I82" s="9"/>
    </row>
    <row r="83" spans="1:9" ht="19.5">
      <c r="A83" s="9"/>
      <c r="B83" s="9" t="s">
        <v>137</v>
      </c>
      <c r="D83" s="9"/>
      <c r="E83" s="15" t="s">
        <v>18</v>
      </c>
      <c r="F83" s="9"/>
      <c r="G83" s="15" t="s">
        <v>18</v>
      </c>
      <c r="H83" s="9"/>
      <c r="I83" s="15" t="s">
        <v>18</v>
      </c>
    </row>
    <row r="84" spans="2:7" ht="19.5">
      <c r="B84" s="9" t="s">
        <v>138</v>
      </c>
      <c r="E84" s="9"/>
      <c r="F84" s="9"/>
      <c r="G84" s="9"/>
    </row>
    <row r="85" spans="2:9" ht="19.5">
      <c r="B85" s="18"/>
      <c r="D85" s="18" t="s">
        <v>139</v>
      </c>
      <c r="E85" s="18">
        <v>125</v>
      </c>
      <c r="F85" s="18"/>
      <c r="G85" s="18">
        <f>2913+604+182</f>
        <v>3699</v>
      </c>
      <c r="H85" s="3"/>
      <c r="I85" s="18">
        <f>1319+16-81+1</f>
        <v>1255</v>
      </c>
    </row>
    <row r="86" spans="2:9" ht="19.5">
      <c r="B86" s="18"/>
      <c r="D86" s="18" t="s">
        <v>140</v>
      </c>
      <c r="E86" s="18">
        <v>9076</v>
      </c>
      <c r="F86" s="18"/>
      <c r="G86" s="18">
        <f>40+59969</f>
        <v>60009</v>
      </c>
      <c r="H86" s="3"/>
      <c r="I86" s="18">
        <f>105-13761</f>
        <v>-13656</v>
      </c>
    </row>
    <row r="87" spans="2:9" ht="19.5">
      <c r="B87" s="18" t="s">
        <v>141</v>
      </c>
      <c r="D87" s="18"/>
      <c r="E87" s="18">
        <v>0</v>
      </c>
      <c r="F87" s="18"/>
      <c r="G87" s="18">
        <v>5817</v>
      </c>
      <c r="H87" s="3"/>
      <c r="I87" s="18">
        <v>0</v>
      </c>
    </row>
    <row r="88" spans="2:9" ht="19.5">
      <c r="B88" s="18" t="s">
        <v>142</v>
      </c>
      <c r="D88" s="18"/>
      <c r="E88" s="18">
        <v>0</v>
      </c>
      <c r="F88" s="18"/>
      <c r="G88" s="18">
        <f>95915+239799+601</f>
        <v>336315</v>
      </c>
      <c r="H88" s="3"/>
      <c r="I88" s="18">
        <f>231355+3496</f>
        <v>234851</v>
      </c>
    </row>
    <row r="89" spans="1:9" ht="19.5">
      <c r="A89" s="18"/>
      <c r="B89" s="18"/>
      <c r="D89" s="18"/>
      <c r="E89" s="19"/>
      <c r="F89" s="18"/>
      <c r="G89" s="19"/>
      <c r="H89" s="3"/>
      <c r="I89" s="19"/>
    </row>
    <row r="90" spans="1:9" ht="20.25" thickBot="1">
      <c r="A90" s="18"/>
      <c r="B90" s="18"/>
      <c r="D90" s="18"/>
      <c r="E90" s="20">
        <f>SUM(E85:E89)</f>
        <v>9201</v>
      </c>
      <c r="F90" s="18"/>
      <c r="G90" s="20">
        <f>SUM(G85:G89)</f>
        <v>405840</v>
      </c>
      <c r="H90" s="18"/>
      <c r="I90" s="20">
        <f>SUM(I85:I89)</f>
        <v>222450</v>
      </c>
    </row>
    <row r="91" spans="1:9" ht="20.25" thickTop="1">
      <c r="A91" s="18"/>
      <c r="B91" s="18"/>
      <c r="D91" s="18"/>
      <c r="E91" s="18"/>
      <c r="F91" s="18"/>
      <c r="G91" s="18"/>
      <c r="H91" s="3"/>
      <c r="I91" s="18"/>
    </row>
    <row r="92" spans="1:7" ht="19.5">
      <c r="A92" s="9"/>
      <c r="B92" s="9"/>
      <c r="D92" s="9"/>
      <c r="E92" s="9"/>
      <c r="F92" s="9"/>
      <c r="G92" s="9"/>
    </row>
    <row r="93" spans="1:7" ht="19.5">
      <c r="A93" s="9"/>
      <c r="B93" s="9"/>
      <c r="D93" s="9"/>
      <c r="E93" s="9"/>
      <c r="F93" s="9"/>
      <c r="G93" s="9"/>
    </row>
    <row r="94" spans="1:7" ht="19.5">
      <c r="A94" s="9" t="s">
        <v>143</v>
      </c>
      <c r="B94" s="9" t="s">
        <v>230</v>
      </c>
      <c r="D94" s="9"/>
      <c r="E94" s="9"/>
      <c r="F94" s="9"/>
      <c r="G94" s="9"/>
    </row>
    <row r="95" spans="1:7" ht="19.5">
      <c r="A95" s="9"/>
      <c r="B95" s="9" t="s">
        <v>144</v>
      </c>
      <c r="D95" s="9"/>
      <c r="E95" s="9"/>
      <c r="F95" s="9"/>
      <c r="G95" s="9"/>
    </row>
    <row r="96" spans="1:7" ht="19.5">
      <c r="A96" s="9"/>
      <c r="B96" s="9" t="s">
        <v>145</v>
      </c>
      <c r="D96" s="9"/>
      <c r="E96" s="9"/>
      <c r="F96" s="9"/>
      <c r="G96" s="9"/>
    </row>
    <row r="97" spans="1:7" ht="19.5">
      <c r="A97" s="9"/>
      <c r="B97" s="9"/>
      <c r="D97" s="9"/>
      <c r="E97" s="9"/>
      <c r="F97" s="9"/>
      <c r="G97" s="9"/>
    </row>
    <row r="98" spans="1:7" ht="19.5">
      <c r="A98" s="9" t="s">
        <v>146</v>
      </c>
      <c r="B98" s="9" t="s">
        <v>147</v>
      </c>
      <c r="D98" s="9"/>
      <c r="E98" s="9"/>
      <c r="F98" s="9"/>
      <c r="G98" s="9"/>
    </row>
    <row r="99" spans="1:7" ht="19.5">
      <c r="A99" s="9"/>
      <c r="B99" s="9" t="s">
        <v>148</v>
      </c>
      <c r="D99" s="9"/>
      <c r="E99" s="9"/>
      <c r="F99" s="9"/>
      <c r="G99" s="9"/>
    </row>
    <row r="100" spans="1:7" ht="19.5">
      <c r="A100" s="9"/>
      <c r="B100" s="9" t="s">
        <v>149</v>
      </c>
      <c r="D100" s="9"/>
      <c r="E100" s="9"/>
      <c r="F100" s="9"/>
      <c r="G100" s="9"/>
    </row>
    <row r="101" spans="1:7" ht="19.5">
      <c r="A101" s="9"/>
      <c r="B101" s="9" t="s">
        <v>150</v>
      </c>
      <c r="D101" s="9"/>
      <c r="E101" s="9"/>
      <c r="F101" s="9"/>
      <c r="G101" s="9"/>
    </row>
    <row r="102" spans="1:7" ht="19.5">
      <c r="A102" s="9"/>
      <c r="B102" s="9" t="s">
        <v>151</v>
      </c>
      <c r="D102" s="9"/>
      <c r="E102" s="9"/>
      <c r="F102" s="9"/>
      <c r="G102" s="9"/>
    </row>
    <row r="103" spans="1:7" ht="19.5">
      <c r="A103" s="9"/>
      <c r="B103" s="9"/>
      <c r="D103" s="9"/>
      <c r="E103" s="9"/>
      <c r="F103" s="9"/>
      <c r="G103" s="9"/>
    </row>
    <row r="104" spans="1:7" ht="19.5">
      <c r="A104" s="9" t="s">
        <v>152</v>
      </c>
      <c r="B104" s="9" t="s">
        <v>153</v>
      </c>
      <c r="D104" s="9"/>
      <c r="E104" s="9"/>
      <c r="F104" s="9"/>
      <c r="G104" s="9"/>
    </row>
    <row r="105" spans="1:7" ht="19.5">
      <c r="A105" s="9"/>
      <c r="B105" s="9" t="s">
        <v>154</v>
      </c>
      <c r="D105" s="9"/>
      <c r="E105" s="9"/>
      <c r="F105" s="9"/>
      <c r="G105" s="9"/>
    </row>
    <row r="106" spans="1:7" ht="19.5">
      <c r="A106" s="9"/>
      <c r="B106" s="9"/>
      <c r="D106" s="9"/>
      <c r="E106" s="9"/>
      <c r="F106" s="9"/>
      <c r="G106" s="9"/>
    </row>
    <row r="107" spans="1:7" ht="19.5">
      <c r="A107" s="9" t="s">
        <v>155</v>
      </c>
      <c r="B107" s="9" t="s">
        <v>156</v>
      </c>
      <c r="D107" s="9"/>
      <c r="E107" s="9"/>
      <c r="F107" s="9"/>
      <c r="G107" s="9"/>
    </row>
    <row r="108" spans="1:7" ht="19.5">
      <c r="A108" s="9"/>
      <c r="B108" s="9"/>
      <c r="D108" s="9"/>
      <c r="E108" s="9"/>
      <c r="F108" s="9"/>
      <c r="G108" s="9"/>
    </row>
    <row r="109" spans="1:7" ht="19.5">
      <c r="A109" s="9" t="s">
        <v>157</v>
      </c>
      <c r="B109" s="9" t="s">
        <v>158</v>
      </c>
      <c r="D109" s="9"/>
      <c r="E109" s="9"/>
      <c r="F109" s="9"/>
      <c r="G109" s="9"/>
    </row>
    <row r="110" spans="2:7" ht="19.5">
      <c r="B110" s="9" t="s">
        <v>159</v>
      </c>
      <c r="D110" s="9"/>
      <c r="E110" s="9"/>
      <c r="F110" s="9"/>
      <c r="G110" s="9"/>
    </row>
    <row r="111" spans="1:7" ht="19.5">
      <c r="A111" s="9"/>
      <c r="B111" s="9" t="s">
        <v>160</v>
      </c>
      <c r="D111" s="9"/>
      <c r="E111" s="9"/>
      <c r="F111" s="9"/>
      <c r="G111" s="9"/>
    </row>
    <row r="112" spans="1:9" ht="19.5">
      <c r="A112" s="9"/>
      <c r="B112" s="17" t="s">
        <v>20</v>
      </c>
      <c r="C112" s="9" t="s">
        <v>161</v>
      </c>
      <c r="D112" s="9"/>
      <c r="E112" s="9"/>
      <c r="F112" t="s">
        <v>162</v>
      </c>
      <c r="G112" s="9" t="s">
        <v>164</v>
      </c>
      <c r="H112" s="9"/>
      <c r="I112" s="9"/>
    </row>
    <row r="113" spans="1:9" ht="19.5">
      <c r="A113" s="9"/>
      <c r="B113" s="9"/>
      <c r="C113" s="9" t="s">
        <v>163</v>
      </c>
      <c r="D113" s="9"/>
      <c r="E113" s="9"/>
      <c r="F113" t="s">
        <v>162</v>
      </c>
      <c r="G113" s="9" t="s">
        <v>164</v>
      </c>
      <c r="H113" s="9"/>
      <c r="I113" s="9"/>
    </row>
    <row r="114" spans="1:9" ht="19.5">
      <c r="A114" s="9"/>
      <c r="B114" s="9"/>
      <c r="C114" s="9" t="s">
        <v>165</v>
      </c>
      <c r="D114" s="9"/>
      <c r="E114" s="9"/>
      <c r="F114" t="s">
        <v>162</v>
      </c>
      <c r="G114" s="9" t="str">
        <f>G112</f>
        <v> 08 sen tax exempt</v>
      </c>
      <c r="H114" s="9"/>
      <c r="I114" s="9"/>
    </row>
    <row r="115" spans="1:9" ht="19.5">
      <c r="A115" s="9"/>
      <c r="B115" s="17" t="s">
        <v>22</v>
      </c>
      <c r="C115" s="9" t="s">
        <v>166</v>
      </c>
      <c r="D115" s="9"/>
      <c r="E115" s="9"/>
      <c r="F115" t="s">
        <v>162</v>
      </c>
      <c r="G115" s="9" t="s">
        <v>167</v>
      </c>
      <c r="H115" s="9"/>
      <c r="I115" s="9"/>
    </row>
    <row r="116" spans="1:9" ht="19.5">
      <c r="A116" s="9"/>
      <c r="B116" s="17" t="s">
        <v>24</v>
      </c>
      <c r="C116" s="9" t="s">
        <v>168</v>
      </c>
      <c r="D116" s="9"/>
      <c r="E116" s="9"/>
      <c r="F116" s="9"/>
      <c r="G116" s="9"/>
      <c r="H116" s="9"/>
      <c r="I116" s="9"/>
    </row>
    <row r="117" spans="1:9" ht="19.5">
      <c r="A117" s="9"/>
      <c r="B117" s="9"/>
      <c r="C117" s="9" t="s">
        <v>169</v>
      </c>
      <c r="D117" s="9"/>
      <c r="E117" s="9"/>
      <c r="F117" s="9"/>
      <c r="G117" s="9"/>
      <c r="H117" s="9"/>
      <c r="I117" s="9"/>
    </row>
    <row r="118" spans="1:9" ht="19.5">
      <c r="A118" s="9"/>
      <c r="B118" s="9"/>
      <c r="C118" s="9" t="s">
        <v>170</v>
      </c>
      <c r="D118" s="9"/>
      <c r="E118" s="9"/>
      <c r="F118" s="9"/>
      <c r="G118" s="9"/>
      <c r="H118" s="9"/>
      <c r="I118" s="9"/>
    </row>
    <row r="119" spans="1:7" ht="19.5">
      <c r="A119" s="9"/>
      <c r="B119" s="9"/>
      <c r="C119" s="9" t="s">
        <v>171</v>
      </c>
      <c r="D119" s="9"/>
      <c r="E119" s="9"/>
      <c r="F119" s="9"/>
      <c r="G119" s="9"/>
    </row>
    <row r="120" spans="1:7" ht="19.5">
      <c r="A120" s="9"/>
      <c r="B120" s="9"/>
      <c r="C120" s="9" t="s">
        <v>172</v>
      </c>
      <c r="D120" s="9"/>
      <c r="E120" s="9"/>
      <c r="F120" s="9"/>
      <c r="G120" s="9"/>
    </row>
    <row r="121" spans="1:7" ht="19.5">
      <c r="A121" s="9"/>
      <c r="B121" s="9"/>
      <c r="C121" s="9" t="s">
        <v>173</v>
      </c>
      <c r="D121" s="9"/>
      <c r="E121" s="9"/>
      <c r="F121" s="9"/>
      <c r="G121" s="9"/>
    </row>
    <row r="122" spans="1:7" ht="19.5">
      <c r="A122" s="9"/>
      <c r="B122" s="9"/>
      <c r="C122" s="9" t="s">
        <v>174</v>
      </c>
      <c r="D122" s="9"/>
      <c r="E122" s="9"/>
      <c r="F122" s="9"/>
      <c r="G122" s="9"/>
    </row>
    <row r="123" spans="1:7" ht="19.5">
      <c r="A123" s="9"/>
      <c r="B123" s="9"/>
      <c r="C123" s="9" t="s">
        <v>175</v>
      </c>
      <c r="D123" s="9"/>
      <c r="E123" s="9"/>
      <c r="F123" s="9"/>
      <c r="G123" s="9"/>
    </row>
    <row r="124" spans="1:7" ht="19.5">
      <c r="A124" s="9"/>
      <c r="B124" s="9"/>
      <c r="C124" s="9" t="s">
        <v>176</v>
      </c>
      <c r="D124" s="9"/>
      <c r="E124" s="9"/>
      <c r="F124" s="9"/>
      <c r="G124" s="9"/>
    </row>
    <row r="125" spans="1:7" ht="19.5">
      <c r="A125" s="9"/>
      <c r="B125" s="9"/>
      <c r="C125" s="9"/>
      <c r="D125" s="9"/>
      <c r="E125" s="9"/>
      <c r="F125" s="9"/>
      <c r="G125" s="9"/>
    </row>
    <row r="126" spans="1:7" ht="19.5">
      <c r="A126" s="9" t="s">
        <v>177</v>
      </c>
      <c r="B126" s="9" t="s">
        <v>178</v>
      </c>
      <c r="C126" s="9"/>
      <c r="D126" s="9"/>
      <c r="E126" s="9"/>
      <c r="F126" s="9"/>
      <c r="G126" s="9"/>
    </row>
    <row r="127" spans="1:7" ht="19.5">
      <c r="A127" s="9"/>
      <c r="B127" s="9" t="s">
        <v>231</v>
      </c>
      <c r="C127" s="9"/>
      <c r="D127" s="9"/>
      <c r="E127" s="9"/>
      <c r="F127" s="9"/>
      <c r="G127" s="9"/>
    </row>
    <row r="128" spans="1:7" ht="19.5">
      <c r="A128" s="9"/>
      <c r="B128" s="9" t="s">
        <v>236</v>
      </c>
      <c r="C128" s="9"/>
      <c r="D128" s="9"/>
      <c r="E128" s="9"/>
      <c r="F128" s="9"/>
      <c r="G128" s="9"/>
    </row>
    <row r="129" spans="1:7" ht="19.5">
      <c r="A129" s="9"/>
      <c r="B129" s="9" t="s">
        <v>232</v>
      </c>
      <c r="C129" s="9"/>
      <c r="D129" s="9"/>
      <c r="E129" s="9"/>
      <c r="F129" s="9"/>
      <c r="G129" s="9"/>
    </row>
    <row r="130" spans="1:7" ht="19.5">
      <c r="A130" s="9"/>
      <c r="B130" s="9" t="s">
        <v>233</v>
      </c>
      <c r="C130" s="9"/>
      <c r="D130" s="9"/>
      <c r="E130" s="9"/>
      <c r="F130" s="9"/>
      <c r="G130" s="9"/>
    </row>
    <row r="131" spans="1:7" ht="19.5">
      <c r="A131" s="9"/>
      <c r="B131" s="9" t="s">
        <v>234</v>
      </c>
      <c r="C131" s="9"/>
      <c r="D131" s="9"/>
      <c r="E131" s="9"/>
      <c r="F131" s="9"/>
      <c r="G131" s="9"/>
    </row>
    <row r="132" spans="1:7" ht="19.5">
      <c r="A132" s="9"/>
      <c r="B132" s="9"/>
      <c r="C132" s="9"/>
      <c r="D132" s="9"/>
      <c r="E132" s="9"/>
      <c r="F132" s="9"/>
      <c r="G132" s="9"/>
    </row>
    <row r="133" spans="1:7" ht="19.5">
      <c r="A133" s="9"/>
      <c r="B133" s="9"/>
      <c r="C133" s="9"/>
      <c r="D133" s="9"/>
      <c r="E133" s="9"/>
      <c r="F133" s="9"/>
      <c r="G133" s="9"/>
    </row>
    <row r="134" spans="1:7" ht="19.5">
      <c r="A134" s="9" t="s">
        <v>179</v>
      </c>
      <c r="B134" s="9"/>
      <c r="C134" s="9"/>
      <c r="D134" s="9"/>
      <c r="E134" s="9"/>
      <c r="F134" s="9"/>
      <c r="G134" s="9"/>
    </row>
    <row r="135" spans="1:7" ht="19.5">
      <c r="A135" s="9" t="s">
        <v>180</v>
      </c>
      <c r="B135" s="9"/>
      <c r="C135" s="9"/>
      <c r="D135" s="9"/>
      <c r="E135" s="9"/>
      <c r="F135" s="9"/>
      <c r="G135" s="9"/>
    </row>
    <row r="136" spans="1:7" ht="19.5">
      <c r="A136" s="9" t="s">
        <v>181</v>
      </c>
      <c r="B136" s="9"/>
      <c r="C136" s="9"/>
      <c r="D136" s="9"/>
      <c r="E136" s="9"/>
      <c r="F136" s="9"/>
      <c r="G136" s="9"/>
    </row>
    <row r="137" spans="1:7" ht="19.5">
      <c r="A137" s="9" t="s">
        <v>182</v>
      </c>
      <c r="B137" s="9"/>
      <c r="C137" s="9"/>
      <c r="D137" s="9"/>
      <c r="E137" s="9"/>
      <c r="F137" s="9"/>
      <c r="G137" s="9"/>
    </row>
    <row r="138" spans="1:7" ht="19.5">
      <c r="A138" s="9"/>
      <c r="B138" s="9"/>
      <c r="C138" s="9"/>
      <c r="D138" s="9"/>
      <c r="E138" s="9"/>
      <c r="F138" s="9"/>
      <c r="G138" s="9"/>
    </row>
    <row r="139" spans="1:7" ht="19.5">
      <c r="A139" s="9" t="s">
        <v>183</v>
      </c>
      <c r="B139" s="9"/>
      <c r="C139" s="9"/>
      <c r="D139" s="9"/>
      <c r="E139" s="9"/>
      <c r="F139" s="9"/>
      <c r="G139" s="9"/>
    </row>
    <row r="140" spans="1:7" ht="19.5">
      <c r="A140" s="33" t="s">
        <v>235</v>
      </c>
      <c r="B140" s="9"/>
      <c r="C140" s="9"/>
      <c r="D140" s="9"/>
      <c r="E140" s="9"/>
      <c r="F140" s="9"/>
      <c r="G140" s="9"/>
    </row>
    <row r="141" spans="1:7" ht="19.5">
      <c r="A141" s="9"/>
      <c r="B141" s="9"/>
      <c r="C141" s="9"/>
      <c r="D141" s="9"/>
      <c r="E141" s="9"/>
      <c r="F141" s="9"/>
      <c r="G141" s="9"/>
    </row>
    <row r="142" spans="1:7" ht="19.5">
      <c r="A142" s="9"/>
      <c r="B142" s="9"/>
      <c r="C142" s="9"/>
      <c r="D142" s="9"/>
      <c r="E142" s="9"/>
      <c r="F142" s="9"/>
      <c r="G142" s="9"/>
    </row>
    <row r="143" spans="1:7" ht="19.5">
      <c r="A143" s="9"/>
      <c r="B143" s="9"/>
      <c r="C143" s="9"/>
      <c r="D143" s="9"/>
      <c r="E143" s="9"/>
      <c r="F143" s="9"/>
      <c r="G143" s="9"/>
    </row>
    <row r="144" spans="1:7" ht="19.5">
      <c r="A144" s="9"/>
      <c r="B144" s="9"/>
      <c r="C144" s="9"/>
      <c r="D144" s="9"/>
      <c r="E144" s="9"/>
      <c r="F144" s="9"/>
      <c r="G144" s="9"/>
    </row>
    <row r="145" spans="1:7" ht="19.5">
      <c r="A145" s="9"/>
      <c r="B145" s="9"/>
      <c r="C145" s="9"/>
      <c r="D145" s="9"/>
      <c r="E145" s="9"/>
      <c r="F145" s="9"/>
      <c r="G145" s="9"/>
    </row>
  </sheetData>
  <printOptions/>
  <pageMargins left="0.61" right="0.277" top="0.5" bottom="0.75" header="0.5" footer="0.82"/>
  <pageSetup fitToWidth="2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H99"/>
  <sheetViews>
    <sheetView showGridLines="0" workbookViewId="0" topLeftCell="A1">
      <selection activeCell="B15" sqref="B15"/>
    </sheetView>
  </sheetViews>
  <sheetFormatPr defaultColWidth="9.77734375" defaultRowHeight="16.5"/>
  <cols>
    <col min="1" max="1" width="4.77734375" style="0" customWidth="1"/>
    <col min="2" max="2" width="2.77734375" style="0" customWidth="1"/>
    <col min="3" max="3" width="30.77734375" style="0" customWidth="1"/>
    <col min="5" max="5" width="11.77734375" style="0" customWidth="1"/>
    <col min="6" max="6" width="2.77734375" style="0" customWidth="1"/>
    <col min="7" max="7" width="11.77734375" style="0" customWidth="1"/>
    <col min="8" max="8" width="2.77734375" style="0" customWidth="1"/>
  </cols>
  <sheetData>
    <row r="1" spans="1:8" ht="19.5" customHeight="1">
      <c r="A1" s="21" t="s">
        <v>0</v>
      </c>
      <c r="B1" s="22"/>
      <c r="C1" s="22"/>
      <c r="D1" s="22"/>
      <c r="E1" s="22"/>
      <c r="F1" s="22"/>
      <c r="G1" s="22"/>
      <c r="H1" s="13"/>
    </row>
    <row r="2" spans="1:8" ht="15.75">
      <c r="A2" s="21" t="s">
        <v>184</v>
      </c>
      <c r="B2" s="22"/>
      <c r="C2" s="22"/>
      <c r="D2" s="22"/>
      <c r="E2" s="22"/>
      <c r="F2" s="22"/>
      <c r="G2" s="22"/>
      <c r="H2" s="13"/>
    </row>
    <row r="3" spans="1:8" ht="19.5" customHeight="1">
      <c r="A3" s="21" t="s">
        <v>185</v>
      </c>
      <c r="B3" s="22"/>
      <c r="C3" s="22"/>
      <c r="D3" s="22"/>
      <c r="E3" s="22"/>
      <c r="F3" s="22"/>
      <c r="G3" s="22"/>
      <c r="H3" s="13"/>
    </row>
    <row r="4" spans="1:8" ht="15.75">
      <c r="A4" s="13"/>
      <c r="B4" s="13"/>
      <c r="C4" s="13"/>
      <c r="D4" s="13"/>
      <c r="E4" s="13"/>
      <c r="F4" s="13"/>
      <c r="G4" s="13"/>
      <c r="H4" s="13"/>
    </row>
    <row r="5" spans="1:8" ht="15.75">
      <c r="A5" s="13"/>
      <c r="B5" s="13"/>
      <c r="C5" s="13"/>
      <c r="D5" s="13"/>
      <c r="E5" s="13"/>
      <c r="F5" s="13"/>
      <c r="G5" s="13"/>
      <c r="H5" s="13"/>
    </row>
    <row r="6" spans="1:8" ht="15.75">
      <c r="A6" s="13"/>
      <c r="B6" s="13"/>
      <c r="C6" s="13"/>
      <c r="D6" s="13"/>
      <c r="E6" s="23" t="s">
        <v>186</v>
      </c>
      <c r="F6" s="13"/>
      <c r="G6" s="23" t="s">
        <v>186</v>
      </c>
      <c r="H6" s="13"/>
    </row>
    <row r="7" spans="1:8" ht="15.75">
      <c r="A7" s="13"/>
      <c r="B7" s="13"/>
      <c r="C7" s="13"/>
      <c r="D7" s="13"/>
      <c r="E7" s="23" t="s">
        <v>187</v>
      </c>
      <c r="F7" s="13"/>
      <c r="G7" s="23" t="s">
        <v>188</v>
      </c>
      <c r="H7" s="13"/>
    </row>
    <row r="8" spans="1:8" ht="15.75">
      <c r="A8" s="13"/>
      <c r="B8" s="13"/>
      <c r="C8" s="13"/>
      <c r="D8" s="13"/>
      <c r="E8" s="23" t="s">
        <v>7</v>
      </c>
      <c r="F8" s="13"/>
      <c r="G8" s="23" t="s">
        <v>189</v>
      </c>
      <c r="H8" s="13"/>
    </row>
    <row r="9" spans="1:8" ht="15.75">
      <c r="A9" s="13"/>
      <c r="B9" s="13"/>
      <c r="C9" s="13"/>
      <c r="D9" s="13"/>
      <c r="E9" s="23" t="s">
        <v>11</v>
      </c>
      <c r="F9" s="13"/>
      <c r="G9" s="23" t="s">
        <v>190</v>
      </c>
      <c r="H9" s="13"/>
    </row>
    <row r="10" spans="1:8" ht="15.75">
      <c r="A10" s="13"/>
      <c r="B10" s="13"/>
      <c r="C10" s="13"/>
      <c r="D10" s="13"/>
      <c r="E10" s="24" t="s">
        <v>191</v>
      </c>
      <c r="F10" s="13"/>
      <c r="G10" s="24" t="s">
        <v>192</v>
      </c>
      <c r="H10" s="13"/>
    </row>
    <row r="11" spans="1:8" ht="15.75">
      <c r="A11" s="13"/>
      <c r="B11" s="13"/>
      <c r="C11" s="13"/>
      <c r="D11" s="13"/>
      <c r="E11" s="25" t="s">
        <v>18</v>
      </c>
      <c r="F11" s="13"/>
      <c r="G11" s="25" t="s">
        <v>18</v>
      </c>
      <c r="H11" s="13"/>
    </row>
    <row r="12" spans="1:8" ht="15.75">
      <c r="A12" s="13"/>
      <c r="B12" s="13"/>
      <c r="C12" s="13"/>
      <c r="D12" s="13"/>
      <c r="E12" s="13"/>
      <c r="F12" s="13"/>
      <c r="G12" s="13"/>
      <c r="H12" s="13"/>
    </row>
    <row r="13" spans="1:8" ht="15.75">
      <c r="A13" s="13"/>
      <c r="B13" s="13" t="s">
        <v>193</v>
      </c>
      <c r="C13" s="13"/>
      <c r="D13" s="13"/>
      <c r="E13" s="13">
        <v>41681</v>
      </c>
      <c r="F13" s="13"/>
      <c r="G13" s="13">
        <v>24619</v>
      </c>
      <c r="H13" s="13"/>
    </row>
    <row r="14" spans="1:8" ht="15.75">
      <c r="A14" s="13"/>
      <c r="B14" s="13" t="s">
        <v>194</v>
      </c>
      <c r="C14" s="13"/>
      <c r="D14" s="13"/>
      <c r="E14" s="13">
        <v>6000</v>
      </c>
      <c r="F14" s="13"/>
      <c r="G14" s="13">
        <v>263</v>
      </c>
      <c r="H14" s="13"/>
    </row>
    <row r="15" spans="1:8" ht="15.75">
      <c r="A15" s="13"/>
      <c r="B15" s="13" t="s">
        <v>226</v>
      </c>
      <c r="C15" s="13"/>
      <c r="D15" s="13"/>
      <c r="E15" s="13">
        <v>95915</v>
      </c>
      <c r="F15" s="13"/>
      <c r="G15" s="13">
        <v>250548</v>
      </c>
      <c r="H15" s="13"/>
    </row>
    <row r="16" spans="1:8" ht="15.75">
      <c r="A16" s="13"/>
      <c r="B16" s="13" t="s">
        <v>195</v>
      </c>
      <c r="C16" s="13"/>
      <c r="D16" s="13"/>
      <c r="E16" s="13">
        <f>9401+1325</f>
        <v>10726</v>
      </c>
      <c r="F16" s="13"/>
      <c r="G16" s="13">
        <f>6055+1170</f>
        <v>7225</v>
      </c>
      <c r="H16" s="13"/>
    </row>
    <row r="17" spans="1:8" ht="15.75">
      <c r="A17" s="13"/>
      <c r="B17" s="13"/>
      <c r="C17" s="13"/>
      <c r="D17" s="13"/>
      <c r="E17" s="13"/>
      <c r="F17" s="13"/>
      <c r="G17" s="13"/>
      <c r="H17" s="13"/>
    </row>
    <row r="18" spans="1:8" ht="15.75">
      <c r="A18" s="13"/>
      <c r="B18" s="13" t="s">
        <v>196</v>
      </c>
      <c r="C18" s="13"/>
      <c r="D18" s="13"/>
      <c r="E18" s="26"/>
      <c r="F18" s="13"/>
      <c r="G18" s="26"/>
      <c r="H18" s="13"/>
    </row>
    <row r="19" spans="1:8" ht="15.75">
      <c r="A19" s="13"/>
      <c r="B19" s="13"/>
      <c r="C19" s="13" t="s">
        <v>197</v>
      </c>
      <c r="D19" s="13"/>
      <c r="E19" s="27">
        <v>7563</v>
      </c>
      <c r="F19" s="13"/>
      <c r="G19" s="27">
        <v>11006</v>
      </c>
      <c r="H19" s="13"/>
    </row>
    <row r="20" spans="1:8" ht="15.75">
      <c r="A20" s="13"/>
      <c r="B20" s="13"/>
      <c r="C20" s="13" t="s">
        <v>198</v>
      </c>
      <c r="D20" s="13"/>
      <c r="E20" s="27">
        <v>355</v>
      </c>
      <c r="F20" s="13"/>
      <c r="G20" s="27">
        <v>305</v>
      </c>
      <c r="H20" s="13"/>
    </row>
    <row r="21" spans="1:8" ht="15.75">
      <c r="A21" s="13"/>
      <c r="B21" s="13"/>
      <c r="C21" s="13" t="s">
        <v>199</v>
      </c>
      <c r="D21" s="13"/>
      <c r="E21" s="27">
        <v>2130</v>
      </c>
      <c r="F21" s="13"/>
      <c r="G21" s="27">
        <v>3713</v>
      </c>
      <c r="H21" s="13"/>
    </row>
    <row r="22" spans="1:8" ht="15.75">
      <c r="A22" s="13"/>
      <c r="B22" s="13"/>
      <c r="C22" s="13" t="s">
        <v>200</v>
      </c>
      <c r="D22" s="13"/>
      <c r="E22" s="27">
        <v>1</v>
      </c>
      <c r="F22" s="13"/>
      <c r="G22" s="27">
        <v>0</v>
      </c>
      <c r="H22" s="13"/>
    </row>
    <row r="23" spans="1:8" ht="15.75">
      <c r="A23" s="13"/>
      <c r="B23" s="13"/>
      <c r="C23" s="13" t="s">
        <v>201</v>
      </c>
      <c r="D23" s="13"/>
      <c r="E23" s="27">
        <v>241284</v>
      </c>
      <c r="F23" s="13"/>
      <c r="G23" s="27">
        <v>19163</v>
      </c>
      <c r="H23" s="13"/>
    </row>
    <row r="24" spans="1:8" ht="15.75">
      <c r="A24" s="13"/>
      <c r="B24" s="13"/>
      <c r="C24" s="13" t="s">
        <v>202</v>
      </c>
      <c r="D24" s="13"/>
      <c r="E24" s="28">
        <v>185</v>
      </c>
      <c r="F24" s="13"/>
      <c r="G24" s="28">
        <v>74</v>
      </c>
      <c r="H24" s="13"/>
    </row>
    <row r="25" spans="1:8" ht="15.75">
      <c r="A25" s="13"/>
      <c r="B25" s="13"/>
      <c r="C25" s="13"/>
      <c r="D25" s="13"/>
      <c r="E25" s="28">
        <f>SUM(E19:E24)</f>
        <v>251518</v>
      </c>
      <c r="F25" s="13"/>
      <c r="G25" s="28">
        <f>SUM(G19:G24)</f>
        <v>34261</v>
      </c>
      <c r="H25" s="13"/>
    </row>
    <row r="26" spans="1:8" ht="15.75">
      <c r="A26" s="13"/>
      <c r="B26" s="13"/>
      <c r="C26" s="13"/>
      <c r="D26" s="13"/>
      <c r="E26" s="27"/>
      <c r="F26" s="13"/>
      <c r="G26" s="27"/>
      <c r="H26" s="13"/>
    </row>
    <row r="27" spans="1:8" ht="15.75">
      <c r="A27" s="13"/>
      <c r="B27" s="13" t="s">
        <v>203</v>
      </c>
      <c r="C27" s="13"/>
      <c r="D27" s="13"/>
      <c r="E27" s="27"/>
      <c r="F27" s="13"/>
      <c r="G27" s="27"/>
      <c r="H27" s="13"/>
    </row>
    <row r="28" spans="1:8" ht="15.75">
      <c r="A28" s="13"/>
      <c r="B28" s="13"/>
      <c r="C28" s="13" t="s">
        <v>204</v>
      </c>
      <c r="D28" s="13"/>
      <c r="E28" s="27">
        <v>0</v>
      </c>
      <c r="F28" s="13"/>
      <c r="G28" s="27">
        <v>0</v>
      </c>
      <c r="H28" s="13"/>
    </row>
    <row r="29" spans="1:8" ht="15.75">
      <c r="A29" s="13"/>
      <c r="B29" s="13"/>
      <c r="C29" s="13" t="s">
        <v>205</v>
      </c>
      <c r="D29" s="13"/>
      <c r="E29" s="27">
        <v>7741</v>
      </c>
      <c r="F29" s="13"/>
      <c r="G29" s="27">
        <v>2865</v>
      </c>
      <c r="H29" s="13"/>
    </row>
    <row r="30" spans="1:8" ht="15.75">
      <c r="A30" s="13"/>
      <c r="B30" s="13"/>
      <c r="C30" s="13" t="s">
        <v>206</v>
      </c>
      <c r="D30" s="13"/>
      <c r="E30" s="27">
        <v>11492</v>
      </c>
      <c r="F30" s="13"/>
      <c r="G30" s="27">
        <f>8041+11+3301+1</f>
        <v>11354</v>
      </c>
      <c r="H30" s="13"/>
    </row>
    <row r="31" spans="1:8" ht="15.75">
      <c r="A31" s="13"/>
      <c r="B31" s="13"/>
      <c r="C31" s="13" t="s">
        <v>207</v>
      </c>
      <c r="D31" s="13"/>
      <c r="E31" s="27">
        <v>1104</v>
      </c>
      <c r="F31" s="13"/>
      <c r="G31" s="27">
        <v>5028</v>
      </c>
      <c r="H31" s="13"/>
    </row>
    <row r="32" spans="1:8" ht="15.75">
      <c r="A32" s="13"/>
      <c r="B32" s="13"/>
      <c r="C32" s="13" t="s">
        <v>208</v>
      </c>
      <c r="D32" s="13"/>
      <c r="E32" s="27">
        <v>106</v>
      </c>
      <c r="F32" s="13"/>
      <c r="G32" s="27">
        <v>263</v>
      </c>
      <c r="H32" s="13"/>
    </row>
    <row r="33" spans="1:8" ht="15.75">
      <c r="A33" s="13"/>
      <c r="B33" s="13"/>
      <c r="C33" s="13" t="s">
        <v>209</v>
      </c>
      <c r="D33" s="13"/>
      <c r="E33" s="28">
        <v>1735</v>
      </c>
      <c r="F33" s="13"/>
      <c r="G33" s="28">
        <v>1236</v>
      </c>
      <c r="H33" s="13"/>
    </row>
    <row r="34" spans="1:8" ht="15.75">
      <c r="A34" s="13"/>
      <c r="B34" s="13"/>
      <c r="C34" s="13"/>
      <c r="D34" s="13"/>
      <c r="E34" s="29">
        <f>SUM(E28:E33)</f>
        <v>22178</v>
      </c>
      <c r="F34" s="13"/>
      <c r="G34" s="29">
        <f>SUM(G28:G33)</f>
        <v>20746</v>
      </c>
      <c r="H34" s="13"/>
    </row>
    <row r="35" spans="1:8" ht="19.5" customHeight="1">
      <c r="A35" s="13"/>
      <c r="B35" s="13" t="s">
        <v>210</v>
      </c>
      <c r="C35" s="13"/>
      <c r="D35" s="13"/>
      <c r="E35" s="30">
        <f>E25-E34</f>
        <v>229340</v>
      </c>
      <c r="F35" s="13"/>
      <c r="G35" s="30">
        <f>G25-G34</f>
        <v>13515</v>
      </c>
      <c r="H35" s="13"/>
    </row>
    <row r="36" spans="1:8" ht="19.5" customHeight="1" thickBot="1">
      <c r="A36" s="13"/>
      <c r="B36" s="13"/>
      <c r="C36" s="13"/>
      <c r="D36" s="13"/>
      <c r="E36" s="31">
        <f>SUM(E13:E16)+E35</f>
        <v>383662</v>
      </c>
      <c r="F36" s="13"/>
      <c r="G36" s="31">
        <f>SUM(G13:G16)+G35</f>
        <v>296170</v>
      </c>
      <c r="H36" s="13"/>
    </row>
    <row r="37" spans="1:8" ht="16.5" thickTop="1">
      <c r="A37" s="13"/>
      <c r="B37" s="13"/>
      <c r="C37" s="13"/>
      <c r="D37" s="13"/>
      <c r="E37" s="13"/>
      <c r="F37" s="13"/>
      <c r="G37" s="13"/>
      <c r="H37" s="13"/>
    </row>
    <row r="38" spans="1:8" ht="15.75">
      <c r="A38" s="13"/>
      <c r="B38" s="13"/>
      <c r="C38" s="13"/>
      <c r="D38" s="13"/>
      <c r="E38" s="13"/>
      <c r="F38" s="13"/>
      <c r="G38" s="13"/>
      <c r="H38" s="13"/>
    </row>
    <row r="39" spans="1:8" ht="15.75">
      <c r="A39" s="13"/>
      <c r="B39" s="13" t="s">
        <v>211</v>
      </c>
      <c r="C39" s="13"/>
      <c r="D39" s="13"/>
      <c r="E39" s="13"/>
      <c r="F39" s="13"/>
      <c r="G39" s="13"/>
      <c r="H39" s="13"/>
    </row>
    <row r="40" spans="1:8" ht="15.75">
      <c r="A40" s="13"/>
      <c r="B40" s="13" t="s">
        <v>212</v>
      </c>
      <c r="C40" s="13"/>
      <c r="D40" s="13"/>
      <c r="E40" s="13">
        <f>G40</f>
        <v>41263</v>
      </c>
      <c r="F40" s="13"/>
      <c r="G40" s="13">
        <v>41263</v>
      </c>
      <c r="H40" s="13"/>
    </row>
    <row r="41" spans="1:8" ht="15.75">
      <c r="A41" s="13"/>
      <c r="B41" s="13" t="s">
        <v>213</v>
      </c>
      <c r="C41" s="13"/>
      <c r="D41" s="13"/>
      <c r="E41" s="13"/>
      <c r="F41" s="13"/>
      <c r="G41" s="13"/>
      <c r="H41" s="13"/>
    </row>
    <row r="42" spans="1:8" ht="15.75">
      <c r="A42" s="13"/>
      <c r="B42" s="13"/>
      <c r="C42" s="13" t="s">
        <v>214</v>
      </c>
      <c r="D42" s="13"/>
      <c r="E42" s="13">
        <v>61290</v>
      </c>
      <c r="F42" s="13"/>
      <c r="G42" s="13">
        <v>61290</v>
      </c>
      <c r="H42" s="13"/>
    </row>
    <row r="43" spans="1:8" ht="15.75">
      <c r="A43" s="13"/>
      <c r="B43" s="13"/>
      <c r="C43" s="13" t="s">
        <v>215</v>
      </c>
      <c r="D43" s="13"/>
      <c r="E43" s="13">
        <v>0</v>
      </c>
      <c r="F43" s="13"/>
      <c r="G43" s="13">
        <f>E43</f>
        <v>0</v>
      </c>
      <c r="H43" s="13"/>
    </row>
    <row r="44" spans="1:8" ht="15.75">
      <c r="A44" s="13"/>
      <c r="B44" s="13"/>
      <c r="C44" s="13" t="s">
        <v>216</v>
      </c>
      <c r="D44" s="13"/>
      <c r="E44" s="13">
        <v>18494</v>
      </c>
      <c r="F44" s="13"/>
      <c r="G44" s="13">
        <v>18494</v>
      </c>
      <c r="H44" s="13"/>
    </row>
    <row r="45" spans="1:8" ht="15.75">
      <c r="A45" s="13"/>
      <c r="B45" s="13"/>
      <c r="C45" s="13" t="s">
        <v>217</v>
      </c>
      <c r="D45" s="13"/>
      <c r="E45" s="13">
        <v>0</v>
      </c>
      <c r="F45" s="13"/>
      <c r="G45" s="13">
        <f>E45</f>
        <v>0</v>
      </c>
      <c r="H45" s="13"/>
    </row>
    <row r="46" spans="1:8" ht="15.75">
      <c r="A46" s="13"/>
      <c r="B46" s="13"/>
      <c r="C46" s="13" t="s">
        <v>218</v>
      </c>
      <c r="D46" s="13"/>
      <c r="E46" s="13">
        <v>3258</v>
      </c>
      <c r="F46" s="13"/>
      <c r="G46" s="13">
        <v>3258</v>
      </c>
      <c r="H46" s="13"/>
    </row>
    <row r="47" spans="1:8" ht="15.75">
      <c r="A47" s="13"/>
      <c r="B47" s="13"/>
      <c r="C47" s="13" t="s">
        <v>219</v>
      </c>
      <c r="D47" s="13"/>
      <c r="E47" s="30">
        <v>214345</v>
      </c>
      <c r="F47" s="13"/>
      <c r="G47" s="30">
        <v>69474</v>
      </c>
      <c r="H47" s="13"/>
    </row>
    <row r="48" spans="1:8" ht="15.75">
      <c r="A48" s="13"/>
      <c r="B48" s="13"/>
      <c r="C48" s="13"/>
      <c r="D48" s="13"/>
      <c r="E48" s="13">
        <f>SUM(E40:E47)</f>
        <v>338650</v>
      </c>
      <c r="F48" s="13"/>
      <c r="G48" s="13">
        <f>SUM(G40:G47)</f>
        <v>193779</v>
      </c>
      <c r="H48" s="13"/>
    </row>
    <row r="49" spans="1:8" ht="15.75">
      <c r="A49" s="13"/>
      <c r="B49" s="13" t="s">
        <v>220</v>
      </c>
      <c r="C49" s="13"/>
      <c r="D49" s="13"/>
      <c r="E49" s="13">
        <v>45012</v>
      </c>
      <c r="F49" s="13"/>
      <c r="G49" s="13">
        <v>66660</v>
      </c>
      <c r="H49" s="13"/>
    </row>
    <row r="50" spans="1:8" ht="15.75">
      <c r="A50" s="13"/>
      <c r="B50" s="13" t="s">
        <v>221</v>
      </c>
      <c r="C50" s="13"/>
      <c r="D50" s="13"/>
      <c r="E50" s="13">
        <v>0</v>
      </c>
      <c r="F50" s="13"/>
      <c r="G50" s="13">
        <v>0</v>
      </c>
      <c r="H50" s="13"/>
    </row>
    <row r="51" spans="1:8" ht="15.75">
      <c r="A51" s="13"/>
      <c r="B51" s="13" t="s">
        <v>222</v>
      </c>
      <c r="C51" s="13"/>
      <c r="D51" s="13"/>
      <c r="E51" s="30">
        <v>0</v>
      </c>
      <c r="F51" s="13"/>
      <c r="G51" s="30">
        <v>35731</v>
      </c>
      <c r="H51" s="13"/>
    </row>
    <row r="52" spans="1:8" ht="19.5" customHeight="1" thickBot="1">
      <c r="A52" s="13"/>
      <c r="B52" s="13"/>
      <c r="C52" s="13"/>
      <c r="D52" s="13"/>
      <c r="E52" s="31">
        <f>SUM(E48:E51)</f>
        <v>383662</v>
      </c>
      <c r="F52" s="13"/>
      <c r="G52" s="31">
        <f>SUM(G48:G51)</f>
        <v>296170</v>
      </c>
      <c r="H52" s="13"/>
    </row>
    <row r="53" spans="1:8" ht="16.5" thickTop="1">
      <c r="A53" s="13"/>
      <c r="B53" s="13"/>
      <c r="C53" s="13"/>
      <c r="D53" s="13"/>
      <c r="E53" s="13"/>
      <c r="F53" s="13"/>
      <c r="G53" s="13"/>
      <c r="H53" s="13"/>
    </row>
    <row r="54" spans="1:8" ht="15.75">
      <c r="A54" s="13"/>
      <c r="B54" s="13" t="s">
        <v>223</v>
      </c>
      <c r="D54" s="14"/>
      <c r="E54" s="14">
        <f>IF(E48=0,0,E48/E40)*100</f>
        <v>820.7110486392168</v>
      </c>
      <c r="G54" s="14">
        <f>IF(G48=0,0,G48/G40)*100</f>
        <v>469.61927150231446</v>
      </c>
      <c r="H54" s="14"/>
    </row>
    <row r="55" spans="1:8" ht="15.75">
      <c r="A55" s="13"/>
      <c r="B55" s="13"/>
      <c r="C55" s="13"/>
      <c r="D55" s="13"/>
      <c r="E55" s="13"/>
      <c r="F55" s="13"/>
      <c r="G55" s="13"/>
      <c r="H55" s="13"/>
    </row>
    <row r="56" spans="1:8" ht="15.75">
      <c r="A56" s="13"/>
      <c r="B56" s="13"/>
      <c r="C56" s="13"/>
      <c r="D56" s="13"/>
      <c r="E56" s="13"/>
      <c r="F56" s="13"/>
      <c r="G56" s="13"/>
      <c r="H56" s="13"/>
    </row>
    <row r="57" spans="1:8" ht="15.75">
      <c r="A57" s="13"/>
      <c r="B57" s="13"/>
      <c r="C57" s="13"/>
      <c r="D57" s="13"/>
      <c r="E57" s="32"/>
      <c r="F57" s="13"/>
      <c r="G57" s="13"/>
      <c r="H57" s="13"/>
    </row>
    <row r="58" spans="1:8" ht="15.75">
      <c r="A58" s="13"/>
      <c r="B58" s="13"/>
      <c r="C58" s="13"/>
      <c r="D58" s="13"/>
      <c r="E58" s="13"/>
      <c r="F58" s="13"/>
      <c r="G58" s="13"/>
      <c r="H58" s="13"/>
    </row>
    <row r="59" spans="1:8" ht="15.75">
      <c r="A59" s="13"/>
      <c r="B59" s="13"/>
      <c r="C59" s="13"/>
      <c r="D59" s="13"/>
      <c r="E59" s="13"/>
      <c r="F59" s="13"/>
      <c r="G59" s="13"/>
      <c r="H59" s="13"/>
    </row>
    <row r="60" spans="1:8" ht="15.75">
      <c r="A60" s="13"/>
      <c r="B60" s="13"/>
      <c r="C60" s="13"/>
      <c r="D60" s="13"/>
      <c r="E60" s="13"/>
      <c r="F60" s="13"/>
      <c r="G60" s="13"/>
      <c r="H60" s="13"/>
    </row>
    <row r="61" spans="1:8" ht="15.75">
      <c r="A61" s="13"/>
      <c r="B61" s="13"/>
      <c r="C61" s="13"/>
      <c r="D61" s="13"/>
      <c r="E61" s="13"/>
      <c r="F61" s="13"/>
      <c r="G61" s="13"/>
      <c r="H61" s="13"/>
    </row>
    <row r="62" spans="1:8" ht="15.75">
      <c r="A62" s="13"/>
      <c r="B62" s="13"/>
      <c r="C62" s="13"/>
      <c r="D62" s="13"/>
      <c r="E62" s="13"/>
      <c r="F62" s="13"/>
      <c r="G62" s="13"/>
      <c r="H62" s="13"/>
    </row>
    <row r="63" spans="1:8" ht="15.75">
      <c r="A63" s="13"/>
      <c r="B63" s="13"/>
      <c r="C63" s="13"/>
      <c r="D63" s="13"/>
      <c r="E63" s="13"/>
      <c r="F63" s="13"/>
      <c r="G63" s="13"/>
      <c r="H63" s="13"/>
    </row>
    <row r="64" spans="1:8" ht="15.75">
      <c r="A64" s="13"/>
      <c r="B64" s="13"/>
      <c r="C64" s="13"/>
      <c r="D64" s="13"/>
      <c r="E64" s="13"/>
      <c r="F64" s="13"/>
      <c r="G64" s="13"/>
      <c r="H64" s="13"/>
    </row>
    <row r="65" spans="1:8" ht="15.75">
      <c r="A65" s="13"/>
      <c r="B65" s="13"/>
      <c r="C65" s="13"/>
      <c r="D65" s="13"/>
      <c r="E65" s="13"/>
      <c r="F65" s="13"/>
      <c r="G65" s="13"/>
      <c r="H65" s="13"/>
    </row>
    <row r="66" spans="1:8" ht="15.75">
      <c r="A66" s="13"/>
      <c r="B66" s="13"/>
      <c r="C66" s="13"/>
      <c r="D66" s="13"/>
      <c r="E66" s="13"/>
      <c r="F66" s="13"/>
      <c r="G66" s="13"/>
      <c r="H66" s="13"/>
    </row>
    <row r="67" spans="1:8" ht="15.75">
      <c r="A67" s="13"/>
      <c r="B67" s="13"/>
      <c r="C67" s="13"/>
      <c r="D67" s="13"/>
      <c r="E67" s="13"/>
      <c r="F67" s="13"/>
      <c r="G67" s="13"/>
      <c r="H67" s="13"/>
    </row>
    <row r="68" spans="1:8" ht="15.75">
      <c r="A68" s="13"/>
      <c r="B68" s="13"/>
      <c r="C68" s="13"/>
      <c r="D68" s="13"/>
      <c r="E68" s="13"/>
      <c r="F68" s="13"/>
      <c r="G68" s="13"/>
      <c r="H68" s="13"/>
    </row>
    <row r="69" spans="1:8" ht="15.75">
      <c r="A69" s="13"/>
      <c r="B69" s="13"/>
      <c r="C69" s="13"/>
      <c r="D69" s="13"/>
      <c r="E69" s="13"/>
      <c r="F69" s="13"/>
      <c r="G69" s="13"/>
      <c r="H69" s="13"/>
    </row>
    <row r="70" spans="1:8" ht="15.75">
      <c r="A70" s="13"/>
      <c r="B70" s="13"/>
      <c r="C70" s="13"/>
      <c r="D70" s="13"/>
      <c r="E70" s="13"/>
      <c r="F70" s="13"/>
      <c r="G70" s="13"/>
      <c r="H70" s="13"/>
    </row>
    <row r="71" spans="1:8" ht="15.75">
      <c r="A71" s="13"/>
      <c r="B71" s="13"/>
      <c r="C71" s="13"/>
      <c r="D71" s="13"/>
      <c r="E71" s="13"/>
      <c r="F71" s="13"/>
      <c r="G71" s="13"/>
      <c r="H71" s="13"/>
    </row>
    <row r="72" spans="1:8" ht="15.75">
      <c r="A72" s="13"/>
      <c r="B72" s="13"/>
      <c r="C72" s="13"/>
      <c r="D72" s="13"/>
      <c r="E72" s="13"/>
      <c r="F72" s="13"/>
      <c r="G72" s="13"/>
      <c r="H72" s="13"/>
    </row>
    <row r="73" spans="1:8" ht="15.75">
      <c r="A73" s="13"/>
      <c r="B73" s="13"/>
      <c r="C73" s="13"/>
      <c r="D73" s="13"/>
      <c r="E73" s="13"/>
      <c r="F73" s="13"/>
      <c r="G73" s="13"/>
      <c r="H73" s="13"/>
    </row>
    <row r="74" spans="1:8" ht="15.75">
      <c r="A74" s="13"/>
      <c r="B74" s="13"/>
      <c r="C74" s="13"/>
      <c r="D74" s="13"/>
      <c r="E74" s="13"/>
      <c r="F74" s="13"/>
      <c r="G74" s="13"/>
      <c r="H74" s="13"/>
    </row>
    <row r="75" spans="1:8" ht="15.75">
      <c r="A75" s="13"/>
      <c r="B75" s="13"/>
      <c r="C75" s="13"/>
      <c r="D75" s="13"/>
      <c r="E75" s="13"/>
      <c r="F75" s="13"/>
      <c r="G75" s="13"/>
      <c r="H75" s="13"/>
    </row>
    <row r="76" spans="1:8" ht="15.75">
      <c r="A76" s="13"/>
      <c r="B76" s="13"/>
      <c r="C76" s="13"/>
      <c r="D76" s="13"/>
      <c r="E76" s="13"/>
      <c r="F76" s="13"/>
      <c r="G76" s="13"/>
      <c r="H76" s="13"/>
    </row>
    <row r="77" spans="1:8" ht="15.75">
      <c r="A77" s="13"/>
      <c r="B77" s="13"/>
      <c r="C77" s="13"/>
      <c r="D77" s="13"/>
      <c r="E77" s="13"/>
      <c r="F77" s="13"/>
      <c r="G77" s="13"/>
      <c r="H77" s="13"/>
    </row>
    <row r="78" spans="1:8" ht="15.75">
      <c r="A78" s="13"/>
      <c r="B78" s="13"/>
      <c r="C78" s="13"/>
      <c r="D78" s="13"/>
      <c r="E78" s="13"/>
      <c r="F78" s="13"/>
      <c r="G78" s="13"/>
      <c r="H78" s="13"/>
    </row>
    <row r="79" spans="1:8" ht="15.75">
      <c r="A79" s="13"/>
      <c r="B79" s="13"/>
      <c r="C79" s="13"/>
      <c r="D79" s="13"/>
      <c r="E79" s="13"/>
      <c r="F79" s="13"/>
      <c r="G79" s="13"/>
      <c r="H79" s="13"/>
    </row>
    <row r="80" spans="1:8" ht="15.75">
      <c r="A80" s="13"/>
      <c r="B80" s="13"/>
      <c r="C80" s="13"/>
      <c r="D80" s="13"/>
      <c r="E80" s="13"/>
      <c r="F80" s="13"/>
      <c r="G80" s="13"/>
      <c r="H80" s="13"/>
    </row>
    <row r="81" spans="1:8" ht="15.75">
      <c r="A81" s="13"/>
      <c r="B81" s="13"/>
      <c r="C81" s="13"/>
      <c r="D81" s="13"/>
      <c r="E81" s="13"/>
      <c r="F81" s="13"/>
      <c r="G81" s="13"/>
      <c r="H81" s="13"/>
    </row>
    <row r="82" spans="1:8" ht="15.75">
      <c r="A82" s="13"/>
      <c r="B82" s="13"/>
      <c r="C82" s="13"/>
      <c r="D82" s="13"/>
      <c r="E82" s="13"/>
      <c r="F82" s="13"/>
      <c r="G82" s="13"/>
      <c r="H82" s="13"/>
    </row>
    <row r="83" spans="1:8" ht="15.75">
      <c r="A83" s="13"/>
      <c r="B83" s="13"/>
      <c r="C83" s="13"/>
      <c r="D83" s="13"/>
      <c r="E83" s="13"/>
      <c r="F83" s="13"/>
      <c r="G83" s="13"/>
      <c r="H83" s="13"/>
    </row>
    <row r="84" spans="1:8" ht="15.75">
      <c r="A84" s="13"/>
      <c r="B84" s="13"/>
      <c r="C84" s="13"/>
      <c r="D84" s="13"/>
      <c r="E84" s="13"/>
      <c r="F84" s="13"/>
      <c r="G84" s="13"/>
      <c r="H84" s="13"/>
    </row>
    <row r="85" spans="1:8" ht="15.75">
      <c r="A85" s="13"/>
      <c r="B85" s="13"/>
      <c r="C85" s="13"/>
      <c r="D85" s="13"/>
      <c r="E85" s="13"/>
      <c r="F85" s="13"/>
      <c r="G85" s="13"/>
      <c r="H85" s="13"/>
    </row>
    <row r="86" spans="1:8" ht="15.75">
      <c r="A86" s="13"/>
      <c r="B86" s="13"/>
      <c r="C86" s="13"/>
      <c r="D86" s="13"/>
      <c r="E86" s="13"/>
      <c r="F86" s="13"/>
      <c r="G86" s="13"/>
      <c r="H86" s="13"/>
    </row>
    <row r="87" spans="1:8" ht="15.75">
      <c r="A87" s="13"/>
      <c r="B87" s="13"/>
      <c r="C87" s="13"/>
      <c r="D87" s="13"/>
      <c r="E87" s="13"/>
      <c r="F87" s="13"/>
      <c r="G87" s="13"/>
      <c r="H87" s="13"/>
    </row>
    <row r="88" spans="1:8" ht="15.75">
      <c r="A88" s="13"/>
      <c r="B88" s="13"/>
      <c r="C88" s="13"/>
      <c r="D88" s="13"/>
      <c r="E88" s="13"/>
      <c r="F88" s="13"/>
      <c r="G88" s="13"/>
      <c r="H88" s="13"/>
    </row>
    <row r="89" spans="1:8" ht="15.75">
      <c r="A89" s="13"/>
      <c r="B89" s="13"/>
      <c r="C89" s="13"/>
      <c r="D89" s="13"/>
      <c r="E89" s="13"/>
      <c r="F89" s="13"/>
      <c r="G89" s="13"/>
      <c r="H89" s="13"/>
    </row>
    <row r="90" spans="1:8" ht="15.75">
      <c r="A90" s="13"/>
      <c r="B90" s="13"/>
      <c r="C90" s="13"/>
      <c r="D90" s="13"/>
      <c r="E90" s="13"/>
      <c r="F90" s="13"/>
      <c r="G90" s="13"/>
      <c r="H90" s="13"/>
    </row>
    <row r="91" spans="1:8" ht="15.75">
      <c r="A91" s="13"/>
      <c r="B91" s="13"/>
      <c r="C91" s="13"/>
      <c r="D91" s="13"/>
      <c r="E91" s="13"/>
      <c r="F91" s="13"/>
      <c r="G91" s="13"/>
      <c r="H91" s="13"/>
    </row>
    <row r="92" spans="1:8" ht="15.75">
      <c r="A92" s="13"/>
      <c r="B92" s="13"/>
      <c r="C92" s="13"/>
      <c r="D92" s="13"/>
      <c r="E92" s="13"/>
      <c r="F92" s="13"/>
      <c r="G92" s="13"/>
      <c r="H92" s="13"/>
    </row>
    <row r="93" spans="1:8" ht="15.75">
      <c r="A93" s="13"/>
      <c r="B93" s="13"/>
      <c r="C93" s="13"/>
      <c r="D93" s="13"/>
      <c r="E93" s="13"/>
      <c r="F93" s="13"/>
      <c r="G93" s="13"/>
      <c r="H93" s="13"/>
    </row>
    <row r="94" spans="1:8" ht="15.75">
      <c r="A94" s="13"/>
      <c r="B94" s="13"/>
      <c r="C94" s="13"/>
      <c r="D94" s="13"/>
      <c r="E94" s="13"/>
      <c r="F94" s="13"/>
      <c r="G94" s="13"/>
      <c r="H94" s="13"/>
    </row>
    <row r="95" spans="1:8" ht="15.75">
      <c r="A95" s="13"/>
      <c r="B95" s="13"/>
      <c r="C95" s="13"/>
      <c r="D95" s="13"/>
      <c r="E95" s="13"/>
      <c r="F95" s="13"/>
      <c r="G95" s="13"/>
      <c r="H95" s="13"/>
    </row>
    <row r="96" spans="1:8" ht="15.75">
      <c r="A96" s="13"/>
      <c r="B96" s="13"/>
      <c r="C96" s="13"/>
      <c r="D96" s="13"/>
      <c r="E96" s="13"/>
      <c r="F96" s="13"/>
      <c r="G96" s="13"/>
      <c r="H96" s="13"/>
    </row>
    <row r="97" spans="1:8" ht="15.75">
      <c r="A97" s="13"/>
      <c r="B97" s="13"/>
      <c r="C97" s="13"/>
      <c r="D97" s="13"/>
      <c r="E97" s="13"/>
      <c r="F97" s="13"/>
      <c r="G97" s="13"/>
      <c r="H97" s="13"/>
    </row>
    <row r="98" spans="1:8" ht="15.75">
      <c r="A98" s="13"/>
      <c r="B98" s="13"/>
      <c r="C98" s="13"/>
      <c r="D98" s="13"/>
      <c r="E98" s="13"/>
      <c r="F98" s="13"/>
      <c r="G98" s="13"/>
      <c r="H98" s="13"/>
    </row>
    <row r="99" spans="1:8" ht="15.75">
      <c r="A99" s="13"/>
      <c r="B99" s="13"/>
      <c r="C99" s="13"/>
      <c r="D99" s="13"/>
      <c r="E99" s="13"/>
      <c r="F99" s="13"/>
      <c r="G99" s="13"/>
      <c r="H99" s="13"/>
    </row>
  </sheetData>
  <printOptions/>
  <pageMargins left="0.9" right="0.277" top="0.5" bottom="0.2" header="0.5" footer="0.5"/>
  <pageSetup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Mining Corp.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Mining Corp. Berhad</dc:creator>
  <cp:keywords/>
  <dc:description/>
  <cp:lastModifiedBy>Malaysia Mining Corp. Berhad</cp:lastModifiedBy>
  <cp:lastPrinted>2000-03-28T09:54:57Z</cp:lastPrinted>
  <dcterms:created xsi:type="dcterms:W3CDTF">2000-03-24T10:36:50Z</dcterms:created>
  <cp:category/>
  <cp:version/>
  <cp:contentType/>
  <cp:contentStatus/>
</cp:coreProperties>
</file>