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510" windowHeight="4440" activeTab="0"/>
  </bookViews>
  <sheets>
    <sheet name="BS" sheetId="1" r:id="rId1"/>
    <sheet name="Notes" sheetId="2" r:id="rId2"/>
  </sheets>
  <definedNames>
    <definedName name="_xlnm.Print_Titles" localSheetId="1">'Notes'!$1:$3</definedName>
  </definedNames>
  <calcPr fullCalcOnLoad="1"/>
</workbook>
</file>

<file path=xl/sharedStrings.xml><?xml version="1.0" encoding="utf-8"?>
<sst xmlns="http://schemas.openxmlformats.org/spreadsheetml/2006/main" count="357" uniqueCount="319">
  <si>
    <t>Talam Corporation Berhad (1120-H)</t>
  </si>
  <si>
    <t>Current</t>
  </si>
  <si>
    <t>Preceding Year</t>
  </si>
  <si>
    <t>Year</t>
  </si>
  <si>
    <t>Corresponding</t>
  </si>
  <si>
    <t>Quarter</t>
  </si>
  <si>
    <t>Period</t>
  </si>
  <si>
    <t>RM000</t>
  </si>
  <si>
    <t>a)</t>
  </si>
  <si>
    <t>b)</t>
  </si>
  <si>
    <t>Taxation</t>
  </si>
  <si>
    <t>Extraordinary items</t>
  </si>
  <si>
    <t>As at end</t>
  </si>
  <si>
    <t>As at</t>
  </si>
  <si>
    <t>of current</t>
  </si>
  <si>
    <t>Preceding</t>
  </si>
  <si>
    <t>quarter</t>
  </si>
  <si>
    <t>financial</t>
  </si>
  <si>
    <t>year end</t>
  </si>
  <si>
    <t>1)</t>
  </si>
  <si>
    <t>Fixed Assets</t>
  </si>
  <si>
    <t>2)</t>
  </si>
  <si>
    <t>Land and Development Expenditure</t>
  </si>
  <si>
    <t>3)</t>
  </si>
  <si>
    <t>Investments in Associated Companies</t>
  </si>
  <si>
    <t>4)</t>
  </si>
  <si>
    <t>Long Term Investments</t>
  </si>
  <si>
    <t>5)</t>
  </si>
  <si>
    <t>6)</t>
  </si>
  <si>
    <t>Current Assets</t>
  </si>
  <si>
    <t>Stocks</t>
  </si>
  <si>
    <t>Development properties</t>
  </si>
  <si>
    <t>Trade Debtors</t>
  </si>
  <si>
    <t>Other debtors</t>
  </si>
  <si>
    <t>Deposits with financial institutions</t>
  </si>
  <si>
    <t>Cash and bank balances</t>
  </si>
  <si>
    <t>7)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</si>
  <si>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</si>
  <si>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</si>
  <si>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</si>
  <si>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</si>
  <si>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</si>
  <si>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</si>
  <si>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8)</t>
  </si>
  <si>
    <t>9)</t>
  </si>
  <si>
    <t>Shareholders' Funds</t>
  </si>
  <si>
    <t>Share Capital</t>
  </si>
  <si>
    <t>Reserves</t>
  </si>
  <si>
    <t>Share Premium</t>
  </si>
  <si>
    <t>Foreign Exchange Reserve</t>
  </si>
  <si>
    <t>Capital Reserve</t>
  </si>
  <si>
    <t>Retained Profit</t>
  </si>
  <si>
    <t>10)</t>
  </si>
  <si>
    <t>Minority Interests</t>
  </si>
  <si>
    <t>11)</t>
  </si>
  <si>
    <t>Long Term Borrowings</t>
  </si>
  <si>
    <t>12)</t>
  </si>
  <si>
    <t>Deferred Taxation</t>
  </si>
  <si>
    <t>13)</t>
  </si>
  <si>
    <t>Other Long Term Liabilities</t>
  </si>
  <si>
    <t>Net tangible assets per share (sen)</t>
  </si>
  <si>
    <t>Accounting policies</t>
  </si>
  <si>
    <t>There is no extraordinary items during this quarter.</t>
  </si>
  <si>
    <t>Over/(under)provision in prior year</t>
  </si>
  <si>
    <t>Purchase or disposal of quoted securities</t>
  </si>
  <si>
    <t>There is no purchase or disposal of quoted securities.</t>
  </si>
  <si>
    <t>Effects of changes in the composition of the company</t>
  </si>
  <si>
    <t>Status of corporate proposals announced</t>
  </si>
  <si>
    <t>Comments about the seasonality or cyclicality of operations.</t>
  </si>
  <si>
    <t>The business operations of the Group is not affected by any seasonality.</t>
  </si>
  <si>
    <t>Shares and securities</t>
  </si>
  <si>
    <t>Group borrowings</t>
  </si>
  <si>
    <t>Secured</t>
  </si>
  <si>
    <t>Unsecured</t>
  </si>
  <si>
    <t>Total</t>
  </si>
  <si>
    <t>Short term borrowings</t>
  </si>
  <si>
    <t>Long term borrowings</t>
  </si>
  <si>
    <t>Currencies of debts</t>
  </si>
  <si>
    <t>In RM</t>
  </si>
  <si>
    <t>In RMB</t>
  </si>
  <si>
    <t>Contingent liabilities</t>
  </si>
  <si>
    <t>14)</t>
  </si>
  <si>
    <t>Details of financial instruments with off balance sheet risk.</t>
  </si>
  <si>
    <t>There is no financial instruments with off balance sheet risk.</t>
  </si>
  <si>
    <t>15)</t>
  </si>
  <si>
    <t xml:space="preserve">Details of pending litigations </t>
  </si>
  <si>
    <t>16)</t>
  </si>
  <si>
    <t>Segmental results</t>
  </si>
  <si>
    <t>Profit</t>
  </si>
  <si>
    <t>Before</t>
  </si>
  <si>
    <t>Assets</t>
  </si>
  <si>
    <t>By activity</t>
  </si>
  <si>
    <t>Employed</t>
  </si>
  <si>
    <t>Leasing</t>
  </si>
  <si>
    <t>Manufacturing</t>
  </si>
  <si>
    <t>Trading</t>
  </si>
  <si>
    <t>Education</t>
  </si>
  <si>
    <t>18)</t>
  </si>
  <si>
    <t>Review of results</t>
  </si>
  <si>
    <t>19)</t>
  </si>
  <si>
    <t>Prospect for current year</t>
  </si>
  <si>
    <t>20)</t>
  </si>
  <si>
    <t>21)</t>
  </si>
  <si>
    <t>Dividends</t>
  </si>
  <si>
    <t xml:space="preserve">Maxisegar Sdn. Bhd. ("Maxisegar"), Silver Concept agreed to sell and Maxisegar agreed to purchase 1,142.48 acres </t>
  </si>
  <si>
    <t xml:space="preserve">2749, 2750 in the Mukim of Batang Kali and Lot No. 1070 in the Mukim of Rasa, all in the District of Ulu Selangor </t>
  </si>
  <si>
    <t>(the "Lands').</t>
  </si>
  <si>
    <t>subsequently on or about 30 June 1997, the sum of RM20,364,080.00 to Silver Concept's solicitors as second</t>
  </si>
  <si>
    <t>installment.</t>
  </si>
  <si>
    <t>The said agreement envisaged Maxisegar would need a loan from financial institutions to pay the balance of purchase</t>
  </si>
  <si>
    <t>price, in this case, the sum of RM175,000,000.00 to complete the purchase of the Lands.</t>
  </si>
  <si>
    <t>However, due to the financial turmoil faced by Malaysia and the tight liquidity conditions faced by local financial</t>
  </si>
  <si>
    <t>institutions in 1997, and the guidelines then imposed by Bank Negara Malaysia which restricted the extension of</t>
  </si>
  <si>
    <t>loans to the broad property sector particularly for projects for which construction work had not commenced, Maxisegar</t>
  </si>
  <si>
    <t xml:space="preserve">was unable to secure any loans from financial institutions to complete the aforesaid purchase, thus making the </t>
  </si>
  <si>
    <t>performance of the Agreement by Maxisegar impossible.</t>
  </si>
  <si>
    <t>On 29 December 1997, Maxisegar issued a Writ against Silver Concept claiming the refund of RM42,071,200.00 paid</t>
  </si>
  <si>
    <t>to Silver Concept as aforesaid on the ground that the said contract had been frustrated vide the Kuala Lumpur High</t>
  </si>
  <si>
    <t xml:space="preserve">By an agreement in writing dated 31 March 1997 made between Silver Concept Sdn. Bhd. ("Silver Concept") and </t>
  </si>
  <si>
    <t>Status:</t>
  </si>
  <si>
    <t>Profits/(loss) on sales of investments and/or properties for the current financial year to date.</t>
  </si>
  <si>
    <t>Property development &amp; constructions</t>
  </si>
  <si>
    <t xml:space="preserve">Current </t>
  </si>
  <si>
    <t xml:space="preserve">Year </t>
  </si>
  <si>
    <t>To date</t>
  </si>
  <si>
    <t xml:space="preserve">unsecured borrowings is by the Leasing and Trading Division which is used to provide back to back financing to </t>
  </si>
  <si>
    <t>contractors for the construction of our own housing development projects.</t>
  </si>
  <si>
    <t>Investment holding</t>
  </si>
  <si>
    <t>Net Current  Assets</t>
  </si>
  <si>
    <t>Amount due from customers for contract works</t>
  </si>
  <si>
    <t>Due from Associated Companies</t>
  </si>
  <si>
    <t xml:space="preserve">of land held under Lot Nos. 2418, 1695, 1848, 1849, 535, 536, 537, 546, 547, 548, 2741, 2742, 2743, 2744, 2745, 2748, </t>
  </si>
  <si>
    <t>Pursuant to the said agreement, Maxisegar first paid Silver Concept the sum of RM21,707,120.00 as 10% deposit and</t>
  </si>
  <si>
    <t>(a)</t>
  </si>
  <si>
    <t>(b)</t>
  </si>
  <si>
    <t>The RMB141.7 million debt or its equivalent of RM65.0 million is a revolving credit facility granted to a subsidiary</t>
  </si>
  <si>
    <t xml:space="preserve"> 141.7 million </t>
  </si>
  <si>
    <t>8.2)</t>
  </si>
  <si>
    <t>During the quarter under review, the changes in the composition of the company were as follows:</t>
  </si>
  <si>
    <t>The Group has provided corporate guarantee of RM10.33m to  former subsidiaries for banking facilities. The Group</t>
  </si>
  <si>
    <t xml:space="preserve">Save as disclosed below, Talam and/or its subsidiaries are not engaged in any material litigation either as plaintiff or </t>
  </si>
  <si>
    <t>defendant and the Directors of Talam have no knowledge of any proceedings pending or threatened against the Talam</t>
  </si>
  <si>
    <t>Group or of any other facts likely to give rise to any proceedings which might materially affect the position and</t>
  </si>
  <si>
    <t>business of Talam and/or its subsidiaries.</t>
  </si>
  <si>
    <t>Variances on profit forecasts and profit guarantee (only applicable to the final quarter)</t>
  </si>
  <si>
    <t>There is no profit/(loss) on sales of investments and/or properties for the current financial year to date.</t>
  </si>
  <si>
    <t>Proposed offer for sale by the primary subscriber of the rights to allotment of up to 107,650,000 detachable Warrants</t>
  </si>
  <si>
    <t xml:space="preserve">2000/2005 in Talam Corporation Berhad to the shareholders of Talam on a basis of one (1) Warrant for every two (2) </t>
  </si>
  <si>
    <t xml:space="preserve">The proceeds of RM126,747,600 arising from the bond issues were fully utilised in the manner as approved by the </t>
  </si>
  <si>
    <t>The Company has received the net proceeds of RM126,747,600 from the issuance of RM150,000,000 nominal value</t>
  </si>
  <si>
    <t xml:space="preserve">The issuance of 107,650,000 detachable Warrants at 21.6 sen per Warrant shall guarantee proceeds of RM23,252,400 </t>
  </si>
  <si>
    <t>which offer for acceptance period has been extended from 5th February 2001 to 21st February 2001. The extension on</t>
  </si>
  <si>
    <t xml:space="preserve">(a) </t>
  </si>
  <si>
    <t>Association and Articles of Association to incorporate the provisions of the Companies Act, 1965.</t>
  </si>
  <si>
    <t>Association of the Company in line with the current provisions of the Companies Act, 1965 to</t>
  </si>
  <si>
    <t>facilitate the Proposed Shares Buy-Back.</t>
  </si>
  <si>
    <t>existing ordinary shares held on a renounceable basis; and</t>
  </si>
  <si>
    <t>Proposed establishment of an employees' share option scheme.</t>
  </si>
  <si>
    <t>Proposed amendments to the Memorandum of Association and Articles of Association of Talam ("Proposed Amendments"); and</t>
  </si>
  <si>
    <t>Sinking funds for bonds</t>
  </si>
  <si>
    <t>Revenue</t>
  </si>
  <si>
    <t>Current Taxation</t>
  </si>
  <si>
    <t>Effective tax rate</t>
  </si>
  <si>
    <t>7.1)</t>
  </si>
  <si>
    <t>7.2)</t>
  </si>
  <si>
    <t>8.1 )</t>
  </si>
  <si>
    <t>8.3)</t>
  </si>
  <si>
    <t>8.5)</t>
  </si>
  <si>
    <t>Explanation on material changes in profit before taxation for quarter reported compared with immediate preceding quarter.</t>
  </si>
  <si>
    <t xml:space="preserve">17) </t>
  </si>
  <si>
    <t>Material events subsequent to the period reported on that have not been reflected in the financial statements.</t>
  </si>
  <si>
    <t>Utilisation of proceeds arising from the issuance of RM300 million BAIDS</t>
  </si>
  <si>
    <t>Satus:</t>
  </si>
  <si>
    <t>Proposed purchase by Talam of its own ordinary shares ("Proposed Shares Buy-Back").</t>
  </si>
  <si>
    <t>On 15th February 2001, the Company announced the proposal to amend its Memorandum of</t>
  </si>
  <si>
    <t xml:space="preserve">The Proposed Amendments are primarily to bring the Memorandum of Association and Articles of </t>
  </si>
  <si>
    <t>Exceptional item</t>
  </si>
  <si>
    <t>Taxation, deferred taxation and/or adjustments of under or over-provision in respect of prior year</t>
  </si>
  <si>
    <t>Goodwill on Consolidation</t>
  </si>
  <si>
    <t>(c)</t>
  </si>
  <si>
    <t>of the Company and Europlus including the merger of their property related businesses.</t>
  </si>
  <si>
    <t>Pursuant to an Order of Court dated 18 July 1998, Silver Concept's solicitors have paid the sum of RM21,945,318.45  being</t>
  </si>
  <si>
    <t>26th January 2000 and written and oral submission on 25th August 2000. Judgement was delivered in favour of Silver Concept.</t>
  </si>
  <si>
    <t>The income tax expense of the Group reflects an effective tax rate which is higher than the statutory tax rate</t>
  </si>
  <si>
    <t>by certain subsidiary companies.</t>
  </si>
  <si>
    <t>due mainly to certain expenses which are not deductible and the absence of group tax relief for tax suffered</t>
  </si>
  <si>
    <t xml:space="preserve">Utilisation of proceeds arising from the issuance of RM150,000,000 nominal value of 5.0% Secured Serial Bonds </t>
  </si>
  <si>
    <t>together with 107,650,000 Detachable Warrants 2000/2005.</t>
  </si>
  <si>
    <t>Securities Commission ("SC") to redeem existing loans of RM90.8 million, RM9.3 million towards payment to contractors,</t>
  </si>
  <si>
    <t>acceptance period has been announced on 2nd February 2001.The Warrants were listed on the Kuala Lumpur Stock</t>
  </si>
  <si>
    <t>Exchange on 13th March 2001.</t>
  </si>
  <si>
    <t>The Board also proposes to purchase up to ten per centum (10%) of the issued and paid-up share capital</t>
  </si>
  <si>
    <t>The Directors based on the advice by the Company's legal counsel on the point of law are confident that the Company will</t>
  </si>
  <si>
    <t>succeed in its' appeal.</t>
  </si>
  <si>
    <t>the second installment together with interest accrued thereon into court. Taking of evidence was completed on</t>
  </si>
  <si>
    <t xml:space="preserve">On 8th March 2001,  Maxisegar Sdn Bhd a wholly-owned subsidiary of the Company, issued RM300 million BAIDS </t>
  </si>
  <si>
    <t>There is no exceptional item for the quarter under review.</t>
  </si>
  <si>
    <t>in the manner as approved by the SC.</t>
  </si>
  <si>
    <t>of Talam. The Proposed Shares Buy-Back will enable the Company to utilise its surplus financial resources</t>
  </si>
  <si>
    <t>to purchase its own shares.</t>
  </si>
  <si>
    <t xml:space="preserve">The Company has obtained the Kuala Lumpur Stock Exchange's approval on the Proposed Amendment on </t>
  </si>
  <si>
    <t>15th March 2001. Both the Proposed Amendment and the Proposed Share Buy-Back were approved by</t>
  </si>
  <si>
    <t>the shareholders at an Extraordinary General Meeting held on 26th April 2001.</t>
  </si>
  <si>
    <t>The Company had , on 10th October 2000, obtained its shareholders' approval to establish an Employees' Share Option</t>
  </si>
  <si>
    <t xml:space="preserve">Scheme (ESOS). Having obtained the SC's approval on 23rd August 2000 and all other requisite approvals, the ESOS is </t>
  </si>
  <si>
    <t>Maxisegar has appealed to the Court of Appeal against the said judgement and had applied for a stay of execution of the</t>
  </si>
  <si>
    <t xml:space="preserve">judgement pending the appeal. On 3rd April 2001, the Court of Appeal had granted a stay of execution pending the </t>
  </si>
  <si>
    <t>Share of profit in Associated Company</t>
  </si>
  <si>
    <t>Hotel &amp; recreation</t>
  </si>
  <si>
    <t>Others</t>
  </si>
  <si>
    <t>30.4.2001</t>
  </si>
  <si>
    <t>30.4.2000</t>
  </si>
  <si>
    <t>UNAUDITED BALANCE SHEET</t>
  </si>
  <si>
    <t>AS AT 30TH APRIL 2001</t>
  </si>
  <si>
    <t>Notes as at 30th April 2001</t>
  </si>
  <si>
    <t>The Company and Group has adopted the same accounting policies and methods of computation in</t>
  </si>
  <si>
    <t>its quarterly financial statements as compared with the last audited financial statements of 31st January 2001.</t>
  </si>
  <si>
    <t>Maxisegar Sdn Bhd a 100% owned subsidiary of the Company acquired 120,000 ordinary shares</t>
  </si>
  <si>
    <t>of RM1.00 each representing 100% of the total issued and paid-up share capital of Galian Juta Sdn Bhd.</t>
  </si>
  <si>
    <t>a subsidiary, Talam Refrigeration Sdn Bhd acquired 400,000 ordinary shares of RM1.00 each representing</t>
  </si>
  <si>
    <t>20% of the total issued and paid-up share capital of a subsidiary, Talam Beverage Sdn Bhd (formerly</t>
  </si>
  <si>
    <t xml:space="preserve">known as Talam Patkol Sdn Bhd ("TBSB"), thereby increasing the subsidiary's effective interest in TBSB </t>
  </si>
  <si>
    <t>to 100%.</t>
  </si>
  <si>
    <t>7.3)</t>
  </si>
  <si>
    <t>a subsidiary, Talam International Limited had been dissolved from the Registrar of Companies in Bermuda.</t>
  </si>
  <si>
    <t>8.4)</t>
  </si>
  <si>
    <t>of 5% Secured Serial Bonds on 9th November 2000. The proceeds were fully utilised in the manner as elaborated</t>
  </si>
  <si>
    <t>in item 8.2 below.</t>
  </si>
  <si>
    <t>The proceeds of RM23,252,400 arising from the warrants were fully utilised in the manner as approved by the SC</t>
  </si>
  <si>
    <t>towards payment to contractors of RM9.2 million, RM8.5 million for working capital, RM5.2 million for statutory payments</t>
  </si>
  <si>
    <t>Net</t>
  </si>
  <si>
    <t>There is no material events subsequent to 30th April 2001.</t>
  </si>
  <si>
    <t>The Board of Directors did not recommend any payment of interim dividend.</t>
  </si>
  <si>
    <t>Bonds - due within 12 months</t>
  </si>
  <si>
    <t>Bonds - due after 12 months</t>
  </si>
  <si>
    <t xml:space="preserve">in The People's Republic of China to part-finance the construction of a hotel. Another RM53.1 million of the </t>
  </si>
  <si>
    <t>Bonds due within 12 months</t>
  </si>
  <si>
    <t>Bonds due after 12 months</t>
  </si>
  <si>
    <t>and Medium cost apartments from our Danau Putra Projects.</t>
  </si>
  <si>
    <t>This explanation is only applicable to final quarter.</t>
  </si>
  <si>
    <t>31.1.2001</t>
  </si>
  <si>
    <t>the performance of the Group to improve and remain satisfactory.</t>
  </si>
  <si>
    <t>ready for implementation with effect from 11th May 2001 to 10th May 2006.</t>
  </si>
  <si>
    <t>The proposal was approved by the shareholders at an Annual General Meeting held on 20th June 2001.</t>
  </si>
  <si>
    <t>a)  Proposed Rationalisation of the Businesses of Europlus Berhad (formerly known as Larut Consolidated Berhad)</t>
  </si>
  <si>
    <t>b)  Proposed increase in Talam's Authoised Share Capital;</t>
  </si>
  <si>
    <t>On 21st February 2001, the Company announced that the Company and Europlus had entered</t>
  </si>
  <si>
    <t>into a Memorandum of Understanding to explore the feasibility of rationalising the businesses</t>
  </si>
  <si>
    <t>Under the terms of the Proposed Merger, all shareholders of Europlus and Talam as at a books</t>
  </si>
  <si>
    <t xml:space="preserve">closure date to be determined and announced later, will be entitled to participate in the equity of </t>
  </si>
  <si>
    <t xml:space="preserve">Association to increase its authorised share capital and allow for the issuance of redeemable </t>
  </si>
  <si>
    <t>convertible preference shares as well as the irredeemable convertible preference shares.</t>
  </si>
  <si>
    <t>The Proposed Merger will allow Europlus and Talam, which are principally involved in property</t>
  </si>
  <si>
    <t>development, to streamline their businesses and consolidate their resources with the mutual</t>
  </si>
  <si>
    <t>goal of becoming the premier property development company in Malaysia.</t>
  </si>
  <si>
    <t>The scheme is now pending for submission to the SC.</t>
  </si>
  <si>
    <t>There were no repayment of debt and equity securities during the quarter under review.</t>
  </si>
  <si>
    <t xml:space="preserve">pursuant to a Facility cum Subscription Agreement with Abrar Discounts Berhad. </t>
  </si>
  <si>
    <t xml:space="preserve">     ("Europlus") and Talam Corporation Berhad including the merger of their property related businesses.</t>
  </si>
  <si>
    <t>is contingently liable up to the principal amount outstanding amounting to RM4.6 million as at April 2001.</t>
  </si>
  <si>
    <t>c)  Proposed amendments to Talam's memorandum of Association and Articles of Association. (collectively known</t>
  </si>
  <si>
    <t xml:space="preserve">        as  "Proposed Merger").</t>
  </si>
  <si>
    <t>On 15th June 2001, Europlus, Talam and Kumpulan Europlus Sdn. Bhd.("KEB") had entered into an</t>
  </si>
  <si>
    <t xml:space="preserve">agreement to rationalise the businesses of Europlus and Talam including the merger of the property </t>
  </si>
  <si>
    <t>related businesses of both companies.</t>
  </si>
  <si>
    <t>Under the Proposed Merger, which will be implemented via members' schemes of arrangement</t>
  </si>
  <si>
    <t xml:space="preserve">and Talam will be consolidated under Talam whilst the non-property businesses of both Europlus and </t>
  </si>
  <si>
    <t xml:space="preserve">To facilitate the Proposed Merger, Talam will amend its Memorandum and Articles of </t>
  </si>
  <si>
    <t>Talam will be rationalised and consolidated under the new holding company, namely KEB, a newly</t>
  </si>
  <si>
    <t>incorporated company to facilitate the proposed merger. KEB will, however, participate in the property</t>
  </si>
  <si>
    <t>development sector vide a 46.9% equity interest in the enlarged Talam property group.</t>
  </si>
  <si>
    <t xml:space="preserve">both the enlarged Talam property group as well as KEB based on a share exchange ratio </t>
  </si>
  <si>
    <t>A full announcement pertaining to the above proposed merger was announced on 15th June 2001.</t>
  </si>
  <si>
    <t xml:space="preserve">On 7th March 2001, the Company issued 107,650,000 detachable Warrants at 21.6 sen per warrant. The Warrants </t>
  </si>
  <si>
    <t>were listed on the Kuala Lumpur Stock Exchange on 13th March 2001.</t>
  </si>
  <si>
    <t>hearing of the appeal.</t>
  </si>
  <si>
    <t>Court Civil Suit No. S3-22-600-1997. Silver Concept has filed its defence and counter-claim for specific performance.</t>
  </si>
  <si>
    <t>Part of the proceeds of RM300 million arising from the issuance of BAIDS were utilised to redeem existing loans of RM77.4 million,</t>
  </si>
  <si>
    <t>Proposed purchase by Talam of its own ordinary shares ("proposal")</t>
  </si>
  <si>
    <t>The Company has proposed a renewal on the proposal for the Company to be authorised to purchase</t>
  </si>
  <si>
    <t xml:space="preserve">such number of ordinary shares in Talam representing up to ten percent (10.0%) of the issued </t>
  </si>
  <si>
    <t xml:space="preserve">and paid-up share capital of the Company, subject to the prevailing laws and relevant authorities. </t>
  </si>
  <si>
    <t>will be delisted and its listing status will be transferred to KEB.</t>
  </si>
  <si>
    <t>RM25.0 million towards working capital and RM1.6 million for defraying incidental expenses of the proposals.</t>
  </si>
  <si>
    <t>and RM0.4 million for bond incidental expenses.</t>
  </si>
  <si>
    <t>RM121.5 million towards payment to contractors, RM10.5 million towards the interest servicing accounts, RM17.8 for issue</t>
  </si>
  <si>
    <t xml:space="preserve">There is an unutilised amount of RM67.6 million currently placed in short term deposits to earn interest and shall be utilised </t>
  </si>
  <si>
    <t>working capital, as the loans were fully repaid.</t>
  </si>
  <si>
    <t>An amount of RM6.9 million which was approved for the loan repayment will be varied and utilised to pay contractors and</t>
  </si>
  <si>
    <t xml:space="preserve">expense, RM4.2 million for statutory payments and RM1.0 million for general working capital purposes. </t>
  </si>
  <si>
    <t>Construction of the main campus of Universiti Industri Selangor (UNISEL) at Berjuntai Bistari, Selangor  Darul Ehsan</t>
  </si>
  <si>
    <t>in consideration for the alienation of three (3) pieces of land in Selangor Darul Ehsan ("UNISEL Project").</t>
  </si>
  <si>
    <t xml:space="preserve">Maxisegar Sdn Bhd ("Maxisegar"), a wholly-owned subsidiary of Talam, had on 17th January 2001 entered into an </t>
  </si>
  <si>
    <t>agreement with the State Government of Selangor for the financing  and physical construction of the main campus</t>
  </si>
  <si>
    <t>of UNISEL on 572.16 acres of land at Berjuntai Bistari, Selangor  in consideration for the alienation of the following</t>
  </si>
  <si>
    <t>(3) pieces of leasehold land to Maxisegar:</t>
  </si>
  <si>
    <t>Location</t>
  </si>
  <si>
    <t>Acres</t>
  </si>
  <si>
    <t>1)  Bukit Jalil</t>
  </si>
  <si>
    <t>2)  Sungai Buloh</t>
  </si>
  <si>
    <t>3)  Berjuntai Bistari</t>
  </si>
  <si>
    <t>The shareholders of the Company has on 26th April 2001 approved on the UNISEL Project  at the Company's</t>
  </si>
  <si>
    <t>Extraordinary General Meeting.</t>
  </si>
  <si>
    <t>8.6)</t>
  </si>
  <si>
    <t xml:space="preserve">8.7) </t>
  </si>
  <si>
    <t xml:space="preserve">646.7 million </t>
  </si>
  <si>
    <t>The Group has successfully launched its new project at Bukit Pandan, Cheras with lock in sales of RM38.0 million</t>
  </si>
  <si>
    <t>under section 176 of the Companies Act, 1965, the property businesses of Europlus and</t>
  </si>
  <si>
    <t>which takes into account the respective revalued net asset values of Europlus and Talam.</t>
  </si>
  <si>
    <t>Talam will continue to be listed on the Kuala Lumpur Stock Exchange  while Europlus</t>
  </si>
  <si>
    <t>During the quarter under review, turnover decreased 8.6% from RM154.9 million to RM141.6 million in the current quarter while profit</t>
  </si>
  <si>
    <t>before taxation decreased by 25% from RM10.8 million to RM8.1 million this quarter.</t>
  </si>
  <si>
    <t xml:space="preserve">For the period under review, the Group's turnover and profit before taxation were RM141.6 million and RM8.1 million </t>
  </si>
  <si>
    <t>recorded a decrease of 30.7% or RM3.6 million as compared to similar period in the preceding year.</t>
  </si>
  <si>
    <t>The lower profit achieved this quarter is due mainly to higher billings from the Low Cost Apartments in Bandar Baru Ampang</t>
  </si>
  <si>
    <t xml:space="preserve">respectively. These results showed an increase of 15.7% or RM19.2 million in turnover, while profit before taxation </t>
  </si>
  <si>
    <t>The increase in turnover and decrease in profit is due mainly to lower profit margin products as explained above.</t>
  </si>
  <si>
    <t>Damansara in the second and third quarter respectively. Hence, barring unforeseen circumstances, the Directors expect</t>
  </si>
  <si>
    <t xml:space="preserve">in the second quarter and expected to continue to launch its other new projects at Bandar Bukit Jalil and Sierra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</si>
</sst>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0.0000"/>
    <numFmt numFmtId="168" formatCode="0.000"/>
    <numFmt numFmtId="169" formatCode="_(* #,##0.0_);_(* \(#,##0.0\);_(* &quot;-&quot;?_);_(@_)"/>
    <numFmt numFmtId="170" formatCode="0.0000000"/>
    <numFmt numFmtId="171" formatCode="0.000000"/>
    <numFmt numFmtId="172" formatCode="0.00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dd\-mmm\-yy"/>
    <numFmt numFmtId="177" formatCode="0.00000000"/>
    <numFmt numFmtId="178" formatCode="0.0%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4" fontId="1" fillId="0" borderId="1" xfId="0" applyNumberFormat="1" applyFont="1" applyBorder="1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5" fontId="1" fillId="0" borderId="1" xfId="15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43" fontId="1" fillId="0" borderId="4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5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15" applyNumberFormat="1" applyFont="1" applyAlignment="1">
      <alignment/>
    </xf>
    <xf numFmtId="165" fontId="5" fillId="0" borderId="0" xfId="15" applyNumberFormat="1" applyFont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21" applyFont="1" applyAlignment="1">
      <alignment horizontal="right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" xfId="0" applyFill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5" xfId="15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48">
      <selection activeCell="G65" sqref="G65"/>
    </sheetView>
  </sheetViews>
  <sheetFormatPr defaultColWidth="9.140625" defaultRowHeight="12.75"/>
  <cols>
    <col min="1" max="1" width="3.8515625" style="0" customWidth="1"/>
    <col min="2" max="2" width="3.57421875" style="0" customWidth="1"/>
    <col min="5" max="5" width="21.421875" style="0" customWidth="1"/>
    <col min="6" max="6" width="14.421875" style="0" customWidth="1"/>
    <col min="7" max="7" width="14.8515625" style="0" customWidth="1"/>
    <col min="8" max="8" width="10.28125" style="0" bestFit="1" customWidth="1"/>
  </cols>
  <sheetData>
    <row r="1" spans="1:7" ht="12.75">
      <c r="A1" s="1" t="s">
        <v>0</v>
      </c>
      <c r="G1" s="1"/>
    </row>
    <row r="3" spans="1:8" ht="12.75">
      <c r="A3" s="1" t="s">
        <v>212</v>
      </c>
      <c r="B3" s="1"/>
      <c r="C3" s="1"/>
      <c r="D3" s="1"/>
      <c r="E3" s="1"/>
      <c r="F3" s="1"/>
      <c r="G3" s="1"/>
      <c r="H3" s="1"/>
    </row>
    <row r="4" spans="1:8" ht="12.75">
      <c r="A4" s="1" t="s">
        <v>213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2" t="s">
        <v>12</v>
      </c>
      <c r="G5" s="2" t="s">
        <v>13</v>
      </c>
      <c r="H5" s="1"/>
    </row>
    <row r="6" spans="1:8" ht="12.75">
      <c r="A6" s="1"/>
      <c r="B6" s="1"/>
      <c r="C6" s="1"/>
      <c r="D6" s="1"/>
      <c r="E6" s="1"/>
      <c r="F6" s="2" t="s">
        <v>14</v>
      </c>
      <c r="G6" s="2" t="s">
        <v>15</v>
      </c>
      <c r="H6" s="1"/>
    </row>
    <row r="7" spans="1:8" ht="12.75">
      <c r="A7" s="1"/>
      <c r="B7" s="1"/>
      <c r="C7" s="1"/>
      <c r="D7" s="1"/>
      <c r="E7" s="1"/>
      <c r="F7" s="2" t="s">
        <v>16</v>
      </c>
      <c r="G7" s="2" t="s">
        <v>17</v>
      </c>
      <c r="H7" s="1"/>
    </row>
    <row r="8" spans="1:8" ht="12.75">
      <c r="A8" s="2"/>
      <c r="B8" s="1"/>
      <c r="C8" s="1"/>
      <c r="D8" s="1"/>
      <c r="E8" s="1"/>
      <c r="F8" s="2"/>
      <c r="G8" s="2" t="s">
        <v>18</v>
      </c>
      <c r="H8" s="1"/>
    </row>
    <row r="9" spans="1:8" ht="12.75">
      <c r="A9" s="2"/>
      <c r="B9" s="1"/>
      <c r="C9" s="1"/>
      <c r="D9" s="1"/>
      <c r="E9" s="1"/>
      <c r="F9" s="5" t="s">
        <v>210</v>
      </c>
      <c r="G9" s="5" t="s">
        <v>240</v>
      </c>
      <c r="H9" s="1"/>
    </row>
    <row r="10" spans="1:8" ht="12.75">
      <c r="A10" s="2"/>
      <c r="B10" s="1"/>
      <c r="C10" s="1"/>
      <c r="D10" s="1"/>
      <c r="E10" s="1"/>
      <c r="F10" s="2" t="s">
        <v>7</v>
      </c>
      <c r="G10" s="2" t="s">
        <v>7</v>
      </c>
      <c r="H10" s="1"/>
    </row>
    <row r="11" ht="12.75">
      <c r="A11" s="7"/>
    </row>
    <row r="12" spans="1:7" ht="12.75">
      <c r="A12" s="7" t="s">
        <v>19</v>
      </c>
      <c r="B12" t="s">
        <v>20</v>
      </c>
      <c r="F12" s="6">
        <v>208402</v>
      </c>
      <c r="G12" s="6">
        <v>209022</v>
      </c>
    </row>
    <row r="13" spans="1:7" ht="12.75">
      <c r="A13" s="7" t="s">
        <v>21</v>
      </c>
      <c r="B13" t="s">
        <v>22</v>
      </c>
      <c r="F13" s="22">
        <f>175776+29</f>
        <v>175805</v>
      </c>
      <c r="G13" s="22">
        <v>175620</v>
      </c>
    </row>
    <row r="14" spans="1:7" ht="12.75">
      <c r="A14" s="7" t="s">
        <v>23</v>
      </c>
      <c r="B14" t="s">
        <v>24</v>
      </c>
      <c r="F14" s="6">
        <f>31375+5000</f>
        <v>36375</v>
      </c>
      <c r="G14" s="6">
        <v>35198</v>
      </c>
    </row>
    <row r="15" spans="1:7" ht="12.75">
      <c r="A15" s="7" t="s">
        <v>25</v>
      </c>
      <c r="B15" t="s">
        <v>26</v>
      </c>
      <c r="F15" s="6">
        <f>283765+332</f>
        <v>284097</v>
      </c>
      <c r="G15" s="6">
        <f>292929+332</f>
        <v>293261</v>
      </c>
    </row>
    <row r="16" spans="1:7" ht="12.75">
      <c r="A16" s="7" t="s">
        <v>27</v>
      </c>
      <c r="B16" t="s">
        <v>178</v>
      </c>
      <c r="F16" s="22">
        <v>7438</v>
      </c>
      <c r="G16" s="22">
        <v>7587</v>
      </c>
    </row>
    <row r="17" spans="1:7" ht="12.75">
      <c r="A17" s="7"/>
      <c r="F17" s="6"/>
      <c r="G17" s="6"/>
    </row>
    <row r="18" spans="1:7" ht="12.75">
      <c r="A18" s="7" t="s">
        <v>28</v>
      </c>
      <c r="B18" s="4" t="s">
        <v>29</v>
      </c>
      <c r="F18" s="6"/>
      <c r="G18" s="6"/>
    </row>
    <row r="19" spans="1:7" ht="12.75">
      <c r="A19" s="7"/>
      <c r="B19" s="4"/>
      <c r="C19" t="s">
        <v>130</v>
      </c>
      <c r="F19" s="6">
        <f>20672-3478-5000</f>
        <v>12194</v>
      </c>
      <c r="G19" s="6">
        <v>11855</v>
      </c>
    </row>
    <row r="20" spans="1:7" ht="12.75">
      <c r="A20" s="7"/>
      <c r="C20" t="s">
        <v>30</v>
      </c>
      <c r="F20" s="22">
        <v>27917</v>
      </c>
      <c r="G20" s="22">
        <v>27529</v>
      </c>
    </row>
    <row r="21" spans="1:7" ht="12.75">
      <c r="A21" s="7"/>
      <c r="C21" t="s">
        <v>31</v>
      </c>
      <c r="F21" s="22">
        <f>520128+11585</f>
        <v>531713</v>
      </c>
      <c r="G21" s="6">
        <v>486074</v>
      </c>
    </row>
    <row r="22" spans="1:7" ht="12.75">
      <c r="A22" s="7"/>
      <c r="C22" t="s">
        <v>129</v>
      </c>
      <c r="F22" s="6">
        <v>323</v>
      </c>
      <c r="G22" s="6">
        <v>323</v>
      </c>
    </row>
    <row r="23" spans="1:7" ht="12.75">
      <c r="A23" s="7"/>
      <c r="C23" t="s">
        <v>32</v>
      </c>
      <c r="F23" s="6">
        <v>172691</v>
      </c>
      <c r="G23" s="6">
        <v>179459</v>
      </c>
    </row>
    <row r="24" spans="1:7" ht="12.75">
      <c r="A24" s="7"/>
      <c r="C24" t="s">
        <v>33</v>
      </c>
      <c r="F24" s="22">
        <f>94719-13594</f>
        <v>81125</v>
      </c>
      <c r="G24" s="22">
        <v>113639</v>
      </c>
    </row>
    <row r="25" spans="1:7" ht="12.75" hidden="1">
      <c r="A25" s="7"/>
      <c r="C25" t="s">
        <v>159</v>
      </c>
      <c r="F25" s="22">
        <f>5356-5356</f>
        <v>0</v>
      </c>
      <c r="G25" s="22">
        <f>5356-5356</f>
        <v>0</v>
      </c>
    </row>
    <row r="26" spans="1:7" ht="12.75">
      <c r="A26" s="7"/>
      <c r="C26" t="s">
        <v>34</v>
      </c>
      <c r="F26" s="6">
        <f>138672+28582</f>
        <v>167254</v>
      </c>
      <c r="G26" s="6">
        <v>9489</v>
      </c>
    </row>
    <row r="27" spans="1:7" ht="12.75">
      <c r="A27" s="7"/>
      <c r="C27" t="s">
        <v>35</v>
      </c>
      <c r="F27" s="6">
        <v>57981</v>
      </c>
      <c r="G27" s="6">
        <v>27935</v>
      </c>
    </row>
    <row r="28" spans="1:9" ht="12.75">
      <c r="A28" s="7"/>
      <c r="F28" s="13">
        <f>SUM(F19:F27)</f>
        <v>1051198</v>
      </c>
      <c r="G28" s="13">
        <f>SUM(G19:G27)</f>
        <v>856303</v>
      </c>
      <c r="H28" s="25"/>
      <c r="I28" s="25"/>
    </row>
    <row r="29" spans="1:7" ht="12.75">
      <c r="A29" s="7"/>
      <c r="F29" s="6"/>
      <c r="G29" s="6"/>
    </row>
    <row r="30" spans="1:7" ht="12.75">
      <c r="A30" s="7" t="s">
        <v>36</v>
      </c>
      <c r="B30" s="4" t="s">
        <v>37</v>
      </c>
      <c r="F30" s="6"/>
      <c r="G30" s="6"/>
    </row>
    <row r="31" spans="1:7" ht="12.75">
      <c r="A31" s="7"/>
      <c r="C31" t="s">
        <v>38</v>
      </c>
      <c r="F31" s="6">
        <v>191614</v>
      </c>
      <c r="G31" s="6">
        <v>272914</v>
      </c>
    </row>
    <row r="32" spans="1:7" ht="12.75">
      <c r="A32" s="7"/>
      <c r="C32" t="s">
        <v>236</v>
      </c>
      <c r="F32" s="6">
        <v>100000</v>
      </c>
      <c r="G32" s="6">
        <v>0</v>
      </c>
    </row>
    <row r="33" spans="1:7" ht="12.75">
      <c r="A33" s="7"/>
      <c r="C33" t="s">
        <v>39</v>
      </c>
      <c r="F33" s="6">
        <v>189696</v>
      </c>
      <c r="G33" s="6">
        <v>222818</v>
      </c>
    </row>
    <row r="34" spans="1:7" ht="12.75">
      <c r="A34" s="7"/>
      <c r="C34" t="s">
        <v>40</v>
      </c>
      <c r="F34" s="6">
        <v>159932</v>
      </c>
      <c r="G34" s="6">
        <v>139464</v>
      </c>
    </row>
    <row r="35" spans="1:7" ht="12.75">
      <c r="A35" s="7"/>
      <c r="C35" t="s">
        <v>41</v>
      </c>
      <c r="F35" s="6">
        <v>73633</v>
      </c>
      <c r="G35" s="6">
        <v>81091</v>
      </c>
    </row>
    <row r="36" spans="1:7" ht="12.75">
      <c r="A36" s="7"/>
      <c r="C36" t="s">
        <v>42</v>
      </c>
      <c r="F36" s="6">
        <v>4650</v>
      </c>
      <c r="G36" s="6">
        <v>4650</v>
      </c>
    </row>
    <row r="37" spans="1:7" ht="12.75">
      <c r="A37" s="7"/>
      <c r="F37" s="13">
        <f>SUM(F31:F36)</f>
        <v>719525</v>
      </c>
      <c r="G37" s="13">
        <f>SUM(G31:G36)</f>
        <v>720937</v>
      </c>
    </row>
    <row r="38" spans="1:7" ht="12.75">
      <c r="A38" s="7"/>
      <c r="F38" s="14"/>
      <c r="G38" s="14"/>
    </row>
    <row r="39" spans="1:7" ht="12.75">
      <c r="A39" s="7" t="s">
        <v>43</v>
      </c>
      <c r="B39" s="1" t="s">
        <v>128</v>
      </c>
      <c r="C39" s="1"/>
      <c r="D39" s="1"/>
      <c r="F39" s="6">
        <f>F28-F37</f>
        <v>331673</v>
      </c>
      <c r="G39" s="6">
        <f>G28-G37</f>
        <v>135366</v>
      </c>
    </row>
    <row r="40" spans="1:7" ht="13.5" thickBot="1">
      <c r="A40" s="7"/>
      <c r="F40" s="15">
        <f>SUM(F12:F16)+F39</f>
        <v>1043790</v>
      </c>
      <c r="G40" s="15">
        <f>SUM(G12:G16)+G39</f>
        <v>856054</v>
      </c>
    </row>
    <row r="41" spans="1:7" ht="12.75">
      <c r="A41" s="7"/>
      <c r="F41" s="6"/>
      <c r="G41" s="6"/>
    </row>
    <row r="42" spans="1:7" ht="12.75">
      <c r="A42" s="7"/>
      <c r="F42" s="6"/>
      <c r="G42" s="6"/>
    </row>
    <row r="43" spans="1:7" ht="12.75">
      <c r="A43" s="7" t="s">
        <v>44</v>
      </c>
      <c r="B43" s="4" t="s">
        <v>45</v>
      </c>
      <c r="F43" s="6"/>
      <c r="G43" s="6"/>
    </row>
    <row r="44" spans="1:7" ht="12.75">
      <c r="A44" s="7"/>
      <c r="F44" s="6"/>
      <c r="G44" s="6"/>
    </row>
    <row r="45" spans="1:7" ht="12.75">
      <c r="A45" s="7"/>
      <c r="B45" t="s">
        <v>46</v>
      </c>
      <c r="F45" s="6">
        <v>215300</v>
      </c>
      <c r="G45" s="6">
        <v>215300</v>
      </c>
    </row>
    <row r="46" spans="1:7" ht="12.75">
      <c r="A46" s="7"/>
      <c r="B46" t="s">
        <v>47</v>
      </c>
      <c r="F46" s="6"/>
      <c r="G46" s="6"/>
    </row>
    <row r="47" spans="1:7" ht="12.75">
      <c r="A47" s="7"/>
      <c r="C47" t="s">
        <v>48</v>
      </c>
      <c r="F47" s="6">
        <v>158400</v>
      </c>
      <c r="G47" s="6">
        <v>158400</v>
      </c>
    </row>
    <row r="48" spans="1:7" ht="12.75">
      <c r="A48" s="7"/>
      <c r="C48" t="s">
        <v>49</v>
      </c>
      <c r="F48" s="6">
        <v>11809</v>
      </c>
      <c r="G48" s="6">
        <v>11817</v>
      </c>
    </row>
    <row r="49" spans="1:7" ht="12.75">
      <c r="A49" s="7"/>
      <c r="C49" t="s">
        <v>50</v>
      </c>
      <c r="F49" s="6">
        <v>11901</v>
      </c>
      <c r="G49" s="6">
        <v>11901</v>
      </c>
    </row>
    <row r="50" spans="1:7" ht="12.75">
      <c r="A50" s="7"/>
      <c r="C50" t="s">
        <v>51</v>
      </c>
      <c r="E50" s="25"/>
      <c r="F50" s="6">
        <v>126469</v>
      </c>
      <c r="G50" s="6">
        <v>122079</v>
      </c>
    </row>
    <row r="51" spans="1:7" ht="12.75">
      <c r="A51" s="7"/>
      <c r="F51" s="6"/>
      <c r="G51" s="6"/>
    </row>
    <row r="52" spans="1:7" ht="12.75">
      <c r="A52" s="7" t="s">
        <v>52</v>
      </c>
      <c r="B52" t="s">
        <v>53</v>
      </c>
      <c r="F52" s="6">
        <v>35264</v>
      </c>
      <c r="G52" s="6">
        <v>35937</v>
      </c>
    </row>
    <row r="53" spans="1:7" ht="12.75">
      <c r="A53" s="7" t="s">
        <v>54</v>
      </c>
      <c r="B53" t="s">
        <v>55</v>
      </c>
      <c r="F53" s="22">
        <f>80705+3035</f>
        <v>83740</v>
      </c>
      <c r="G53" s="22">
        <v>86013</v>
      </c>
    </row>
    <row r="54" spans="1:7" ht="12.75">
      <c r="A54" s="7" t="s">
        <v>56</v>
      </c>
      <c r="B54" t="s">
        <v>237</v>
      </c>
      <c r="F54" s="22">
        <f>350000-13594</f>
        <v>336406</v>
      </c>
      <c r="G54" s="22">
        <v>150000</v>
      </c>
    </row>
    <row r="55" spans="1:7" ht="12.75">
      <c r="A55" s="7" t="s">
        <v>58</v>
      </c>
      <c r="B55" t="s">
        <v>57</v>
      </c>
      <c r="F55" s="6">
        <v>2242</v>
      </c>
      <c r="G55" s="6">
        <v>2348</v>
      </c>
    </row>
    <row r="56" spans="1:7" ht="12.75">
      <c r="A56" s="7" t="s">
        <v>81</v>
      </c>
      <c r="B56" t="s">
        <v>59</v>
      </c>
      <c r="F56" s="22">
        <v>62259</v>
      </c>
      <c r="G56" s="22">
        <f>62259</f>
        <v>62259</v>
      </c>
    </row>
    <row r="57" spans="1:7" ht="13.5" thickBot="1">
      <c r="A57" s="7"/>
      <c r="F57" s="15">
        <f>SUM(F45:F56)</f>
        <v>1043790</v>
      </c>
      <c r="G57" s="15">
        <f>SUM(G45:G56)</f>
        <v>856054</v>
      </c>
    </row>
    <row r="58" spans="1:7" ht="12.75">
      <c r="A58" s="7"/>
      <c r="F58" s="6"/>
      <c r="G58" s="6"/>
    </row>
    <row r="59" spans="1:7" ht="13.5" thickBot="1">
      <c r="A59" s="18" t="s">
        <v>56</v>
      </c>
      <c r="B59" s="1" t="s">
        <v>60</v>
      </c>
      <c r="C59" s="1"/>
      <c r="D59" s="1"/>
      <c r="E59" s="1"/>
      <c r="F59" s="16">
        <f>SUM(F45:F51)/F45*100-F16/F45*100</f>
        <v>239.8704133766837</v>
      </c>
      <c r="G59" s="16">
        <f>SUM(G45:G51)/G45*100-G16/G45*100</f>
        <v>237.7659080352996</v>
      </c>
    </row>
    <row r="60" ht="13.5" thickTop="1">
      <c r="F60" s="24"/>
    </row>
    <row r="61" ht="12.75">
      <c r="F61" s="25"/>
    </row>
  </sheetData>
  <printOptions/>
  <pageMargins left="0.75" right="0.75" top="0.5" bottom="0.5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6"/>
  <sheetViews>
    <sheetView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8.00390625" style="0" customWidth="1"/>
    <col min="3" max="3" width="2.7109375" style="0" customWidth="1"/>
    <col min="4" max="4" width="28.8515625" style="0" customWidth="1"/>
    <col min="5" max="5" width="13.421875" style="0" customWidth="1"/>
    <col min="6" max="6" width="14.421875" style="0" customWidth="1"/>
    <col min="7" max="7" width="1.57421875" style="0" customWidth="1"/>
    <col min="8" max="8" width="12.7109375" style="0" customWidth="1"/>
    <col min="9" max="9" width="15.8515625" style="0" customWidth="1"/>
    <col min="10" max="10" width="16.7109375" style="0" customWidth="1"/>
  </cols>
  <sheetData>
    <row r="1" spans="1:9" ht="12.75">
      <c r="A1" s="1" t="s">
        <v>0</v>
      </c>
      <c r="I1" s="1"/>
    </row>
    <row r="3" ht="12.75">
      <c r="A3" s="4" t="s">
        <v>214</v>
      </c>
    </row>
    <row r="5" spans="1:2" ht="12.75">
      <c r="A5" s="1" t="s">
        <v>19</v>
      </c>
      <c r="B5" s="4" t="s">
        <v>61</v>
      </c>
    </row>
    <row r="6" ht="12.75">
      <c r="A6" s="1"/>
    </row>
    <row r="7" spans="1:2" ht="12.75">
      <c r="A7" s="29"/>
      <c r="B7" t="s">
        <v>215</v>
      </c>
    </row>
    <row r="8" spans="1:2" ht="12.75">
      <c r="A8" s="1"/>
      <c r="B8" t="s">
        <v>216</v>
      </c>
    </row>
    <row r="9" ht="12.75">
      <c r="A9" s="1"/>
    </row>
    <row r="10" ht="12.75">
      <c r="A10" s="1"/>
    </row>
    <row r="11" spans="1:2" ht="12.75">
      <c r="A11" s="1" t="s">
        <v>21</v>
      </c>
      <c r="B11" s="4" t="s">
        <v>176</v>
      </c>
    </row>
    <row r="12" ht="12.75">
      <c r="A12" s="1"/>
    </row>
    <row r="13" spans="1:2" ht="12.75">
      <c r="A13" s="1"/>
      <c r="B13" t="s">
        <v>196</v>
      </c>
    </row>
    <row r="14" ht="12.75">
      <c r="A14" s="1"/>
    </row>
    <row r="15" ht="12.75">
      <c r="A15" s="1"/>
    </row>
    <row r="16" spans="1:2" ht="12.75">
      <c r="A16" s="1" t="s">
        <v>23</v>
      </c>
      <c r="B16" s="4" t="s">
        <v>11</v>
      </c>
    </row>
    <row r="17" ht="12.75">
      <c r="A17" s="1"/>
    </row>
    <row r="18" spans="1:2" ht="12.75">
      <c r="A18" s="1"/>
      <c r="B18" t="s">
        <v>62</v>
      </c>
    </row>
    <row r="19" ht="12.75">
      <c r="A19" s="1"/>
    </row>
    <row r="20" spans="1:2" ht="12.75">
      <c r="A20" s="1" t="s">
        <v>25</v>
      </c>
      <c r="B20" s="4" t="s">
        <v>177</v>
      </c>
    </row>
    <row r="21" spans="1:2" ht="12.75">
      <c r="A21" s="1"/>
      <c r="B21" s="1"/>
    </row>
    <row r="22" ht="12.75">
      <c r="A22" s="1"/>
    </row>
    <row r="23" spans="1:10" ht="12.75">
      <c r="A23" s="1"/>
      <c r="E23" s="2" t="s">
        <v>122</v>
      </c>
      <c r="F23" s="2" t="s">
        <v>2</v>
      </c>
      <c r="G23" s="2"/>
      <c r="H23" s="2" t="s">
        <v>1</v>
      </c>
      <c r="I23" s="2" t="s">
        <v>2</v>
      </c>
      <c r="J23" s="2"/>
    </row>
    <row r="24" spans="1:10" ht="12.75">
      <c r="A24" s="1"/>
      <c r="E24" s="2" t="s">
        <v>3</v>
      </c>
      <c r="F24" s="2" t="s">
        <v>4</v>
      </c>
      <c r="G24" s="2"/>
      <c r="H24" s="2" t="s">
        <v>123</v>
      </c>
      <c r="I24" s="2" t="s">
        <v>4</v>
      </c>
      <c r="J24" s="2"/>
    </row>
    <row r="25" spans="1:10" ht="12.75">
      <c r="A25" s="1"/>
      <c r="E25" s="2" t="s">
        <v>5</v>
      </c>
      <c r="F25" s="2" t="s">
        <v>5</v>
      </c>
      <c r="G25" s="2"/>
      <c r="H25" s="2" t="s">
        <v>124</v>
      </c>
      <c r="I25" s="2" t="s">
        <v>6</v>
      </c>
      <c r="J25" s="2"/>
    </row>
    <row r="26" spans="1:9" ht="12.75">
      <c r="A26" s="1"/>
      <c r="E26" s="8" t="s">
        <v>210</v>
      </c>
      <c r="F26" s="9" t="s">
        <v>211</v>
      </c>
      <c r="G26" s="9"/>
      <c r="H26" s="9" t="str">
        <f>+E26</f>
        <v>30.4.2001</v>
      </c>
      <c r="I26" s="9" t="str">
        <f>+F26</f>
        <v>30.4.2000</v>
      </c>
    </row>
    <row r="27" spans="1:9" ht="12.75">
      <c r="A27" s="1"/>
      <c r="E27" s="2" t="s">
        <v>7</v>
      </c>
      <c r="F27" s="2" t="s">
        <v>7</v>
      </c>
      <c r="G27" s="2"/>
      <c r="H27" s="2" t="s">
        <v>7</v>
      </c>
      <c r="I27" s="2" t="s">
        <v>7</v>
      </c>
    </row>
    <row r="28" spans="1:9" ht="12.75">
      <c r="A28" s="1"/>
      <c r="E28" s="2"/>
      <c r="F28" s="2"/>
      <c r="G28" s="2"/>
      <c r="H28" s="2"/>
      <c r="I28" s="2"/>
    </row>
    <row r="29" spans="1:9" ht="12.75">
      <c r="A29" s="1"/>
      <c r="B29" t="s">
        <v>161</v>
      </c>
      <c r="E29" s="38">
        <f>-4324-171</f>
        <v>-4495</v>
      </c>
      <c r="F29" s="38">
        <f>-17698+11134-145+81+1386</f>
        <v>-5242</v>
      </c>
      <c r="G29" s="2"/>
      <c r="H29" s="38">
        <v>-4495</v>
      </c>
      <c r="I29" s="38">
        <v>-5242</v>
      </c>
    </row>
    <row r="30" spans="1:9" ht="12.75">
      <c r="A30" s="1"/>
      <c r="B30" t="s">
        <v>57</v>
      </c>
      <c r="E30" s="26">
        <v>106</v>
      </c>
      <c r="F30" s="19">
        <v>130</v>
      </c>
      <c r="G30" s="19"/>
      <c r="H30" s="26">
        <v>106</v>
      </c>
      <c r="I30" s="26">
        <v>130</v>
      </c>
    </row>
    <row r="31" spans="1:9" ht="12.75">
      <c r="A31" s="1"/>
      <c r="B31" t="s">
        <v>63</v>
      </c>
      <c r="E31" s="19">
        <v>0</v>
      </c>
      <c r="F31" s="19">
        <v>0</v>
      </c>
      <c r="G31" s="19"/>
      <c r="H31" s="19">
        <v>0</v>
      </c>
      <c r="I31" s="26">
        <v>0</v>
      </c>
    </row>
    <row r="32" spans="1:9" ht="13.5" thickBot="1">
      <c r="A32" s="1"/>
      <c r="E32" s="37">
        <f>SUM(E29:E31)</f>
        <v>-4389</v>
      </c>
      <c r="F32" s="37">
        <f>SUM(F29:F31)</f>
        <v>-5112</v>
      </c>
      <c r="G32" s="37">
        <f>SUM(G29:G31)</f>
        <v>0</v>
      </c>
      <c r="H32" s="37">
        <f>SUM(H29:H31)</f>
        <v>-4389</v>
      </c>
      <c r="I32" s="37">
        <f>SUM(I29:I31)</f>
        <v>-5112</v>
      </c>
    </row>
    <row r="33" spans="1:9" ht="13.5" thickTop="1">
      <c r="A33" s="40"/>
      <c r="B33" s="41" t="s">
        <v>162</v>
      </c>
      <c r="C33" s="41"/>
      <c r="D33" s="41"/>
      <c r="E33" s="42">
        <v>0.54</v>
      </c>
      <c r="F33" s="42">
        <v>0.44</v>
      </c>
      <c r="G33" s="42"/>
      <c r="H33" s="42">
        <v>0.54</v>
      </c>
      <c r="I33" s="42">
        <v>0.44</v>
      </c>
    </row>
    <row r="34" spans="1:9" ht="12.75">
      <c r="A34" s="1"/>
      <c r="E34" s="19"/>
      <c r="F34" s="19"/>
      <c r="G34" s="19"/>
      <c r="H34" s="19"/>
      <c r="I34" s="26"/>
    </row>
    <row r="35" spans="1:9" ht="12.75">
      <c r="A35" s="1"/>
      <c r="B35" t="s">
        <v>183</v>
      </c>
      <c r="E35" s="19"/>
      <c r="F35" s="19"/>
      <c r="G35" s="19"/>
      <c r="H35" s="19"/>
      <c r="I35" s="19"/>
    </row>
    <row r="36" spans="1:9" ht="12.75">
      <c r="A36" s="1"/>
      <c r="B36" t="s">
        <v>185</v>
      </c>
      <c r="E36" s="19"/>
      <c r="F36" s="19"/>
      <c r="G36" s="19"/>
      <c r="H36" s="19"/>
      <c r="I36" s="19"/>
    </row>
    <row r="37" spans="1:9" ht="12.75">
      <c r="A37" s="1"/>
      <c r="B37" t="s">
        <v>184</v>
      </c>
      <c r="E37" s="19"/>
      <c r="F37" s="19"/>
      <c r="G37" s="19"/>
      <c r="H37" s="19"/>
      <c r="I37" s="19"/>
    </row>
    <row r="38" spans="1:9" ht="12.75">
      <c r="A38" s="1"/>
      <c r="E38" s="19"/>
      <c r="F38" s="19"/>
      <c r="G38" s="19"/>
      <c r="H38" s="19"/>
      <c r="I38" s="19"/>
    </row>
    <row r="39" ht="12.75">
      <c r="A39" s="1"/>
    </row>
    <row r="40" spans="1:2" ht="12.75">
      <c r="A40" s="1" t="s">
        <v>27</v>
      </c>
      <c r="B40" s="4" t="s">
        <v>120</v>
      </c>
    </row>
    <row r="41" spans="1:2" ht="12.75">
      <c r="A41" s="1"/>
      <c r="B41" s="10"/>
    </row>
    <row r="42" spans="1:2" ht="12.75">
      <c r="A42" s="1"/>
      <c r="B42" t="s">
        <v>145</v>
      </c>
    </row>
    <row r="43" ht="12.75">
      <c r="A43" s="1"/>
    </row>
    <row r="44" ht="12.75">
      <c r="A44" s="1"/>
    </row>
    <row r="45" spans="1:2" ht="12.75">
      <c r="A45" s="1" t="s">
        <v>28</v>
      </c>
      <c r="B45" s="4" t="s">
        <v>64</v>
      </c>
    </row>
    <row r="46" ht="12.75">
      <c r="A46" s="1"/>
    </row>
    <row r="47" spans="1:2" ht="12.75">
      <c r="A47" s="1"/>
      <c r="B47" t="s">
        <v>65</v>
      </c>
    </row>
    <row r="48" ht="12.75">
      <c r="A48" s="1"/>
    </row>
    <row r="49" ht="12.75">
      <c r="A49" s="1"/>
    </row>
    <row r="50" spans="1:2" ht="12.75">
      <c r="A50" s="1" t="s">
        <v>36</v>
      </c>
      <c r="B50" s="4" t="s">
        <v>66</v>
      </c>
    </row>
    <row r="51" ht="12.75">
      <c r="A51" s="1"/>
    </row>
    <row r="52" spans="1:2" ht="12.75">
      <c r="A52" s="1"/>
      <c r="B52" t="s">
        <v>138</v>
      </c>
    </row>
    <row r="53" ht="12.75">
      <c r="A53" s="1"/>
    </row>
    <row r="54" spans="1:6" ht="12.75">
      <c r="A54" s="1"/>
      <c r="B54" t="s">
        <v>163</v>
      </c>
      <c r="C54" t="s">
        <v>217</v>
      </c>
      <c r="F54" s="7"/>
    </row>
    <row r="55" spans="1:8" ht="12.75">
      <c r="A55" s="1"/>
      <c r="B55" s="23"/>
      <c r="C55" t="s">
        <v>218</v>
      </c>
      <c r="D55" s="11"/>
      <c r="F55" s="23"/>
      <c r="H55" s="11"/>
    </row>
    <row r="56" spans="1:8" ht="12.75">
      <c r="A56" s="1"/>
      <c r="B56" s="23"/>
      <c r="D56" s="11"/>
      <c r="F56" s="23"/>
      <c r="H56" s="11"/>
    </row>
    <row r="57" spans="1:8" ht="12.75">
      <c r="A57" s="1"/>
      <c r="B57" s="44" t="s">
        <v>164</v>
      </c>
      <c r="C57" t="s">
        <v>219</v>
      </c>
      <c r="D57" s="11"/>
      <c r="F57" s="23"/>
      <c r="H57" s="11"/>
    </row>
    <row r="58" spans="1:3" ht="12.75">
      <c r="A58" s="1"/>
      <c r="B58" s="4"/>
      <c r="C58" t="s">
        <v>220</v>
      </c>
    </row>
    <row r="59" spans="1:3" ht="12.75">
      <c r="A59" s="1"/>
      <c r="B59" s="4"/>
      <c r="C59" t="s">
        <v>221</v>
      </c>
    </row>
    <row r="60" spans="1:3" ht="12.75">
      <c r="A60" s="1"/>
      <c r="B60" s="4"/>
      <c r="C60" t="s">
        <v>222</v>
      </c>
    </row>
    <row r="61" spans="1:2" ht="12.75">
      <c r="A61" s="1"/>
      <c r="B61" s="4"/>
    </row>
    <row r="62" spans="1:3" ht="12.75">
      <c r="A62" s="1"/>
      <c r="B62" s="29" t="s">
        <v>223</v>
      </c>
      <c r="C62" t="s">
        <v>224</v>
      </c>
    </row>
    <row r="63" spans="1:2" ht="12.75">
      <c r="A63" s="1"/>
      <c r="B63" s="29"/>
    </row>
    <row r="64" spans="1:2" ht="12.75">
      <c r="A64" s="1"/>
      <c r="B64" s="4"/>
    </row>
    <row r="65" spans="1:2" ht="12.75">
      <c r="A65" s="1"/>
      <c r="B65" s="4"/>
    </row>
    <row r="66" spans="1:2" ht="12.75">
      <c r="A66" s="1" t="s">
        <v>43</v>
      </c>
      <c r="B66" s="4" t="s">
        <v>67</v>
      </c>
    </row>
    <row r="67" ht="12.75">
      <c r="A67" s="1"/>
    </row>
    <row r="68" spans="1:2" ht="12.75">
      <c r="A68" s="29" t="s">
        <v>165</v>
      </c>
      <c r="B68" t="s">
        <v>146</v>
      </c>
    </row>
    <row r="69" spans="1:2" ht="12.75">
      <c r="A69" s="1"/>
      <c r="B69" t="s">
        <v>147</v>
      </c>
    </row>
    <row r="70" spans="1:2" ht="12.75">
      <c r="A70" s="1"/>
      <c r="B70" t="s">
        <v>156</v>
      </c>
    </row>
    <row r="71" spans="1:9" ht="12.75">
      <c r="A71" s="1"/>
      <c r="B71" s="33" t="s">
        <v>157</v>
      </c>
      <c r="C71" s="33"/>
      <c r="D71" s="33"/>
      <c r="E71" s="33"/>
      <c r="F71" s="33"/>
      <c r="G71" s="33"/>
      <c r="H71" s="33"/>
      <c r="I71" s="33"/>
    </row>
    <row r="72" ht="12.75">
      <c r="A72" s="1"/>
    </row>
    <row r="73" spans="1:9" ht="12.75">
      <c r="A73" s="1"/>
      <c r="B73" s="28"/>
      <c r="C73" s="28"/>
      <c r="D73" s="28"/>
      <c r="E73" s="28"/>
      <c r="F73" s="28"/>
      <c r="G73" s="28"/>
      <c r="H73" s="28"/>
      <c r="I73" s="28"/>
    </row>
    <row r="74" spans="1:2" ht="12.75">
      <c r="A74" s="1"/>
      <c r="B74" t="s">
        <v>119</v>
      </c>
    </row>
    <row r="75" spans="1:3" ht="12.75">
      <c r="A75" s="1"/>
      <c r="B75" t="s">
        <v>133</v>
      </c>
      <c r="C75" t="s">
        <v>149</v>
      </c>
    </row>
    <row r="76" spans="1:3" ht="12.75">
      <c r="A76" s="1"/>
      <c r="C76" t="s">
        <v>226</v>
      </c>
    </row>
    <row r="77" spans="1:3" ht="12.75">
      <c r="A77" s="1"/>
      <c r="C77" t="s">
        <v>227</v>
      </c>
    </row>
    <row r="78" ht="12.75">
      <c r="A78" s="1"/>
    </row>
    <row r="79" spans="1:3" ht="12.75">
      <c r="A79" s="1"/>
      <c r="B79" t="s">
        <v>134</v>
      </c>
      <c r="C79" t="s">
        <v>150</v>
      </c>
    </row>
    <row r="80" spans="1:3" ht="12.75">
      <c r="A80" s="1"/>
      <c r="C80" t="s">
        <v>151</v>
      </c>
    </row>
    <row r="81" spans="1:3" ht="12.75">
      <c r="A81" s="1"/>
      <c r="C81" t="s">
        <v>189</v>
      </c>
    </row>
    <row r="82" spans="1:3" ht="12.75">
      <c r="A82" s="1"/>
      <c r="C82" t="s">
        <v>190</v>
      </c>
    </row>
    <row r="83" ht="12.75">
      <c r="A83" s="1"/>
    </row>
    <row r="84" spans="1:3" ht="12.75">
      <c r="A84" s="1"/>
      <c r="B84" t="s">
        <v>179</v>
      </c>
      <c r="C84" t="s">
        <v>203</v>
      </c>
    </row>
    <row r="85" spans="1:3" ht="12.75">
      <c r="A85" s="1"/>
      <c r="C85" t="s">
        <v>204</v>
      </c>
    </row>
    <row r="86" spans="1:3" ht="12.75">
      <c r="A86" s="1"/>
      <c r="C86" t="s">
        <v>242</v>
      </c>
    </row>
    <row r="87" ht="12.75">
      <c r="A87" s="1"/>
    </row>
    <row r="88" spans="1:10" ht="12.75">
      <c r="A88" s="1"/>
      <c r="B88" s="30"/>
      <c r="D88" s="28"/>
      <c r="E88" s="28"/>
      <c r="F88" s="28"/>
      <c r="G88" s="28"/>
      <c r="H88" s="28"/>
      <c r="I88" s="28"/>
      <c r="J88" s="28"/>
    </row>
    <row r="89" spans="1:10" ht="12.75">
      <c r="A89" s="29" t="s">
        <v>137</v>
      </c>
      <c r="B89" s="29" t="s">
        <v>186</v>
      </c>
      <c r="E89" s="28"/>
      <c r="F89" s="28"/>
      <c r="G89" s="28"/>
      <c r="H89" s="28"/>
      <c r="I89" s="28"/>
      <c r="J89" s="28"/>
    </row>
    <row r="90" spans="1:10" ht="12.75">
      <c r="A90" s="29"/>
      <c r="B90" s="11" t="s">
        <v>187</v>
      </c>
      <c r="E90" s="28"/>
      <c r="F90" s="28"/>
      <c r="G90" s="28"/>
      <c r="H90" s="28"/>
      <c r="I90" s="28"/>
      <c r="J90" s="28"/>
    </row>
    <row r="91" spans="1:10" ht="12.75">
      <c r="A91" s="1"/>
      <c r="E91" s="28"/>
      <c r="F91" s="28"/>
      <c r="G91" s="28"/>
      <c r="H91" s="28"/>
      <c r="I91" s="28"/>
      <c r="J91" s="28"/>
    </row>
    <row r="92" spans="1:10" ht="12.75">
      <c r="A92" s="1"/>
      <c r="B92" t="s">
        <v>119</v>
      </c>
      <c r="C92" t="s">
        <v>8</v>
      </c>
      <c r="D92" t="s">
        <v>148</v>
      </c>
      <c r="E92" s="28"/>
      <c r="F92" s="28"/>
      <c r="G92" s="28"/>
      <c r="H92" s="28"/>
      <c r="I92" s="28"/>
      <c r="J92" s="28"/>
    </row>
    <row r="93" spans="1:10" ht="12.75">
      <c r="A93" s="1"/>
      <c r="D93" t="s">
        <v>188</v>
      </c>
      <c r="E93" s="28"/>
      <c r="F93" s="28"/>
      <c r="G93" s="28"/>
      <c r="H93" s="28"/>
      <c r="I93" s="28"/>
      <c r="J93" s="28"/>
    </row>
    <row r="94" spans="1:10" ht="12.75">
      <c r="A94" s="1"/>
      <c r="D94" t="s">
        <v>283</v>
      </c>
      <c r="E94" s="28"/>
      <c r="F94" s="28"/>
      <c r="G94" s="28"/>
      <c r="H94" s="28"/>
      <c r="I94" s="28"/>
      <c r="J94" s="28"/>
    </row>
    <row r="95" spans="1:10" ht="12.75">
      <c r="A95" s="1"/>
      <c r="E95" s="28"/>
      <c r="F95" s="28"/>
      <c r="G95" s="28"/>
      <c r="H95" s="28"/>
      <c r="I95" s="28"/>
      <c r="J95" s="28"/>
    </row>
    <row r="96" spans="1:10" ht="12.75">
      <c r="A96" s="1"/>
      <c r="B96" s="30"/>
      <c r="C96" t="s">
        <v>9</v>
      </c>
      <c r="D96" s="28" t="s">
        <v>228</v>
      </c>
      <c r="E96" s="28"/>
      <c r="F96" s="28"/>
      <c r="G96" s="28"/>
      <c r="H96" s="28"/>
      <c r="I96" s="28"/>
      <c r="J96" s="28"/>
    </row>
    <row r="97" spans="1:10" ht="12.75">
      <c r="A97" s="1"/>
      <c r="B97" s="30"/>
      <c r="D97" s="34" t="s">
        <v>229</v>
      </c>
      <c r="E97" s="28"/>
      <c r="F97" s="28"/>
      <c r="G97" s="28"/>
      <c r="H97" s="28"/>
      <c r="I97" s="28"/>
      <c r="J97" s="28"/>
    </row>
    <row r="98" spans="1:10" ht="12.75">
      <c r="A98" s="1"/>
      <c r="B98" s="30"/>
      <c r="D98" s="34" t="s">
        <v>284</v>
      </c>
      <c r="E98" s="28"/>
      <c r="F98" s="28"/>
      <c r="G98" s="28"/>
      <c r="H98" s="28"/>
      <c r="I98" s="28"/>
      <c r="J98" s="28"/>
    </row>
    <row r="99" spans="1:5" ht="12.75">
      <c r="A99" s="32"/>
      <c r="B99" s="28"/>
      <c r="D99" s="34"/>
      <c r="E99" s="28"/>
    </row>
    <row r="100" spans="1:5" ht="12.75">
      <c r="A100" s="1"/>
      <c r="E100" s="28"/>
    </row>
    <row r="101" spans="1:5" ht="12.75">
      <c r="A101" s="29" t="s">
        <v>166</v>
      </c>
      <c r="B101" s="11" t="s">
        <v>171</v>
      </c>
      <c r="E101" s="28"/>
    </row>
    <row r="102" spans="1:5" ht="12.75">
      <c r="A102" s="1"/>
      <c r="E102" s="28"/>
    </row>
    <row r="103" spans="1:5" ht="12.75">
      <c r="A103" s="1"/>
      <c r="B103" t="s">
        <v>172</v>
      </c>
      <c r="D103" t="s">
        <v>277</v>
      </c>
      <c r="E103" s="28"/>
    </row>
    <row r="104" spans="1:5" ht="12.75">
      <c r="A104" s="1"/>
      <c r="D104" t="s">
        <v>285</v>
      </c>
      <c r="E104" s="28"/>
    </row>
    <row r="105" spans="1:5" ht="12.75">
      <c r="A105" s="1"/>
      <c r="D105" t="s">
        <v>289</v>
      </c>
      <c r="E105" s="28"/>
    </row>
    <row r="106" spans="1:5" ht="12.75">
      <c r="A106" s="1"/>
      <c r="E106" s="28"/>
    </row>
    <row r="107" spans="1:5" ht="12.75">
      <c r="A107" s="1"/>
      <c r="D107" t="s">
        <v>288</v>
      </c>
      <c r="E107" s="28"/>
    </row>
    <row r="108" spans="1:5" ht="12.75">
      <c r="A108" s="1"/>
      <c r="D108" t="s">
        <v>287</v>
      </c>
      <c r="E108" s="28"/>
    </row>
    <row r="109" spans="1:5" ht="12.75">
      <c r="A109" s="1"/>
      <c r="E109" s="28"/>
    </row>
    <row r="110" spans="1:5" ht="12.75">
      <c r="A110" s="1"/>
      <c r="D110" t="s">
        <v>286</v>
      </c>
      <c r="E110" s="28"/>
    </row>
    <row r="111" spans="1:5" ht="12.75">
      <c r="A111" s="1"/>
      <c r="D111" t="s">
        <v>197</v>
      </c>
      <c r="E111" s="28"/>
    </row>
    <row r="112" spans="1:5" ht="12.75">
      <c r="A112" s="1"/>
      <c r="E112" s="28"/>
    </row>
    <row r="113" spans="1:5" ht="12.75">
      <c r="A113" s="1"/>
      <c r="E113" s="28"/>
    </row>
    <row r="114" spans="1:5" ht="12.75">
      <c r="A114" s="30" t="s">
        <v>225</v>
      </c>
      <c r="B114" s="28" t="s">
        <v>290</v>
      </c>
      <c r="D114" s="28"/>
      <c r="E114" s="28"/>
    </row>
    <row r="115" spans="1:5" ht="12.75">
      <c r="A115" s="32"/>
      <c r="B115" s="48" t="s">
        <v>291</v>
      </c>
      <c r="D115" s="28"/>
      <c r="E115" s="28"/>
    </row>
    <row r="116" spans="1:5" ht="12.75">
      <c r="A116" s="32"/>
      <c r="B116" s="28"/>
      <c r="D116" s="28"/>
      <c r="E116" s="28"/>
    </row>
    <row r="117" spans="1:5" ht="12.75">
      <c r="A117" s="32"/>
      <c r="B117" s="28" t="s">
        <v>119</v>
      </c>
      <c r="D117" s="28" t="s">
        <v>292</v>
      </c>
      <c r="E117" s="28"/>
    </row>
    <row r="118" spans="1:5" ht="12.75">
      <c r="A118" s="32"/>
      <c r="B118" s="28"/>
      <c r="D118" s="28" t="s">
        <v>293</v>
      </c>
      <c r="E118" s="28"/>
    </row>
    <row r="119" spans="1:5" ht="12.75">
      <c r="A119" s="32"/>
      <c r="B119" s="28"/>
      <c r="D119" s="28" t="s">
        <v>294</v>
      </c>
      <c r="E119" s="28"/>
    </row>
    <row r="120" spans="1:4" ht="12.75">
      <c r="A120" s="29"/>
      <c r="D120" s="34" t="s">
        <v>295</v>
      </c>
    </row>
    <row r="121" ht="12.75">
      <c r="A121" s="1"/>
    </row>
    <row r="122" spans="1:5" ht="12.75">
      <c r="A122" s="1"/>
      <c r="D122" s="11" t="s">
        <v>296</v>
      </c>
      <c r="E122" s="49" t="s">
        <v>297</v>
      </c>
    </row>
    <row r="123" spans="1:5" ht="12.75">
      <c r="A123" s="1"/>
      <c r="D123" t="s">
        <v>298</v>
      </c>
      <c r="E123" s="50">
        <v>801</v>
      </c>
    </row>
    <row r="124" spans="1:5" ht="12.75">
      <c r="A124" s="46"/>
      <c r="D124" t="s">
        <v>299</v>
      </c>
      <c r="E124" s="50">
        <v>110</v>
      </c>
    </row>
    <row r="125" spans="1:5" ht="12.75">
      <c r="A125" s="46"/>
      <c r="D125" t="s">
        <v>300</v>
      </c>
      <c r="E125" s="50">
        <v>3000</v>
      </c>
    </row>
    <row r="126" spans="1:5" ht="13.5" thickBot="1">
      <c r="A126" s="1"/>
      <c r="E126" s="51">
        <f>SUM(E123:E125)</f>
        <v>3911</v>
      </c>
    </row>
    <row r="127" spans="1:5" ht="13.5" thickTop="1">
      <c r="A127" s="1"/>
      <c r="E127" s="28"/>
    </row>
    <row r="128" spans="1:5" ht="12.75">
      <c r="A128" s="1"/>
      <c r="D128" t="s">
        <v>301</v>
      </c>
      <c r="E128" s="28"/>
    </row>
    <row r="129" spans="1:5" ht="12.75">
      <c r="A129" s="1"/>
      <c r="D129" t="s">
        <v>302</v>
      </c>
      <c r="E129" s="28"/>
    </row>
    <row r="130" spans="1:5" ht="12.75">
      <c r="A130" s="1"/>
      <c r="E130" s="28"/>
    </row>
    <row r="131" spans="1:5" ht="12.75">
      <c r="A131" s="1"/>
      <c r="E131" s="28"/>
    </row>
    <row r="132" spans="1:5" ht="12.75">
      <c r="A132" s="29" t="s">
        <v>167</v>
      </c>
      <c r="B132" t="s">
        <v>158</v>
      </c>
      <c r="E132" s="28"/>
    </row>
    <row r="133" spans="1:5" ht="12.75">
      <c r="A133" s="1"/>
      <c r="B133" s="11" t="s">
        <v>173</v>
      </c>
      <c r="E133" s="28"/>
    </row>
    <row r="134" spans="1:5" ht="12.75">
      <c r="A134" s="1"/>
      <c r="E134" s="28"/>
    </row>
    <row r="135" spans="1:5" ht="12.75">
      <c r="A135" s="1"/>
      <c r="B135" t="s">
        <v>119</v>
      </c>
      <c r="C135" t="s">
        <v>152</v>
      </c>
      <c r="D135" t="s">
        <v>174</v>
      </c>
      <c r="E135" s="28"/>
    </row>
    <row r="136" spans="1:5" ht="12.75">
      <c r="A136" s="1"/>
      <c r="D136" t="s">
        <v>153</v>
      </c>
      <c r="E136" s="28"/>
    </row>
    <row r="137" spans="1:5" ht="12.75">
      <c r="A137" s="1"/>
      <c r="D137" t="s">
        <v>175</v>
      </c>
      <c r="E137" s="28"/>
    </row>
    <row r="138" spans="1:5" ht="12.75">
      <c r="A138" s="1"/>
      <c r="D138" t="s">
        <v>154</v>
      </c>
      <c r="E138" s="28"/>
    </row>
    <row r="139" spans="1:5" ht="12.75">
      <c r="A139" s="1"/>
      <c r="D139" t="s">
        <v>155</v>
      </c>
      <c r="E139" s="28"/>
    </row>
    <row r="140" spans="1:5" ht="12.75">
      <c r="A140" s="1"/>
      <c r="E140" s="28"/>
    </row>
    <row r="141" spans="1:5" ht="12.75">
      <c r="A141" s="1"/>
      <c r="C141" t="s">
        <v>134</v>
      </c>
      <c r="D141" t="s">
        <v>191</v>
      </c>
      <c r="E141" s="28"/>
    </row>
    <row r="142" spans="1:5" ht="12.75">
      <c r="A142" s="1"/>
      <c r="D142" t="s">
        <v>198</v>
      </c>
      <c r="E142" s="28"/>
    </row>
    <row r="143" spans="1:5" ht="12.75">
      <c r="A143" s="1"/>
      <c r="D143" t="s">
        <v>199</v>
      </c>
      <c r="E143" s="28"/>
    </row>
    <row r="144" spans="1:5" ht="12.75">
      <c r="A144" s="1"/>
      <c r="E144" s="28"/>
    </row>
    <row r="145" spans="1:5" ht="12.75">
      <c r="A145" s="1"/>
      <c r="C145" t="s">
        <v>200</v>
      </c>
      <c r="E145" s="28"/>
    </row>
    <row r="146" spans="1:5" ht="12.75">
      <c r="A146" s="1"/>
      <c r="C146" t="s">
        <v>201</v>
      </c>
      <c r="E146" s="28"/>
    </row>
    <row r="147" spans="1:5" ht="12.75">
      <c r="A147" s="1"/>
      <c r="C147" t="s">
        <v>202</v>
      </c>
      <c r="E147" s="28"/>
    </row>
    <row r="148" spans="1:5" ht="12.75">
      <c r="A148" s="1"/>
      <c r="E148" s="28"/>
    </row>
    <row r="149" spans="1:5" ht="12.75">
      <c r="A149" s="1"/>
      <c r="E149" s="28"/>
    </row>
    <row r="150" spans="1:5" ht="12.75">
      <c r="A150" s="29" t="s">
        <v>303</v>
      </c>
      <c r="B150" s="11" t="s">
        <v>278</v>
      </c>
      <c r="E150" s="28"/>
    </row>
    <row r="151" spans="1:5" ht="12.75">
      <c r="A151" s="1"/>
      <c r="E151" s="28"/>
    </row>
    <row r="152" spans="1:5" ht="12.75">
      <c r="A152" s="1"/>
      <c r="B152" t="s">
        <v>119</v>
      </c>
      <c r="C152" t="s">
        <v>279</v>
      </c>
      <c r="E152" s="28"/>
    </row>
    <row r="153" spans="1:5" ht="12.75">
      <c r="A153" s="1"/>
      <c r="C153" t="s">
        <v>280</v>
      </c>
      <c r="E153" s="28"/>
    </row>
    <row r="154" spans="1:5" ht="12.75">
      <c r="A154" s="1"/>
      <c r="C154" t="s">
        <v>281</v>
      </c>
      <c r="E154" s="28"/>
    </row>
    <row r="155" spans="1:5" ht="12.75">
      <c r="A155" s="1"/>
      <c r="C155" t="s">
        <v>243</v>
      </c>
      <c r="E155" s="28"/>
    </row>
    <row r="156" spans="1:5" ht="12.75">
      <c r="A156" s="1"/>
      <c r="E156" s="28"/>
    </row>
    <row r="157" spans="1:5" ht="12.75">
      <c r="A157" s="29" t="s">
        <v>304</v>
      </c>
      <c r="B157" t="s">
        <v>244</v>
      </c>
      <c r="E157" s="28"/>
    </row>
    <row r="158" spans="1:5" ht="12.75">
      <c r="A158" s="1"/>
      <c r="B158" s="3" t="s">
        <v>258</v>
      </c>
      <c r="E158" s="28"/>
    </row>
    <row r="159" spans="1:5" ht="12.75">
      <c r="A159" s="1"/>
      <c r="B159" t="s">
        <v>245</v>
      </c>
      <c r="E159" s="28"/>
    </row>
    <row r="160" spans="1:9" ht="12.75">
      <c r="A160" s="1"/>
      <c r="B160" s="28" t="s">
        <v>260</v>
      </c>
      <c r="C160" s="28"/>
      <c r="D160" s="28"/>
      <c r="E160" s="28"/>
      <c r="F160" s="28"/>
      <c r="G160" s="28"/>
      <c r="H160" s="28"/>
      <c r="I160" s="28"/>
    </row>
    <row r="161" spans="1:9" ht="12.75">
      <c r="A161" s="1"/>
      <c r="B161" s="47" t="s">
        <v>261</v>
      </c>
      <c r="C161" s="33"/>
      <c r="D161" s="33"/>
      <c r="E161" s="33"/>
      <c r="F161" s="33"/>
      <c r="G161" s="33"/>
      <c r="H161" s="33"/>
      <c r="I161" s="33"/>
    </row>
    <row r="162" spans="1:5" ht="12.75">
      <c r="A162" s="1"/>
      <c r="B162" s="3"/>
      <c r="E162" s="28"/>
    </row>
    <row r="163" spans="1:5" ht="12.75">
      <c r="A163" s="1"/>
      <c r="B163" t="s">
        <v>119</v>
      </c>
      <c r="C163" t="s">
        <v>246</v>
      </c>
      <c r="E163" s="28"/>
    </row>
    <row r="164" spans="1:5" ht="12.75">
      <c r="A164" s="1"/>
      <c r="C164" t="s">
        <v>247</v>
      </c>
      <c r="E164" s="28"/>
    </row>
    <row r="165" spans="1:5" ht="12.75">
      <c r="A165" s="1"/>
      <c r="C165" t="s">
        <v>180</v>
      </c>
      <c r="E165" s="28"/>
    </row>
    <row r="166" spans="1:5" ht="12.75">
      <c r="A166" s="29"/>
      <c r="E166" s="28"/>
    </row>
    <row r="167" spans="1:5" ht="12.75">
      <c r="A167" s="1"/>
      <c r="B167" s="11"/>
      <c r="C167" t="s">
        <v>262</v>
      </c>
      <c r="E167" s="28"/>
    </row>
    <row r="168" spans="1:5" ht="12.75">
      <c r="A168" s="1"/>
      <c r="C168" t="s">
        <v>263</v>
      </c>
      <c r="E168" s="28"/>
    </row>
    <row r="169" spans="1:5" ht="12.75">
      <c r="A169" s="1"/>
      <c r="C169" t="s">
        <v>264</v>
      </c>
      <c r="E169" s="28"/>
    </row>
    <row r="170" spans="1:5" ht="12.75">
      <c r="A170" s="1"/>
      <c r="E170" s="28"/>
    </row>
    <row r="171" spans="1:5" ht="12.75">
      <c r="A171" s="1"/>
      <c r="C171" t="s">
        <v>265</v>
      </c>
      <c r="E171" s="28"/>
    </row>
    <row r="172" spans="1:5" ht="12.75">
      <c r="A172" s="1"/>
      <c r="C172" t="s">
        <v>307</v>
      </c>
      <c r="E172" s="28"/>
    </row>
    <row r="173" spans="1:5" ht="12.75">
      <c r="A173" s="1"/>
      <c r="C173" t="s">
        <v>266</v>
      </c>
      <c r="E173" s="28"/>
    </row>
    <row r="174" spans="1:5" ht="12.75">
      <c r="A174" s="1"/>
      <c r="C174" t="s">
        <v>268</v>
      </c>
      <c r="E174" s="28"/>
    </row>
    <row r="175" spans="1:5" ht="12.75">
      <c r="A175" s="1"/>
      <c r="C175" t="s">
        <v>269</v>
      </c>
      <c r="E175" s="28"/>
    </row>
    <row r="176" spans="1:5" ht="12.75">
      <c r="A176" s="1"/>
      <c r="C176" t="s">
        <v>270</v>
      </c>
      <c r="E176" s="28"/>
    </row>
    <row r="177" spans="1:5" ht="12.75">
      <c r="A177" s="1"/>
      <c r="E177" s="28"/>
    </row>
    <row r="178" spans="1:5" ht="12.75">
      <c r="A178" s="1"/>
      <c r="C178" t="s">
        <v>248</v>
      </c>
      <c r="E178" s="28"/>
    </row>
    <row r="179" spans="1:5" ht="12.75">
      <c r="A179" s="1"/>
      <c r="C179" t="s">
        <v>249</v>
      </c>
      <c r="E179" s="28"/>
    </row>
    <row r="180" spans="1:5" ht="12.75">
      <c r="A180" s="1"/>
      <c r="C180" t="s">
        <v>271</v>
      </c>
      <c r="E180" s="28"/>
    </row>
    <row r="181" spans="1:5" ht="12.75">
      <c r="A181" s="1"/>
      <c r="C181" t="s">
        <v>308</v>
      </c>
      <c r="E181" s="28"/>
    </row>
    <row r="182" spans="1:5" ht="12.75">
      <c r="A182" s="1"/>
      <c r="E182" s="28"/>
    </row>
    <row r="183" spans="1:5" ht="12.75">
      <c r="A183" s="1"/>
      <c r="C183" t="s">
        <v>309</v>
      </c>
      <c r="E183" s="28"/>
    </row>
    <row r="184" spans="1:5" ht="12.75">
      <c r="A184" s="1"/>
      <c r="C184" t="s">
        <v>282</v>
      </c>
      <c r="E184" s="28"/>
    </row>
    <row r="185" spans="1:5" ht="12.75">
      <c r="A185" s="1"/>
      <c r="E185" s="28"/>
    </row>
    <row r="186" spans="1:5" ht="12.75">
      <c r="A186" s="1"/>
      <c r="C186" t="s">
        <v>267</v>
      </c>
      <c r="E186" s="28"/>
    </row>
    <row r="187" spans="1:5" ht="12.75">
      <c r="A187" s="1"/>
      <c r="C187" t="s">
        <v>250</v>
      </c>
      <c r="E187" s="28"/>
    </row>
    <row r="188" spans="1:5" ht="12.75">
      <c r="A188" s="1"/>
      <c r="C188" t="s">
        <v>251</v>
      </c>
      <c r="E188" s="28"/>
    </row>
    <row r="189" spans="1:5" ht="12.75">
      <c r="A189" s="1"/>
      <c r="E189" s="28"/>
    </row>
    <row r="190" spans="1:5" ht="12.75">
      <c r="A190" s="1"/>
      <c r="C190" t="s">
        <v>252</v>
      </c>
      <c r="E190" s="28"/>
    </row>
    <row r="191" spans="1:5" ht="12.75">
      <c r="A191" s="1"/>
      <c r="C191" t="s">
        <v>253</v>
      </c>
      <c r="E191" s="28"/>
    </row>
    <row r="192" spans="1:5" ht="12.75">
      <c r="A192" s="1"/>
      <c r="C192" t="s">
        <v>254</v>
      </c>
      <c r="E192" s="28"/>
    </row>
    <row r="193" spans="1:5" ht="12.75">
      <c r="A193" s="1"/>
      <c r="E193" s="28"/>
    </row>
    <row r="194" spans="1:5" ht="12.75">
      <c r="A194" s="1"/>
      <c r="C194" t="s">
        <v>272</v>
      </c>
      <c r="E194" s="28"/>
    </row>
    <row r="195" spans="1:5" ht="12.75">
      <c r="A195" s="1"/>
      <c r="C195" t="s">
        <v>255</v>
      </c>
      <c r="E195" s="28"/>
    </row>
    <row r="196" spans="1:5" ht="12.75">
      <c r="A196" s="1"/>
      <c r="E196" s="28"/>
    </row>
    <row r="197" ht="12.75">
      <c r="A197" s="1"/>
    </row>
    <row r="198" spans="1:2" ht="12.75">
      <c r="A198" s="1" t="s">
        <v>44</v>
      </c>
      <c r="B198" s="4" t="s">
        <v>70</v>
      </c>
    </row>
    <row r="199" ht="12.75">
      <c r="A199" s="1"/>
    </row>
    <row r="200" spans="1:2" ht="12.75">
      <c r="A200" s="1"/>
      <c r="B200" t="s">
        <v>273</v>
      </c>
    </row>
    <row r="201" spans="1:2" ht="12.75">
      <c r="A201" s="1"/>
      <c r="B201" t="s">
        <v>274</v>
      </c>
    </row>
    <row r="202" ht="12.75">
      <c r="A202" s="1"/>
    </row>
    <row r="203" spans="1:2" ht="12.75">
      <c r="A203" s="1"/>
      <c r="B203" s="29" t="s">
        <v>195</v>
      </c>
    </row>
    <row r="204" spans="1:2" ht="12.75">
      <c r="A204" s="1"/>
      <c r="B204" t="s">
        <v>257</v>
      </c>
    </row>
    <row r="205" ht="12.75">
      <c r="A205" s="1"/>
    </row>
    <row r="206" spans="1:2" ht="12.75">
      <c r="A206" s="29"/>
      <c r="B206" s="29" t="s">
        <v>256</v>
      </c>
    </row>
    <row r="207" ht="12.75">
      <c r="A207" s="1"/>
    </row>
    <row r="208" ht="12.75">
      <c r="A208" s="1"/>
    </row>
    <row r="209" ht="12.75">
      <c r="A209" s="1"/>
    </row>
    <row r="210" spans="1:8" ht="12.75">
      <c r="A210" s="1" t="s">
        <v>52</v>
      </c>
      <c r="B210" s="4" t="s">
        <v>71</v>
      </c>
      <c r="E210" s="12" t="s">
        <v>72</v>
      </c>
      <c r="F210" s="12" t="s">
        <v>73</v>
      </c>
      <c r="G210" s="12"/>
      <c r="H210" s="12" t="s">
        <v>74</v>
      </c>
    </row>
    <row r="211" spans="1:8" ht="12.75">
      <c r="A211" s="1"/>
      <c r="E211" s="2" t="s">
        <v>7</v>
      </c>
      <c r="F211" s="2" t="s">
        <v>7</v>
      </c>
      <c r="G211" s="2"/>
      <c r="H211" s="2" t="s">
        <v>7</v>
      </c>
    </row>
    <row r="212" spans="1:8" ht="12.75">
      <c r="A212" s="45"/>
      <c r="C212" t="s">
        <v>75</v>
      </c>
      <c r="E212" s="35">
        <v>110405</v>
      </c>
      <c r="F212" s="35">
        <f>81212-3</f>
        <v>81209</v>
      </c>
      <c r="G212" s="20"/>
      <c r="H212" s="20">
        <f>SUM(E212:G212)</f>
        <v>191614</v>
      </c>
    </row>
    <row r="213" spans="1:8" ht="12.75">
      <c r="A213" s="1"/>
      <c r="C213" t="s">
        <v>76</v>
      </c>
      <c r="E213" s="35">
        <v>72678</v>
      </c>
      <c r="F213" s="20">
        <f>8027+3035</f>
        <v>11062</v>
      </c>
      <c r="G213" s="20"/>
      <c r="H213" s="20">
        <f>SUM(E213:G213)</f>
        <v>83740</v>
      </c>
    </row>
    <row r="214" spans="1:8" ht="12.75">
      <c r="A214" s="1"/>
      <c r="C214" t="s">
        <v>233</v>
      </c>
      <c r="E214" s="35">
        <v>100000</v>
      </c>
      <c r="F214" s="20"/>
      <c r="G214" s="20"/>
      <c r="H214" s="20">
        <f>SUM(E214:G214)</f>
        <v>100000</v>
      </c>
    </row>
    <row r="215" spans="1:8" ht="12.75">
      <c r="A215" s="1"/>
      <c r="C215" t="s">
        <v>234</v>
      </c>
      <c r="E215" s="20">
        <f>350000-13594</f>
        <v>336406</v>
      </c>
      <c r="F215" s="20">
        <v>0</v>
      </c>
      <c r="G215" s="20"/>
      <c r="H215" s="20">
        <f>SUM(E215:G215)</f>
        <v>336406</v>
      </c>
    </row>
    <row r="216" spans="1:8" ht="13.5" thickBot="1">
      <c r="A216" s="1"/>
      <c r="E216" s="21">
        <f>SUM(E212:E215)</f>
        <v>619489</v>
      </c>
      <c r="F216" s="21">
        <f>SUM(F212:F215)</f>
        <v>92271</v>
      </c>
      <c r="G216" s="21"/>
      <c r="H216" s="21">
        <f>SUM(H212:H215)</f>
        <v>711760</v>
      </c>
    </row>
    <row r="217" ht="13.5" thickTop="1">
      <c r="A217" s="1"/>
    </row>
    <row r="218" spans="1:3" ht="12.75">
      <c r="A218" s="1"/>
      <c r="C218" s="11" t="s">
        <v>77</v>
      </c>
    </row>
    <row r="219" spans="1:8" ht="15">
      <c r="A219" s="1"/>
      <c r="C219" t="s">
        <v>78</v>
      </c>
      <c r="E219" s="26" t="s">
        <v>305</v>
      </c>
      <c r="F219" s="36"/>
      <c r="G219" s="19"/>
      <c r="H219" s="19"/>
    </row>
    <row r="220" spans="1:8" ht="12.75">
      <c r="A220" s="1"/>
      <c r="C220" t="s">
        <v>79</v>
      </c>
      <c r="E220" s="26" t="s">
        <v>136</v>
      </c>
      <c r="F220" s="19"/>
      <c r="G220" s="19"/>
      <c r="H220" s="19"/>
    </row>
    <row r="221" ht="12.75">
      <c r="A221" s="1"/>
    </row>
    <row r="222" spans="1:8" ht="12.75">
      <c r="A222" s="1"/>
      <c r="E222" s="26"/>
      <c r="F222" s="19"/>
      <c r="G222" s="19"/>
      <c r="H222" s="19"/>
    </row>
    <row r="223" spans="1:8" ht="12.75">
      <c r="A223" s="1"/>
      <c r="B223" t="s">
        <v>135</v>
      </c>
      <c r="E223" s="26"/>
      <c r="F223" s="19"/>
      <c r="G223" s="19"/>
      <c r="H223" s="19"/>
    </row>
    <row r="224" spans="1:8" ht="12.75">
      <c r="A224" s="1"/>
      <c r="B224" t="s">
        <v>235</v>
      </c>
      <c r="E224" s="26"/>
      <c r="F224" s="19"/>
      <c r="G224" s="19"/>
      <c r="H224" s="19"/>
    </row>
    <row r="225" spans="1:8" ht="12.75">
      <c r="A225" s="1"/>
      <c r="B225" t="s">
        <v>125</v>
      </c>
      <c r="E225" s="26"/>
      <c r="F225" s="19"/>
      <c r="G225" s="19"/>
      <c r="H225" s="19"/>
    </row>
    <row r="226" spans="1:8" ht="12.75">
      <c r="A226" s="1"/>
      <c r="B226" t="s">
        <v>126</v>
      </c>
      <c r="E226" s="26"/>
      <c r="F226" s="19"/>
      <c r="G226" s="19"/>
      <c r="H226" s="19"/>
    </row>
    <row r="227" ht="12.75">
      <c r="A227" s="1"/>
    </row>
    <row r="228" spans="1:2" ht="12.75">
      <c r="A228" s="1" t="s">
        <v>54</v>
      </c>
      <c r="B228" s="4" t="s">
        <v>80</v>
      </c>
    </row>
    <row r="229" ht="12.75">
      <c r="A229" s="1"/>
    </row>
    <row r="230" spans="1:2" ht="12.75">
      <c r="A230" s="46"/>
      <c r="B230" t="s">
        <v>139</v>
      </c>
    </row>
    <row r="231" spans="1:2" ht="12.75">
      <c r="A231" s="1"/>
      <c r="B231" t="s">
        <v>259</v>
      </c>
    </row>
    <row r="232" ht="12.75">
      <c r="A232" s="1"/>
    </row>
    <row r="233" spans="1:2" ht="12.75">
      <c r="A233" s="1" t="s">
        <v>56</v>
      </c>
      <c r="B233" s="4" t="s">
        <v>82</v>
      </c>
    </row>
    <row r="234" ht="12.75">
      <c r="A234" s="1"/>
    </row>
    <row r="235" spans="1:2" ht="12.75">
      <c r="A235" s="1"/>
      <c r="B235" t="s">
        <v>83</v>
      </c>
    </row>
    <row r="236" spans="1:3" ht="12.75">
      <c r="A236" s="1"/>
      <c r="C236" s="31"/>
    </row>
    <row r="237" spans="1:2" ht="12.75">
      <c r="A237" s="1" t="s">
        <v>58</v>
      </c>
      <c r="B237" s="4" t="s">
        <v>85</v>
      </c>
    </row>
    <row r="238" ht="12.75">
      <c r="A238" s="1"/>
    </row>
    <row r="239" spans="1:10" ht="12.75">
      <c r="A239" s="1"/>
      <c r="B239" s="31" t="s">
        <v>140</v>
      </c>
      <c r="D239" s="31"/>
      <c r="E239" s="31"/>
      <c r="F239" s="31"/>
      <c r="G239" s="31"/>
      <c r="H239" s="31"/>
      <c r="I239" s="31"/>
      <c r="J239" s="31"/>
    </row>
    <row r="240" spans="1:2" ht="12.75">
      <c r="A240" s="1"/>
      <c r="B240" t="s">
        <v>141</v>
      </c>
    </row>
    <row r="241" spans="1:2" ht="12.75">
      <c r="A241" s="1"/>
      <c r="B241" t="s">
        <v>142</v>
      </c>
    </row>
    <row r="242" spans="1:2" ht="12.75">
      <c r="A242" s="1"/>
      <c r="B242" t="s">
        <v>143</v>
      </c>
    </row>
    <row r="243" ht="12.75">
      <c r="A243" s="1"/>
    </row>
    <row r="244" spans="1:2" ht="12.75">
      <c r="A244" s="1"/>
      <c r="B244" t="s">
        <v>118</v>
      </c>
    </row>
    <row r="245" spans="1:2" ht="12.75">
      <c r="A245" s="1"/>
      <c r="B245" t="s">
        <v>104</v>
      </c>
    </row>
    <row r="246" spans="1:2" ht="12.75">
      <c r="A246" s="1"/>
      <c r="B246" t="s">
        <v>131</v>
      </c>
    </row>
    <row r="247" spans="1:2" ht="12.75">
      <c r="A247" s="1"/>
      <c r="B247" t="s">
        <v>105</v>
      </c>
    </row>
    <row r="248" spans="1:2" ht="12.75">
      <c r="A248" s="1"/>
      <c r="B248" s="3" t="s">
        <v>106</v>
      </c>
    </row>
    <row r="249" ht="12.75">
      <c r="A249" s="1"/>
    </row>
    <row r="250" spans="1:2" ht="12.75">
      <c r="A250" s="1"/>
      <c r="B250" t="s">
        <v>132</v>
      </c>
    </row>
    <row r="251" spans="1:2" ht="12.75">
      <c r="A251" s="1"/>
      <c r="B251" t="s">
        <v>107</v>
      </c>
    </row>
    <row r="252" spans="1:2" ht="12.75">
      <c r="A252" s="1"/>
      <c r="B252" t="s">
        <v>108</v>
      </c>
    </row>
    <row r="253" ht="12.75">
      <c r="A253" s="1"/>
    </row>
    <row r="254" spans="1:2" ht="12.75">
      <c r="A254" s="1"/>
      <c r="B254" t="s">
        <v>109</v>
      </c>
    </row>
    <row r="255" spans="1:2" ht="12.75">
      <c r="A255" s="1"/>
      <c r="B255" t="s">
        <v>110</v>
      </c>
    </row>
    <row r="256" ht="12.75">
      <c r="A256" s="1"/>
    </row>
    <row r="257" spans="1:2" ht="12.75">
      <c r="A257" s="1"/>
      <c r="B257" t="s">
        <v>111</v>
      </c>
    </row>
    <row r="258" spans="1:2" ht="12.75">
      <c r="A258" s="1"/>
      <c r="B258" t="s">
        <v>112</v>
      </c>
    </row>
    <row r="259" spans="1:2" ht="12.75">
      <c r="A259" s="1"/>
      <c r="B259" t="s">
        <v>113</v>
      </c>
    </row>
    <row r="260" spans="1:2" ht="12.75">
      <c r="A260" s="1"/>
      <c r="B260" t="s">
        <v>114</v>
      </c>
    </row>
    <row r="261" spans="1:2" ht="12.75">
      <c r="A261" s="1"/>
      <c r="B261" t="s">
        <v>115</v>
      </c>
    </row>
    <row r="262" ht="12.75">
      <c r="A262" s="1"/>
    </row>
    <row r="263" spans="1:2" ht="12.75">
      <c r="A263" s="1"/>
      <c r="B263" t="s">
        <v>116</v>
      </c>
    </row>
    <row r="264" spans="1:2" ht="12.75">
      <c r="A264" s="1"/>
      <c r="B264" t="s">
        <v>117</v>
      </c>
    </row>
    <row r="265" spans="1:2" ht="12.75">
      <c r="A265" s="1"/>
      <c r="B265" t="s">
        <v>276</v>
      </c>
    </row>
    <row r="266" spans="1:2" ht="12.75">
      <c r="A266" s="1"/>
      <c r="B266" s="3"/>
    </row>
    <row r="267" spans="1:2" ht="12.75">
      <c r="A267" s="1"/>
      <c r="B267" t="s">
        <v>181</v>
      </c>
    </row>
    <row r="268" spans="1:2" ht="12.75">
      <c r="A268" s="1"/>
      <c r="B268" t="s">
        <v>194</v>
      </c>
    </row>
    <row r="269" spans="1:2" ht="12.75">
      <c r="A269" s="1"/>
      <c r="B269" t="s">
        <v>182</v>
      </c>
    </row>
    <row r="270" spans="1:2" ht="12.75">
      <c r="A270" s="1"/>
      <c r="B270" t="s">
        <v>205</v>
      </c>
    </row>
    <row r="271" spans="1:2" ht="12.75">
      <c r="A271" s="1"/>
      <c r="B271" t="s">
        <v>206</v>
      </c>
    </row>
    <row r="272" spans="1:2" ht="12.75">
      <c r="A272" s="1"/>
      <c r="B272" t="s">
        <v>275</v>
      </c>
    </row>
    <row r="273" ht="12.75">
      <c r="A273" s="1"/>
    </row>
    <row r="274" spans="1:2" ht="12.75">
      <c r="A274" s="1"/>
      <c r="B274" t="s">
        <v>192</v>
      </c>
    </row>
    <row r="275" spans="1:2" ht="12.75">
      <c r="A275" s="1"/>
      <c r="B275" t="s">
        <v>193</v>
      </c>
    </row>
    <row r="276" spans="1:2" ht="12.75">
      <c r="A276" s="1"/>
      <c r="B276" s="39"/>
    </row>
    <row r="277" spans="1:2" ht="12.75">
      <c r="A277" s="1" t="s">
        <v>81</v>
      </c>
      <c r="B277" s="4" t="s">
        <v>87</v>
      </c>
    </row>
    <row r="278" spans="1:8" ht="12.75">
      <c r="A278" s="1"/>
      <c r="B278" s="4"/>
      <c r="H278" s="2"/>
    </row>
    <row r="279" spans="1:8" ht="12.75">
      <c r="A279" s="1"/>
      <c r="E279" s="2"/>
      <c r="F279" s="2" t="s">
        <v>88</v>
      </c>
      <c r="G279" s="2"/>
      <c r="H279" s="2" t="s">
        <v>230</v>
      </c>
    </row>
    <row r="280" spans="1:8" ht="12.75">
      <c r="A280" s="1"/>
      <c r="E280" s="2"/>
      <c r="F280" s="2" t="s">
        <v>89</v>
      </c>
      <c r="G280" s="2"/>
      <c r="H280" s="2" t="s">
        <v>90</v>
      </c>
    </row>
    <row r="281" spans="1:8" ht="12.75">
      <c r="A281" s="1"/>
      <c r="B281" s="4" t="s">
        <v>91</v>
      </c>
      <c r="E281" s="12" t="s">
        <v>160</v>
      </c>
      <c r="F281" s="12" t="s">
        <v>10</v>
      </c>
      <c r="G281" s="12"/>
      <c r="H281" s="12" t="s">
        <v>92</v>
      </c>
    </row>
    <row r="282" spans="1:8" ht="12.75">
      <c r="A282" s="1"/>
      <c r="E282" s="2" t="s">
        <v>7</v>
      </c>
      <c r="F282" s="2" t="s">
        <v>7</v>
      </c>
      <c r="G282" s="2"/>
      <c r="H282" s="2" t="s">
        <v>7</v>
      </c>
    </row>
    <row r="283" spans="1:8" ht="12.75">
      <c r="A283" s="1"/>
      <c r="B283" t="s">
        <v>127</v>
      </c>
      <c r="E283" s="6">
        <v>750</v>
      </c>
      <c r="F283" s="6">
        <v>-2933</v>
      </c>
      <c r="G283" s="6"/>
      <c r="H283" s="6">
        <v>576629</v>
      </c>
    </row>
    <row r="284" spans="1:8" ht="12.75">
      <c r="A284" s="1"/>
      <c r="B284" t="s">
        <v>121</v>
      </c>
      <c r="E284" s="6">
        <v>122586</v>
      </c>
      <c r="F284" s="6">
        <v>12839</v>
      </c>
      <c r="G284" s="6"/>
      <c r="H284" s="6">
        <v>965857</v>
      </c>
    </row>
    <row r="285" spans="1:8" ht="12.75">
      <c r="A285" s="1"/>
      <c r="B285" t="s">
        <v>93</v>
      </c>
      <c r="E285" s="6">
        <v>1348</v>
      </c>
      <c r="F285" s="6">
        <v>387</v>
      </c>
      <c r="G285" s="6"/>
      <c r="H285" s="6">
        <v>62756</v>
      </c>
    </row>
    <row r="286" spans="1:8" ht="12.75">
      <c r="A286" s="1"/>
      <c r="B286" t="s">
        <v>94</v>
      </c>
      <c r="E286" s="6">
        <v>4816</v>
      </c>
      <c r="F286" s="6">
        <v>381</v>
      </c>
      <c r="G286" s="6"/>
      <c r="H286" s="6">
        <v>11620</v>
      </c>
    </row>
    <row r="287" spans="1:8" ht="12.75">
      <c r="A287" s="1"/>
      <c r="B287" t="s">
        <v>95</v>
      </c>
      <c r="E287" s="6">
        <v>7311</v>
      </c>
      <c r="F287" s="6">
        <v>395</v>
      </c>
      <c r="G287" s="6"/>
      <c r="H287" s="6">
        <v>31455</v>
      </c>
    </row>
    <row r="288" spans="1:8" ht="12.75">
      <c r="A288" s="1"/>
      <c r="B288" t="s">
        <v>96</v>
      </c>
      <c r="E288" s="6">
        <v>1227</v>
      </c>
      <c r="F288" s="6">
        <v>-1073</v>
      </c>
      <c r="G288" s="6"/>
      <c r="H288" s="6">
        <v>1849</v>
      </c>
    </row>
    <row r="289" spans="1:8" ht="12.75">
      <c r="A289" s="1"/>
      <c r="B289" t="s">
        <v>208</v>
      </c>
      <c r="E289" s="14">
        <v>3608</v>
      </c>
      <c r="F289" s="14">
        <f>-2300-1</f>
        <v>-2301</v>
      </c>
      <c r="G289" s="14"/>
      <c r="H289" s="14">
        <v>113223</v>
      </c>
    </row>
    <row r="290" spans="1:8" ht="12.75">
      <c r="A290" s="1"/>
      <c r="B290" t="s">
        <v>209</v>
      </c>
      <c r="E290" s="17">
        <v>0</v>
      </c>
      <c r="F290" s="17"/>
      <c r="G290" s="17"/>
      <c r="H290" s="17">
        <v>-74</v>
      </c>
    </row>
    <row r="291" spans="1:8" ht="12.75">
      <c r="A291" s="1"/>
      <c r="E291" s="6">
        <f>SUM(E283:E290)</f>
        <v>141646</v>
      </c>
      <c r="F291" s="6">
        <f>SUM(F283:F290)</f>
        <v>7695</v>
      </c>
      <c r="G291" s="6">
        <f>SUM(G283:G290)</f>
        <v>0</v>
      </c>
      <c r="H291" s="6">
        <f>SUM(H283:H290)</f>
        <v>1763315</v>
      </c>
    </row>
    <row r="292" spans="1:8" ht="12.75">
      <c r="A292" s="1"/>
      <c r="B292" t="s">
        <v>207</v>
      </c>
      <c r="E292" s="6"/>
      <c r="F292" s="6">
        <v>408</v>
      </c>
      <c r="G292" s="6"/>
      <c r="H292" s="6"/>
    </row>
    <row r="293" spans="1:8" ht="13.5" thickBot="1">
      <c r="A293" s="1"/>
      <c r="E293" s="27">
        <f>SUM(E291:E292)</f>
        <v>141646</v>
      </c>
      <c r="F293" s="27">
        <f>SUM(F291:F292)</f>
        <v>8103</v>
      </c>
      <c r="G293" s="27"/>
      <c r="H293" s="27">
        <f>SUM(H291:H292)</f>
        <v>1763315</v>
      </c>
    </row>
    <row r="294" spans="1:8" ht="13.5" thickTop="1">
      <c r="A294" s="1"/>
      <c r="E294" s="6"/>
      <c r="F294" s="6"/>
      <c r="G294" s="6"/>
      <c r="H294" s="6"/>
    </row>
    <row r="295" ht="12.75">
      <c r="A295" s="1"/>
    </row>
    <row r="296" spans="1:2" ht="12.75">
      <c r="A296" s="1" t="s">
        <v>84</v>
      </c>
      <c r="B296" s="4" t="s">
        <v>168</v>
      </c>
    </row>
    <row r="297" spans="1:2" ht="12.75">
      <c r="A297" s="1"/>
      <c r="B297" s="4"/>
    </row>
    <row r="298" spans="1:2" ht="12.75">
      <c r="A298" s="1"/>
      <c r="B298" s="29" t="s">
        <v>310</v>
      </c>
    </row>
    <row r="299" spans="1:2" ht="12.75">
      <c r="A299" s="1"/>
      <c r="B299" s="29" t="s">
        <v>311</v>
      </c>
    </row>
    <row r="300" ht="12.75">
      <c r="A300" s="1"/>
    </row>
    <row r="301" spans="1:2" ht="12.75">
      <c r="A301" s="1"/>
      <c r="B301" t="s">
        <v>314</v>
      </c>
    </row>
    <row r="302" spans="1:2" ht="12.75">
      <c r="A302" s="1"/>
      <c r="B302" t="s">
        <v>238</v>
      </c>
    </row>
    <row r="303" ht="12.75">
      <c r="A303" s="1"/>
    </row>
    <row r="304" ht="12.75">
      <c r="A304" s="1"/>
    </row>
    <row r="305" spans="1:2" ht="12.75">
      <c r="A305" s="1" t="s">
        <v>86</v>
      </c>
      <c r="B305" s="4" t="s">
        <v>98</v>
      </c>
    </row>
    <row r="306" ht="12.75">
      <c r="A306" s="1"/>
    </row>
    <row r="307" spans="1:2" ht="12.75">
      <c r="A307" s="1"/>
      <c r="B307" t="s">
        <v>312</v>
      </c>
    </row>
    <row r="308" spans="1:2" ht="12.75">
      <c r="A308" s="1"/>
      <c r="B308" t="s">
        <v>315</v>
      </c>
    </row>
    <row r="309" spans="1:2" ht="12.75">
      <c r="A309" s="1"/>
      <c r="B309" t="s">
        <v>313</v>
      </c>
    </row>
    <row r="310" ht="12.75">
      <c r="A310" s="1"/>
    </row>
    <row r="311" spans="1:2" ht="12.75">
      <c r="A311" s="1"/>
      <c r="B311" t="s">
        <v>316</v>
      </c>
    </row>
    <row r="312" ht="12.75">
      <c r="A312" s="1"/>
    </row>
    <row r="313" ht="12.75">
      <c r="A313" s="1"/>
    </row>
    <row r="314" spans="1:2" ht="12.75">
      <c r="A314" s="1" t="s">
        <v>169</v>
      </c>
      <c r="B314" s="4" t="s">
        <v>170</v>
      </c>
    </row>
    <row r="315" spans="1:2" ht="12.75">
      <c r="A315" s="1"/>
      <c r="B315" s="4"/>
    </row>
    <row r="316" spans="1:2" ht="12.75">
      <c r="A316" s="43"/>
      <c r="B316" s="29" t="s">
        <v>231</v>
      </c>
    </row>
    <row r="317" ht="12.75">
      <c r="A317" s="1"/>
    </row>
    <row r="318" ht="12.75">
      <c r="A318" s="1"/>
    </row>
    <row r="319" spans="1:2" ht="12.75">
      <c r="A319" s="1" t="s">
        <v>97</v>
      </c>
      <c r="B319" s="4" t="s">
        <v>68</v>
      </c>
    </row>
    <row r="320" ht="12.75">
      <c r="A320" s="1"/>
    </row>
    <row r="321" spans="1:2" ht="12.75">
      <c r="A321" s="1"/>
      <c r="B321" t="s">
        <v>69</v>
      </c>
    </row>
    <row r="322" ht="12.75">
      <c r="A322" s="1"/>
    </row>
    <row r="323" ht="12.75">
      <c r="A323" s="1"/>
    </row>
    <row r="324" spans="1:2" ht="12.75">
      <c r="A324" s="1" t="s">
        <v>99</v>
      </c>
      <c r="B324" s="4" t="s">
        <v>100</v>
      </c>
    </row>
    <row r="325" ht="12.75">
      <c r="A325" s="1"/>
    </row>
    <row r="326" spans="1:2" ht="12.75">
      <c r="A326" s="1"/>
      <c r="B326" t="s">
        <v>306</v>
      </c>
    </row>
    <row r="327" spans="1:2" ht="12.75">
      <c r="A327" s="1"/>
      <c r="B327" t="s">
        <v>318</v>
      </c>
    </row>
    <row r="328" spans="1:2" ht="12.75">
      <c r="A328" s="1"/>
      <c r="B328" t="s">
        <v>317</v>
      </c>
    </row>
    <row r="329" spans="1:2" ht="12.75">
      <c r="A329" s="1"/>
      <c r="B329" t="s">
        <v>241</v>
      </c>
    </row>
    <row r="330" ht="12.75">
      <c r="A330" s="1"/>
    </row>
    <row r="331" ht="12.75">
      <c r="A331" s="1"/>
    </row>
    <row r="332" spans="1:2" ht="12.75">
      <c r="A332" s="1" t="s">
        <v>101</v>
      </c>
      <c r="B332" s="4" t="s">
        <v>144</v>
      </c>
    </row>
    <row r="333" ht="12.75">
      <c r="A333" s="1"/>
    </row>
    <row r="334" spans="1:2" ht="12.75">
      <c r="A334" s="1"/>
      <c r="B334" t="s">
        <v>239</v>
      </c>
    </row>
    <row r="335" ht="12.75">
      <c r="A335" s="1"/>
    </row>
    <row r="336" spans="1:2" ht="12.75">
      <c r="A336" s="1"/>
      <c r="B336" s="4"/>
    </row>
    <row r="337" spans="1:2" ht="12.75">
      <c r="A337" s="1" t="s">
        <v>102</v>
      </c>
      <c r="B337" s="4" t="s">
        <v>103</v>
      </c>
    </row>
    <row r="338" ht="12.75">
      <c r="A338" s="1"/>
    </row>
    <row r="339" spans="1:2" ht="12.75">
      <c r="A339" s="29"/>
      <c r="B339" t="s">
        <v>232</v>
      </c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1"/>
    </row>
    <row r="346" ht="12.75">
      <c r="A346" s="1"/>
    </row>
  </sheetData>
  <printOptions/>
  <pageMargins left="0.75" right="0" top="0.75" bottom="0.75" header="0.5" footer="0.5"/>
  <pageSetup horizontalDpi="600" verticalDpi="600" orientation="portrait" scale="71" r:id="rId1"/>
  <rowBreaks count="4" manualBreakCount="4">
    <brk id="64" max="255" man="1"/>
    <brk id="130" max="255" man="1"/>
    <brk id="196" max="255" man="1"/>
    <brk id="2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Talam Corporation Bhd</cp:lastModifiedBy>
  <cp:lastPrinted>2001-06-30T03:29:51Z</cp:lastPrinted>
  <dcterms:created xsi:type="dcterms:W3CDTF">1999-08-24T07:03:38Z</dcterms:created>
  <dcterms:modified xsi:type="dcterms:W3CDTF">2001-06-30T03:36:57Z</dcterms:modified>
  <cp:category/>
  <cp:version/>
  <cp:contentType/>
  <cp:contentStatus/>
</cp:coreProperties>
</file>