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510" windowHeight="4500" activeTab="0"/>
  </bookViews>
  <sheets>
    <sheet name="BS" sheetId="1" r:id="rId1"/>
    <sheet name="Notes" sheetId="2" r:id="rId2"/>
  </sheets>
  <definedNames>
    <definedName name="_xlnm.Print_Titles" localSheetId="1">'Notes'!$1:$3</definedName>
  </definedNames>
  <calcPr fullCalcOnLoad="1"/>
</workbook>
</file>

<file path=xl/sharedStrings.xml><?xml version="1.0" encoding="utf-8"?>
<sst xmlns="http://schemas.openxmlformats.org/spreadsheetml/2006/main" count="237" uniqueCount="199">
  <si>
    <t>Talam Corporation Berhad (1120-H)</t>
  </si>
  <si>
    <t>Current</t>
  </si>
  <si>
    <t>Preceding Year</t>
  </si>
  <si>
    <t>Year</t>
  </si>
  <si>
    <t>Corresponding</t>
  </si>
  <si>
    <t>Quarter</t>
  </si>
  <si>
    <t>Period</t>
  </si>
  <si>
    <t>RM000</t>
  </si>
  <si>
    <t>a)</t>
  </si>
  <si>
    <t>Turnover</t>
  </si>
  <si>
    <t>Exceptional items</t>
  </si>
  <si>
    <t>Taxation</t>
  </si>
  <si>
    <t>Extraordinary items</t>
  </si>
  <si>
    <t>As at end</t>
  </si>
  <si>
    <t>As at</t>
  </si>
  <si>
    <t>of current</t>
  </si>
  <si>
    <t>Preceding</t>
  </si>
  <si>
    <t>quarter</t>
  </si>
  <si>
    <t>financial</t>
  </si>
  <si>
    <t>year end</t>
  </si>
  <si>
    <t>1)</t>
  </si>
  <si>
    <t>Fixed Assets</t>
  </si>
  <si>
    <t>2)</t>
  </si>
  <si>
    <t>Land and Development Expenditure</t>
  </si>
  <si>
    <t>3)</t>
  </si>
  <si>
    <t>Investments in Associated Companies</t>
  </si>
  <si>
    <t>4)</t>
  </si>
  <si>
    <t>Long Term Investments</t>
  </si>
  <si>
    <t>5)</t>
  </si>
  <si>
    <t>Intangible Assets</t>
  </si>
  <si>
    <t>6)</t>
  </si>
  <si>
    <t>Current Assets</t>
  </si>
  <si>
    <t>Stocks</t>
  </si>
  <si>
    <t>Development properties</t>
  </si>
  <si>
    <t>Trade Debtors</t>
  </si>
  <si>
    <t>Other debtors</t>
  </si>
  <si>
    <t>Deposits with financial institutions</t>
  </si>
  <si>
    <t>Cash and bank balances</t>
  </si>
  <si>
    <t>7)</t>
  </si>
  <si>
    <t>Current Liabilities</t>
  </si>
  <si>
    <t>Short Term Borrowings</t>
  </si>
  <si>
    <t>Construction work-in-progress</t>
  </si>
  <si>
    <t>Trade Creditors</t>
  </si>
  <si>
    <t>Other Creditors</t>
  </si>
  <si>
    <t>Provision for Taxation</t>
  </si>
  <si>
    <t>Proposed Dividend</t>
  </si>
  <si>
    <t>8)</t>
  </si>
  <si>
    <t>9)</t>
  </si>
  <si>
    <t>Shareholders' Funds</t>
  </si>
  <si>
    <t>Share Capital</t>
  </si>
  <si>
    <t>Reserves</t>
  </si>
  <si>
    <t>Share Premium</t>
  </si>
  <si>
    <t>Foreign Exchange Reserve</t>
  </si>
  <si>
    <t>Capital Reserve</t>
  </si>
  <si>
    <t>Retained Profit</t>
  </si>
  <si>
    <t>Others</t>
  </si>
  <si>
    <t>10)</t>
  </si>
  <si>
    <t>Minority Interests</t>
  </si>
  <si>
    <t>11)</t>
  </si>
  <si>
    <t>Long Term Borrowings</t>
  </si>
  <si>
    <t>12)</t>
  </si>
  <si>
    <t>Deferred Taxation</t>
  </si>
  <si>
    <t>13)</t>
  </si>
  <si>
    <t>Other Long Term Liabilities</t>
  </si>
  <si>
    <t>Net tangible assets per share (sen)</t>
  </si>
  <si>
    <t>Accounting policies</t>
  </si>
  <si>
    <t xml:space="preserve">The Company and the Group has adopted the same accounting policies and methods of computation in its quarterly </t>
  </si>
  <si>
    <t>There is no extraordinary items during this quarter.</t>
  </si>
  <si>
    <t>Deferred taxation and/or adjustments of under or over-provision in respect of prior year</t>
  </si>
  <si>
    <t>Over/(under)provision in prior year</t>
  </si>
  <si>
    <t>Pre-acquisition profits / (loss)</t>
  </si>
  <si>
    <t>There is no pre-acquisition profits/(loss) for the current financial year to date.</t>
  </si>
  <si>
    <t>Purchase or disposal of quoted securities</t>
  </si>
  <si>
    <t>There is no purchase or disposal of quoted securities.</t>
  </si>
  <si>
    <t>Effects of changes in the composition of the company</t>
  </si>
  <si>
    <t>Status of corporate proposals announced</t>
  </si>
  <si>
    <t>Comments about the seasonality or cyclicality of operations.</t>
  </si>
  <si>
    <t>The business operations of the Group is not affected by any seasonality.</t>
  </si>
  <si>
    <t>Shares and securities</t>
  </si>
  <si>
    <t>Group borrowings</t>
  </si>
  <si>
    <t>Secured</t>
  </si>
  <si>
    <t>Unsecured</t>
  </si>
  <si>
    <t>Total</t>
  </si>
  <si>
    <t>Short term borrowings</t>
  </si>
  <si>
    <t>Long term borrowings</t>
  </si>
  <si>
    <t>Currencies of debts</t>
  </si>
  <si>
    <t>In RM</t>
  </si>
  <si>
    <t>In RMB</t>
  </si>
  <si>
    <t>Contingent liabilities</t>
  </si>
  <si>
    <t>14)</t>
  </si>
  <si>
    <t>Details of financial instruments with off balance sheet risk.</t>
  </si>
  <si>
    <t>There is no financial instruments with off balance sheet risk.</t>
  </si>
  <si>
    <t>15)</t>
  </si>
  <si>
    <t xml:space="preserve">Details of pending litigations </t>
  </si>
  <si>
    <t>16)</t>
  </si>
  <si>
    <t>Segmental results</t>
  </si>
  <si>
    <t xml:space="preserve">Net </t>
  </si>
  <si>
    <t>Profit</t>
  </si>
  <si>
    <t>Tangible</t>
  </si>
  <si>
    <t>Before</t>
  </si>
  <si>
    <t>Assets</t>
  </si>
  <si>
    <t>By activity</t>
  </si>
  <si>
    <t>Employed</t>
  </si>
  <si>
    <t>Leasing</t>
  </si>
  <si>
    <t>Manufacturing</t>
  </si>
  <si>
    <t>Trading</t>
  </si>
  <si>
    <t>Education</t>
  </si>
  <si>
    <t>17)</t>
  </si>
  <si>
    <t>Explanation on material changes in profit before taxation.</t>
  </si>
  <si>
    <t>18)</t>
  </si>
  <si>
    <t>Review of results</t>
  </si>
  <si>
    <t>19)</t>
  </si>
  <si>
    <t>Prospect for current year</t>
  </si>
  <si>
    <t>20)</t>
  </si>
  <si>
    <t>Variances on profit forecasts and profit guarantee.</t>
  </si>
  <si>
    <t>There is no profit forecasted / guaranteed</t>
  </si>
  <si>
    <t>21)</t>
  </si>
  <si>
    <t>Dividends</t>
  </si>
  <si>
    <t>The Group has provided corporate guarantee of RM10.33m to  former subsidiaries for banking facilities.</t>
  </si>
  <si>
    <t>There is no issuances and repayment of debt and equity securities, share buy-backs, share cancellations, shares</t>
  </si>
  <si>
    <t>held as treasury shares and resale of treasury shares for the current financial year to date.</t>
  </si>
  <si>
    <t xml:space="preserve">Save as disclosed below, Talam and its subsidiaries are not engaged in any material litigation either as plaintiff or </t>
  </si>
  <si>
    <t>defendant and the Directors of Talam have no knowledge of any proceedings pending or threatened against Talam</t>
  </si>
  <si>
    <t>and its subsidiaries or of any other facts likely to give rise to any proceedings which might materially affect the</t>
  </si>
  <si>
    <t>position and business of Talam and its subsidiaries:-</t>
  </si>
  <si>
    <t xml:space="preserve">Maxisegar Sdn. Bhd. ("Maxisegar"), Silver Concept agreed to sell and Maxisegar agreed to purchase 1,142.48 acres </t>
  </si>
  <si>
    <t xml:space="preserve">of land held under Lot Nos. 2418, 1695, 1848, 1849, 535, 536, 537, 547, 548, 2741, 2742, 2743, 2744, 2745, 2748, </t>
  </si>
  <si>
    <t xml:space="preserve">2749, 2750 in the Mukim of Batang Kali and Lot No. 1070 in the Mukim of Rasa, all in the District of Ulu Selangor </t>
  </si>
  <si>
    <t>(the "Lands').</t>
  </si>
  <si>
    <t>Pursuant to the said agreement, Maxisegar paid Silver Concept the sum of RM21,707,120.00 as 10% deposit and</t>
  </si>
  <si>
    <t>subsequently on or about 30 June 1997, the sum of RM20,364,080.00 to Silver Concept's solicitors as second</t>
  </si>
  <si>
    <t>installment.</t>
  </si>
  <si>
    <t>The said agreement envisaged Maxisegar would need a loan from financial institutions to pay the balance of purchase</t>
  </si>
  <si>
    <t>price, in this case, the sum of RM175,000,000.00 to complete the purchase of the Lands.</t>
  </si>
  <si>
    <t>However, due to the financial turmoil faced by Malaysia and the tight liquidity conditions faced by local financial</t>
  </si>
  <si>
    <t>institutions in 1997, and the guidelines then imposed by Bank Negara Malaysia which restricted the extension of</t>
  </si>
  <si>
    <t>loans to the broad property sector particularly for projects for which construction work had not commenced, Maxisegar</t>
  </si>
  <si>
    <t xml:space="preserve">was unable to secure any loans from financial institutions to complete the aforesaid purchase, thus making the </t>
  </si>
  <si>
    <t>performance of the Agreement by Maxisegar impossible.</t>
  </si>
  <si>
    <t>On 29 December 1997, Maxisegar issued a Writ against Silver Concept claiming the refund of RM42,071,200.00 paid</t>
  </si>
  <si>
    <t>to Silver Concept as aforesaid on the ground that the said contract had been frustrated vide the Kuala Lumpur High</t>
  </si>
  <si>
    <t>Pursuant to Order of Court dated 18 July 1998, Silver Concept's solicitors have paid the sum of RM21,945,318.45  being</t>
  </si>
  <si>
    <t>the second installment together with interest accrued thereon into Court pending outcome of the trial.</t>
  </si>
  <si>
    <t>Court Civil Suit No. S3-22-600-1997. Silver Concept has filed their defence and counter-claim for specific performance.</t>
  </si>
  <si>
    <t xml:space="preserve">By an agreement in writing dated 31 March 1997 made between Silver Concept Sdn. Bhd. ("Silver Concept") and </t>
  </si>
  <si>
    <t>9.1)</t>
  </si>
  <si>
    <t>Status:</t>
  </si>
  <si>
    <t>Profits/(loss) on sales of investments and/or properties for the current financial year to date.</t>
  </si>
  <si>
    <t>31.1.2000</t>
  </si>
  <si>
    <t xml:space="preserve">Taking of evidence was completed on 26th January 2000 and written submission have been ordered. Decision is expected </t>
  </si>
  <si>
    <t>Property development &amp; constructions</t>
  </si>
  <si>
    <t xml:space="preserve">Current </t>
  </si>
  <si>
    <t xml:space="preserve">Year </t>
  </si>
  <si>
    <t>To date</t>
  </si>
  <si>
    <t>Barring unforeseen circumstances, with the improved performance of the country's economy and stronger economic fundamentals,</t>
  </si>
  <si>
    <t xml:space="preserve">unsecured borrowings is by the Leasing and Trading Division which is used to provide back to back financing to </t>
  </si>
  <si>
    <t>contractors for the construction of our own housing development projects.</t>
  </si>
  <si>
    <t>Investment holding</t>
  </si>
  <si>
    <t>Notes as at 30th April 2000</t>
  </si>
  <si>
    <t>30.4.2000</t>
  </si>
  <si>
    <t>30.4.1999</t>
  </si>
  <si>
    <t>UNAUDITED BALANCE SHEET</t>
  </si>
  <si>
    <t>financial statements as compared with the last audited financial statements of 31st January 2000.</t>
  </si>
  <si>
    <t>There is no exceptional items during the quarter under review.</t>
  </si>
  <si>
    <t>There is no sales of investments  and/or properties during the current quarter under review.</t>
  </si>
  <si>
    <t>There is no changes in the composition of the company during the current quarter under review.</t>
  </si>
  <si>
    <t>Proposed acquisition of the remaining 40% equity interest in Expand Factor Sdn Bhd for a cash consideration of RM12.8 million.</t>
  </si>
  <si>
    <t>9.2)</t>
  </si>
  <si>
    <t>Proposed increase in authorised share capital</t>
  </si>
  <si>
    <t>The Directors did not recommend any payment of interim dividend.</t>
  </si>
  <si>
    <t xml:space="preserve"> 143 million </t>
  </si>
  <si>
    <t xml:space="preserve">subsidiary in The People's Republic of China to part-finance the construction of a hotel. Another RM59.1 million of the </t>
  </si>
  <si>
    <t>AS AT 30TH APRIL 2000</t>
  </si>
  <si>
    <t>in July 2000. The Directors of Maxisegar, with the advice from their legal adviser, are confident of the outcome of the case.</t>
  </si>
  <si>
    <t>Proposed establishment of an employees' share option scheme; and</t>
  </si>
  <si>
    <t>Investment in subsidiaries</t>
  </si>
  <si>
    <t>The Group is contingently liable up to the amount outstanding amounting to RM7.4 million as at April 2000.</t>
  </si>
  <si>
    <t xml:space="preserve">    deconsolidated</t>
  </si>
  <si>
    <t>Net Current  Assets</t>
  </si>
  <si>
    <t>Application to Foreign Investment Committee will be submitted soon.</t>
  </si>
  <si>
    <t>Proposed issue of RM150 million nominal value of 5% secured serial bonds together with 107,650,000 detachable warrants;</t>
  </si>
  <si>
    <t>Proposed offer for sale of 107,650,000 warrants in Talam to the shareholders of Talam;</t>
  </si>
  <si>
    <t xml:space="preserve">The improvement in turnover of 58.7% is contributed mainly from our newly locked in sales in Saujana Puchong, Danau Putra and Bukit </t>
  </si>
  <si>
    <t xml:space="preserve"> 389 million </t>
  </si>
  <si>
    <t>9.3)</t>
  </si>
  <si>
    <t>Proposed disposal of Mid-Point shopping centre for a consideration of RM42.8 million.</t>
  </si>
  <si>
    <t>This was attributable to our aggressive marketing strategies which resulted in an increase in lock in sales from the Saujana Puchong,</t>
  </si>
  <si>
    <t>Danau Putra and Bukit Sentosa III projects. The recovery of the economy also enables construction pace to continue to pick up</t>
  </si>
  <si>
    <t>measures,  the easing of liquidity and lowering of interest rate.</t>
  </si>
  <si>
    <t>For this first quarter under review, the Group's turnover was RM122.5 million while profit before taxation  was RM11.7 million as compared</t>
  </si>
  <si>
    <t xml:space="preserve">to RM77.2 million and RM5.9 million for the same period last year, an improvement of 98.7% in profit before taxation. </t>
  </si>
  <si>
    <t>Sentosa III projects. The increase in profit before taxation is attributed to the increase in turnover and lower borrowing cost.</t>
  </si>
  <si>
    <t>the Group expects to improve its performance for the current financial year ending 31st January 2001.</t>
  </si>
  <si>
    <t>Profit before taxation  increased by 98.7% to RM11.7 million for the quarter ending 30th April 2000 compared to RM5.9 million</t>
  </si>
  <si>
    <t>for the corresponding quarter last year.</t>
  </si>
  <si>
    <t xml:space="preserve">momentum as compared to a year ago when the economy was being nurtured into recovery by the implementation of capital control </t>
  </si>
  <si>
    <t>Submitted to Securities Commission on 20th June 2000.</t>
  </si>
  <si>
    <t xml:space="preserve">The RMB143 million debt or its equivalent of RM65.4 million is a revolving credit facility granted on  a clean basis to a </t>
  </si>
  <si>
    <t>b)  Submitted to Bank Negara Malaysia on 30th June 2000.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</si>
</sst>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/dd/yy"/>
    <numFmt numFmtId="167" formatCode="0.0000"/>
    <numFmt numFmtId="168" formatCode="0.000"/>
    <numFmt numFmtId="169" formatCode="_(* #,##0.0_);_(* \(#,##0.0\);_(* &quot;-&quot;?_);_(@_)"/>
    <numFmt numFmtId="170" formatCode="0.0000000"/>
    <numFmt numFmtId="171" formatCode="0.000000"/>
    <numFmt numFmtId="172" formatCode="0.00000"/>
    <numFmt numFmtId="173" formatCode="0.0"/>
    <numFmt numFmtId="174" formatCode="_(* #,##0.000_);_(* \(#,##0.000\);_(* &quot;-&quot;??_);_(@_)"/>
    <numFmt numFmtId="175" formatCode="_(* #,##0.0000_);_(* \(#,##0.0000\);_(* &quot;-&quot;??_);_(@_)"/>
    <numFmt numFmtId="176" formatCode="dd\-mmm\-yy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14" fontId="1" fillId="0" borderId="1" xfId="0" applyNumberFormat="1" applyFont="1" applyBorder="1" applyAlignment="1">
      <alignment horizontal="center"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15" fontId="1" fillId="0" borderId="1" xfId="15" applyNumberFormat="1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0" fontId="2" fillId="0" borderId="0" xfId="0" applyFont="1" applyAlignment="1" quotePrefix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65" fontId="0" fillId="0" borderId="2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3" xfId="15" applyNumberFormat="1" applyBorder="1" applyAlignment="1">
      <alignment/>
    </xf>
    <xf numFmtId="43" fontId="1" fillId="0" borderId="4" xfId="15" applyNumberFormat="1" applyFont="1" applyBorder="1" applyAlignment="1">
      <alignment/>
    </xf>
    <xf numFmtId="165" fontId="0" fillId="0" borderId="1" xfId="15" applyNumberFormat="1" applyBorder="1" applyAlignment="1">
      <alignment/>
    </xf>
    <xf numFmtId="0" fontId="0" fillId="0" borderId="0" xfId="0" applyFont="1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0" xfId="15" applyNumberFormat="1" applyAlignment="1">
      <alignment/>
    </xf>
    <xf numFmtId="165" fontId="0" fillId="0" borderId="5" xfId="15" applyNumberFormat="1" applyBorder="1" applyAlignment="1">
      <alignment/>
    </xf>
    <xf numFmtId="165" fontId="0" fillId="0" borderId="0" xfId="15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5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3.8515625" style="0" customWidth="1"/>
    <col min="2" max="2" width="3.57421875" style="0" customWidth="1"/>
    <col min="5" max="6" width="14.421875" style="0" customWidth="1"/>
    <col min="7" max="7" width="14.8515625" style="0" customWidth="1"/>
  </cols>
  <sheetData>
    <row r="1" ht="12.75">
      <c r="A1" s="1" t="s">
        <v>0</v>
      </c>
    </row>
    <row r="3" spans="1:8" ht="12.75">
      <c r="A3" s="1" t="s">
        <v>161</v>
      </c>
      <c r="B3" s="1"/>
      <c r="C3" s="1"/>
      <c r="D3" s="1"/>
      <c r="E3" s="1"/>
      <c r="F3" s="1"/>
      <c r="G3" s="1"/>
      <c r="H3" s="1"/>
    </row>
    <row r="4" spans="1:8" ht="12.75">
      <c r="A4" s="1" t="s">
        <v>172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2" t="s">
        <v>13</v>
      </c>
      <c r="G5" s="2" t="s">
        <v>14</v>
      </c>
      <c r="H5" s="1"/>
    </row>
    <row r="6" spans="1:8" ht="12.75">
      <c r="A6" s="1"/>
      <c r="B6" s="1"/>
      <c r="C6" s="1"/>
      <c r="D6" s="1"/>
      <c r="E6" s="1"/>
      <c r="F6" s="2" t="s">
        <v>15</v>
      </c>
      <c r="G6" s="2" t="s">
        <v>16</v>
      </c>
      <c r="H6" s="1"/>
    </row>
    <row r="7" spans="1:8" ht="12.75">
      <c r="A7" s="1"/>
      <c r="B7" s="1"/>
      <c r="C7" s="1"/>
      <c r="D7" s="1"/>
      <c r="E7" s="1"/>
      <c r="F7" s="2" t="s">
        <v>17</v>
      </c>
      <c r="G7" s="2" t="s">
        <v>18</v>
      </c>
      <c r="H7" s="1"/>
    </row>
    <row r="8" spans="1:8" ht="12.75">
      <c r="A8" s="2"/>
      <c r="B8" s="1"/>
      <c r="C8" s="1"/>
      <c r="D8" s="1"/>
      <c r="E8" s="1"/>
      <c r="F8" s="2"/>
      <c r="G8" s="2" t="s">
        <v>19</v>
      </c>
      <c r="H8" s="1"/>
    </row>
    <row r="9" spans="1:8" ht="12.75">
      <c r="A9" s="2"/>
      <c r="B9" s="1"/>
      <c r="C9" s="1"/>
      <c r="D9" s="1"/>
      <c r="E9" s="1"/>
      <c r="F9" s="5" t="s">
        <v>159</v>
      </c>
      <c r="G9" s="5" t="s">
        <v>148</v>
      </c>
      <c r="H9" s="1"/>
    </row>
    <row r="10" spans="1:8" ht="12.75">
      <c r="A10" s="2"/>
      <c r="B10" s="1"/>
      <c r="C10" s="1"/>
      <c r="D10" s="1"/>
      <c r="E10" s="1"/>
      <c r="F10" s="2" t="s">
        <v>7</v>
      </c>
      <c r="G10" s="2" t="s">
        <v>7</v>
      </c>
      <c r="H10" s="1"/>
    </row>
    <row r="11" ht="12.75">
      <c r="A11" s="7"/>
    </row>
    <row r="12" spans="1:7" ht="12.75">
      <c r="A12" s="7" t="s">
        <v>20</v>
      </c>
      <c r="B12" t="s">
        <v>21</v>
      </c>
      <c r="F12" s="6">
        <v>196420</v>
      </c>
      <c r="G12" s="6">
        <v>195462</v>
      </c>
    </row>
    <row r="13" spans="1:7" ht="12.75">
      <c r="A13" s="7" t="s">
        <v>22</v>
      </c>
      <c r="B13" t="s">
        <v>23</v>
      </c>
      <c r="F13" s="22">
        <f>167807+29</f>
        <v>167836</v>
      </c>
      <c r="G13" s="22">
        <v>167649</v>
      </c>
    </row>
    <row r="14" spans="1:7" ht="12.75">
      <c r="A14" s="7" t="s">
        <v>24</v>
      </c>
      <c r="B14" t="s">
        <v>25</v>
      </c>
      <c r="F14" s="6">
        <f>26694+18968+379</f>
        <v>46041</v>
      </c>
      <c r="G14" s="6">
        <v>39666</v>
      </c>
    </row>
    <row r="15" spans="1:7" ht="12.75">
      <c r="A15" s="7" t="s">
        <v>26</v>
      </c>
      <c r="B15" t="s">
        <v>27</v>
      </c>
      <c r="F15" s="6">
        <f>332+293689</f>
        <v>294021</v>
      </c>
      <c r="G15" s="6">
        <f>332+293289+384</f>
        <v>294005</v>
      </c>
    </row>
    <row r="16" spans="1:7" ht="12.75">
      <c r="A16" s="7" t="s">
        <v>28</v>
      </c>
      <c r="B16" t="s">
        <v>29</v>
      </c>
      <c r="F16" s="22">
        <f>16737+13015+9414-1482</f>
        <v>37684</v>
      </c>
      <c r="G16" s="22">
        <v>43595</v>
      </c>
    </row>
    <row r="17" spans="1:7" ht="12.75">
      <c r="A17" s="7"/>
      <c r="F17" s="6"/>
      <c r="G17" s="6"/>
    </row>
    <row r="18" spans="1:7" ht="12.75">
      <c r="A18" s="7" t="s">
        <v>30</v>
      </c>
      <c r="B18" s="4" t="s">
        <v>31</v>
      </c>
      <c r="F18" s="6"/>
      <c r="G18" s="6"/>
    </row>
    <row r="19" spans="1:7" ht="12.75">
      <c r="A19" s="7"/>
      <c r="B19" s="4"/>
      <c r="C19" t="s">
        <v>175</v>
      </c>
      <c r="F19" s="6"/>
      <c r="G19" s="6"/>
    </row>
    <row r="20" spans="1:7" ht="12.75">
      <c r="A20" s="7"/>
      <c r="B20" s="4"/>
      <c r="C20" s="3" t="s">
        <v>177</v>
      </c>
      <c r="F20" s="6">
        <v>0</v>
      </c>
      <c r="G20" s="6">
        <v>13574</v>
      </c>
    </row>
    <row r="21" spans="1:7" ht="12.75">
      <c r="A21" s="7"/>
      <c r="C21" t="s">
        <v>32</v>
      </c>
      <c r="F21" s="22">
        <v>20080</v>
      </c>
      <c r="G21" s="22">
        <v>19794</v>
      </c>
    </row>
    <row r="22" spans="1:7" ht="12.75">
      <c r="A22" s="7"/>
      <c r="C22" t="s">
        <v>33</v>
      </c>
      <c r="F22" s="6">
        <f>341507+4190+6571+4563</f>
        <v>356831</v>
      </c>
      <c r="G22" s="6">
        <v>361385</v>
      </c>
    </row>
    <row r="23" spans="1:7" ht="12.75">
      <c r="A23" s="7"/>
      <c r="C23" t="s">
        <v>41</v>
      </c>
      <c r="F23" s="6">
        <v>323</v>
      </c>
      <c r="G23" s="6">
        <v>323</v>
      </c>
    </row>
    <row r="24" spans="1:7" ht="12.75">
      <c r="A24" s="7"/>
      <c r="C24" t="s">
        <v>34</v>
      </c>
      <c r="F24" s="6">
        <v>158776</v>
      </c>
      <c r="G24" s="6">
        <v>167463</v>
      </c>
    </row>
    <row r="25" spans="1:7" ht="12.75">
      <c r="A25" s="7"/>
      <c r="C25" t="s">
        <v>35</v>
      </c>
      <c r="F25" s="22">
        <v>99149</v>
      </c>
      <c r="G25" s="22">
        <v>100618</v>
      </c>
    </row>
    <row r="26" spans="1:7" ht="12.75">
      <c r="A26" s="7"/>
      <c r="C26" t="s">
        <v>36</v>
      </c>
      <c r="F26" s="6">
        <v>13955</v>
      </c>
      <c r="G26" s="6">
        <v>3187</v>
      </c>
    </row>
    <row r="27" spans="1:7" ht="12.75">
      <c r="A27" s="7"/>
      <c r="C27" t="s">
        <v>37</v>
      </c>
      <c r="F27" s="6">
        <v>30516</v>
      </c>
      <c r="G27" s="6">
        <v>31635</v>
      </c>
    </row>
    <row r="28" spans="1:9" ht="12.75">
      <c r="A28" s="7"/>
      <c r="F28" s="13">
        <f>SUM(F19:F27)</f>
        <v>679630</v>
      </c>
      <c r="G28" s="13">
        <f>SUM(G19:G27)</f>
        <v>697979</v>
      </c>
      <c r="I28" s="23"/>
    </row>
    <row r="29" spans="1:7" ht="12.75">
      <c r="A29" s="7"/>
      <c r="F29" s="6"/>
      <c r="G29" s="6"/>
    </row>
    <row r="30" spans="1:7" ht="12.75">
      <c r="A30" s="7" t="s">
        <v>38</v>
      </c>
      <c r="B30" s="4" t="s">
        <v>39</v>
      </c>
      <c r="F30" s="6"/>
      <c r="G30" s="6"/>
    </row>
    <row r="31" spans="1:7" ht="12.75">
      <c r="A31" s="7"/>
      <c r="C31" t="s">
        <v>40</v>
      </c>
      <c r="F31" s="6">
        <f>67413+11823+154761+8787+55737</f>
        <v>298521</v>
      </c>
      <c r="G31" s="6">
        <v>281069</v>
      </c>
    </row>
    <row r="32" spans="1:7" ht="12.75">
      <c r="A32" s="7"/>
      <c r="C32" t="s">
        <v>42</v>
      </c>
      <c r="F32" s="6">
        <f>64201+63434+6571+4563</f>
        <v>138769</v>
      </c>
      <c r="G32" s="6">
        <v>148892</v>
      </c>
    </row>
    <row r="33" spans="1:7" ht="12.75">
      <c r="A33" s="7"/>
      <c r="C33" t="s">
        <v>43</v>
      </c>
      <c r="F33" s="6">
        <v>111127</v>
      </c>
      <c r="G33" s="6">
        <v>176004</v>
      </c>
    </row>
    <row r="34" spans="1:7" ht="12.75">
      <c r="A34" s="7"/>
      <c r="C34" t="s">
        <v>44</v>
      </c>
      <c r="F34" s="6">
        <v>78306</v>
      </c>
      <c r="G34" s="6">
        <v>73246</v>
      </c>
    </row>
    <row r="35" spans="1:7" ht="12.75">
      <c r="A35" s="7"/>
      <c r="C35" t="s">
        <v>45</v>
      </c>
      <c r="F35" s="6">
        <v>4306</v>
      </c>
      <c r="G35" s="6">
        <v>4306</v>
      </c>
    </row>
    <row r="36" spans="1:7" ht="12.75">
      <c r="A36" s="7"/>
      <c r="F36" s="13">
        <f>SUM(F31:F35)</f>
        <v>631029</v>
      </c>
      <c r="G36" s="13">
        <f>SUM(G31:G35)</f>
        <v>683517</v>
      </c>
    </row>
    <row r="37" spans="1:7" ht="12.75">
      <c r="A37" s="7"/>
      <c r="F37" s="14"/>
      <c r="G37" s="14"/>
    </row>
    <row r="38" spans="1:7" ht="12.75">
      <c r="A38" s="7" t="s">
        <v>46</v>
      </c>
      <c r="B38" s="1" t="s">
        <v>178</v>
      </c>
      <c r="C38" s="1"/>
      <c r="D38" s="1"/>
      <c r="F38" s="6">
        <f>F28-F36</f>
        <v>48601</v>
      </c>
      <c r="G38" s="6">
        <f>G28-G36</f>
        <v>14462</v>
      </c>
    </row>
    <row r="39" spans="1:7" ht="13.5" thickBot="1">
      <c r="A39" s="7"/>
      <c r="F39" s="15">
        <f>SUM(F12:F16)+F38</f>
        <v>790603</v>
      </c>
      <c r="G39" s="15">
        <f>SUM(G12:G16)+G38</f>
        <v>754839</v>
      </c>
    </row>
    <row r="40" spans="1:7" ht="12.75">
      <c r="A40" s="7"/>
      <c r="F40" s="6"/>
      <c r="G40" s="6"/>
    </row>
    <row r="41" spans="1:7" ht="12.75">
      <c r="A41" s="7"/>
      <c r="F41" s="6"/>
      <c r="G41" s="6"/>
    </row>
    <row r="42" spans="1:7" ht="12.75">
      <c r="A42" s="7" t="s">
        <v>47</v>
      </c>
      <c r="B42" s="4" t="s">
        <v>48</v>
      </c>
      <c r="F42" s="6"/>
      <c r="G42" s="6"/>
    </row>
    <row r="43" spans="1:7" ht="12.75">
      <c r="A43" s="7"/>
      <c r="F43" s="6"/>
      <c r="G43" s="6"/>
    </row>
    <row r="44" spans="1:7" ht="12.75">
      <c r="A44" s="7"/>
      <c r="B44" t="s">
        <v>49</v>
      </c>
      <c r="F44" s="6">
        <v>215300</v>
      </c>
      <c r="G44" s="6">
        <v>195765</v>
      </c>
    </row>
    <row r="45" spans="1:7" ht="12.75">
      <c r="A45" s="7"/>
      <c r="B45" t="s">
        <v>50</v>
      </c>
      <c r="F45" s="6"/>
      <c r="G45" s="6"/>
    </row>
    <row r="46" spans="1:7" ht="12.75">
      <c r="A46" s="7"/>
      <c r="C46" t="s">
        <v>51</v>
      </c>
      <c r="F46" s="6">
        <v>158440</v>
      </c>
      <c r="G46" s="6">
        <v>153045</v>
      </c>
    </row>
    <row r="47" spans="1:7" ht="12.75">
      <c r="A47" s="7"/>
      <c r="C47" t="s">
        <v>52</v>
      </c>
      <c r="F47" s="6">
        <v>11499</v>
      </c>
      <c r="G47" s="6">
        <v>11515</v>
      </c>
    </row>
    <row r="48" spans="1:7" ht="12.75">
      <c r="A48" s="7"/>
      <c r="C48" t="s">
        <v>53</v>
      </c>
      <c r="F48" s="6">
        <v>11201</v>
      </c>
      <c r="G48" s="6">
        <v>11201</v>
      </c>
    </row>
    <row r="49" spans="1:7" ht="12.75">
      <c r="A49" s="7"/>
      <c r="C49" t="s">
        <v>54</v>
      </c>
      <c r="F49" s="6">
        <v>126903</v>
      </c>
      <c r="G49" s="6">
        <v>121879</v>
      </c>
    </row>
    <row r="50" spans="1:7" ht="12.75">
      <c r="A50" s="7"/>
      <c r="F50" s="6"/>
      <c r="G50" s="6"/>
    </row>
    <row r="51" spans="1:7" ht="12.75">
      <c r="A51" s="7" t="s">
        <v>56</v>
      </c>
      <c r="B51" t="s">
        <v>57</v>
      </c>
      <c r="F51" s="6">
        <v>46076</v>
      </c>
      <c r="G51" s="6">
        <v>44480</v>
      </c>
    </row>
    <row r="52" spans="1:7" ht="12.75">
      <c r="A52" s="7" t="s">
        <v>58</v>
      </c>
      <c r="B52" t="s">
        <v>59</v>
      </c>
      <c r="F52" s="6">
        <f>152067+2722+1623</f>
        <v>156412</v>
      </c>
      <c r="G52" s="6">
        <v>152052</v>
      </c>
    </row>
    <row r="53" spans="1:7" ht="12.75">
      <c r="A53" s="7" t="s">
        <v>60</v>
      </c>
      <c r="B53" t="s">
        <v>61</v>
      </c>
      <c r="F53" s="6">
        <v>2042</v>
      </c>
      <c r="G53" s="6">
        <v>2172</v>
      </c>
    </row>
    <row r="54" spans="1:7" ht="12.75">
      <c r="A54" s="7" t="s">
        <v>62</v>
      </c>
      <c r="B54" t="s">
        <v>63</v>
      </c>
      <c r="F54" s="6">
        <v>62730</v>
      </c>
      <c r="G54" s="6">
        <v>62730</v>
      </c>
    </row>
    <row r="55" spans="1:7" ht="13.5" thickBot="1">
      <c r="A55" s="7"/>
      <c r="F55" s="15">
        <f>SUM(F44:F54)</f>
        <v>790603</v>
      </c>
      <c r="G55" s="15">
        <f>SUM(G44:G54)</f>
        <v>754839</v>
      </c>
    </row>
    <row r="56" spans="1:7" ht="12.75">
      <c r="A56" s="7"/>
      <c r="F56" s="6"/>
      <c r="G56" s="6"/>
    </row>
    <row r="57" spans="1:7" ht="13.5" thickBot="1">
      <c r="A57" s="18" t="s">
        <v>60</v>
      </c>
      <c r="B57" s="1" t="s">
        <v>64</v>
      </c>
      <c r="C57" s="1"/>
      <c r="D57" s="1"/>
      <c r="E57" s="1"/>
      <c r="F57" s="16">
        <f>SUM(F44:F50)/F44*100-F16/F44*100</f>
        <v>225.5731537389689</v>
      </c>
      <c r="G57" s="16">
        <f>SUM(G44:G50)/G44*100-G16/G44*100</f>
        <v>229.7703879651623</v>
      </c>
    </row>
    <row r="58" ht="13.5" thickTop="1"/>
    <row r="59" ht="12.75">
      <c r="F59" s="23"/>
    </row>
  </sheetData>
  <printOptions/>
  <pageMargins left="0.75" right="0.75" top="0.5" bottom="0.5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0"/>
  <sheetViews>
    <sheetView workbookViewId="0" topLeftCell="A60">
      <selection activeCell="A67" sqref="A67"/>
    </sheetView>
  </sheetViews>
  <sheetFormatPr defaultColWidth="9.140625" defaultRowHeight="12.75"/>
  <cols>
    <col min="1" max="1" width="4.57421875" style="0" customWidth="1"/>
    <col min="3" max="3" width="2.7109375" style="0" customWidth="1"/>
    <col min="4" max="4" width="28.8515625" style="0" customWidth="1"/>
    <col min="5" max="5" width="13.421875" style="0" customWidth="1"/>
    <col min="6" max="6" width="14.421875" style="0" customWidth="1"/>
    <col min="7" max="7" width="1.57421875" style="0" customWidth="1"/>
    <col min="8" max="8" width="12.7109375" style="0" customWidth="1"/>
    <col min="9" max="9" width="15.8515625" style="0" customWidth="1"/>
    <col min="10" max="10" width="15.140625" style="0" customWidth="1"/>
  </cols>
  <sheetData>
    <row r="1" ht="12.75">
      <c r="A1" s="1" t="s">
        <v>0</v>
      </c>
    </row>
    <row r="3" ht="12.75">
      <c r="A3" s="4" t="s">
        <v>158</v>
      </c>
    </row>
    <row r="5" spans="1:2" ht="12.75">
      <c r="A5" s="1" t="s">
        <v>20</v>
      </c>
      <c r="B5" s="4" t="s">
        <v>65</v>
      </c>
    </row>
    <row r="6" ht="12.75">
      <c r="A6" s="1"/>
    </row>
    <row r="7" spans="1:2" ht="12.75">
      <c r="A7" s="1"/>
      <c r="B7" t="s">
        <v>66</v>
      </c>
    </row>
    <row r="8" spans="1:2" ht="12.75">
      <c r="A8" s="1"/>
      <c r="B8" t="s">
        <v>162</v>
      </c>
    </row>
    <row r="9" ht="12.75">
      <c r="A9" s="1"/>
    </row>
    <row r="10" spans="1:2" ht="12.75">
      <c r="A10" s="1" t="s">
        <v>22</v>
      </c>
      <c r="B10" s="4" t="s">
        <v>10</v>
      </c>
    </row>
    <row r="11" ht="12.75">
      <c r="A11" s="1"/>
    </row>
    <row r="12" spans="1:2" ht="12.75">
      <c r="A12" s="1"/>
      <c r="B12" t="s">
        <v>163</v>
      </c>
    </row>
    <row r="13" ht="12.75">
      <c r="A13" s="1"/>
    </row>
    <row r="14" ht="12.75">
      <c r="A14" s="1"/>
    </row>
    <row r="15" spans="1:2" ht="12.75">
      <c r="A15" s="1" t="s">
        <v>24</v>
      </c>
      <c r="B15" s="4" t="s">
        <v>12</v>
      </c>
    </row>
    <row r="16" ht="12.75">
      <c r="A16" s="1"/>
    </row>
    <row r="17" spans="1:2" ht="12.75">
      <c r="A17" s="1"/>
      <c r="B17" t="s">
        <v>67</v>
      </c>
    </row>
    <row r="18" ht="12.75">
      <c r="A18" s="1"/>
    </row>
    <row r="19" spans="1:2" ht="12.75">
      <c r="A19" s="1" t="s">
        <v>26</v>
      </c>
      <c r="B19" s="1" t="s">
        <v>68</v>
      </c>
    </row>
    <row r="20" ht="12.75">
      <c r="A20" s="1"/>
    </row>
    <row r="21" ht="12.75">
      <c r="A21" s="1"/>
    </row>
    <row r="22" ht="12.75">
      <c r="A22" s="1"/>
    </row>
    <row r="23" spans="1:10" ht="12.75">
      <c r="A23" s="1"/>
      <c r="E23" s="2" t="s">
        <v>151</v>
      </c>
      <c r="F23" s="2" t="s">
        <v>2</v>
      </c>
      <c r="G23" s="2"/>
      <c r="H23" s="2" t="s">
        <v>1</v>
      </c>
      <c r="I23" s="2" t="s">
        <v>2</v>
      </c>
      <c r="J23" s="2"/>
    </row>
    <row r="24" spans="1:10" ht="12.75">
      <c r="A24" s="1"/>
      <c r="E24" s="2" t="s">
        <v>3</v>
      </c>
      <c r="F24" s="2" t="s">
        <v>4</v>
      </c>
      <c r="G24" s="2"/>
      <c r="H24" s="2" t="s">
        <v>152</v>
      </c>
      <c r="I24" s="2" t="s">
        <v>4</v>
      </c>
      <c r="J24" s="2"/>
    </row>
    <row r="25" spans="1:10" ht="12.75">
      <c r="A25" s="1"/>
      <c r="E25" s="2" t="s">
        <v>5</v>
      </c>
      <c r="F25" s="2" t="s">
        <v>5</v>
      </c>
      <c r="G25" s="2"/>
      <c r="H25" s="2" t="s">
        <v>153</v>
      </c>
      <c r="I25" s="2" t="s">
        <v>6</v>
      </c>
      <c r="J25" s="2"/>
    </row>
    <row r="26" spans="1:9" ht="12.75">
      <c r="A26" s="1"/>
      <c r="E26" s="8" t="s">
        <v>159</v>
      </c>
      <c r="F26" s="9" t="s">
        <v>160</v>
      </c>
      <c r="G26" s="9"/>
      <c r="H26" s="9" t="s">
        <v>159</v>
      </c>
      <c r="I26" s="9" t="s">
        <v>160</v>
      </c>
    </row>
    <row r="27" spans="1:9" ht="12.75">
      <c r="A27" s="1"/>
      <c r="E27" s="2" t="s">
        <v>7</v>
      </c>
      <c r="F27" s="2" t="s">
        <v>7</v>
      </c>
      <c r="G27" s="2"/>
      <c r="H27" s="2" t="s">
        <v>7</v>
      </c>
      <c r="I27" s="2" t="s">
        <v>7</v>
      </c>
    </row>
    <row r="28" ht="12.75">
      <c r="A28" s="1"/>
    </row>
    <row r="29" spans="1:9" ht="12.75">
      <c r="A29" s="1"/>
      <c r="B29" t="s">
        <v>61</v>
      </c>
      <c r="E29" s="19">
        <v>130</v>
      </c>
      <c r="F29" s="19">
        <v>398</v>
      </c>
      <c r="G29" s="19"/>
      <c r="H29" s="19">
        <v>130</v>
      </c>
      <c r="I29" s="24">
        <v>398</v>
      </c>
    </row>
    <row r="30" spans="1:9" ht="12.75">
      <c r="A30" s="1"/>
      <c r="B30" t="s">
        <v>69</v>
      </c>
      <c r="E30" s="19">
        <v>0</v>
      </c>
      <c r="F30" s="19"/>
      <c r="G30" s="19"/>
      <c r="H30" s="19">
        <v>0</v>
      </c>
      <c r="I30" s="24"/>
    </row>
    <row r="31" spans="1:9" ht="12.75">
      <c r="A31" s="1"/>
      <c r="E31" s="19"/>
      <c r="F31" s="19"/>
      <c r="G31" s="19"/>
      <c r="H31" s="19"/>
      <c r="I31" s="19"/>
    </row>
    <row r="32" spans="1:2" ht="12.75">
      <c r="A32" s="1" t="s">
        <v>28</v>
      </c>
      <c r="B32" s="4" t="s">
        <v>70</v>
      </c>
    </row>
    <row r="33" ht="12.75">
      <c r="A33" s="1"/>
    </row>
    <row r="34" spans="1:2" ht="12.75">
      <c r="A34" s="1"/>
      <c r="B34" t="s">
        <v>71</v>
      </c>
    </row>
    <row r="35" ht="12.75">
      <c r="A35" s="1"/>
    </row>
    <row r="36" spans="1:2" ht="12.75">
      <c r="A36" s="1" t="s">
        <v>30</v>
      </c>
      <c r="B36" s="4" t="s">
        <v>147</v>
      </c>
    </row>
    <row r="37" spans="1:2" ht="12.75">
      <c r="A37" s="1"/>
      <c r="B37" s="10"/>
    </row>
    <row r="38" spans="1:2" ht="12.75">
      <c r="A38" s="1"/>
      <c r="B38" t="s">
        <v>164</v>
      </c>
    </row>
    <row r="39" ht="12.75">
      <c r="A39" s="1"/>
    </row>
    <row r="40" ht="12.75">
      <c r="A40" s="1"/>
    </row>
    <row r="41" spans="1:2" ht="12.75">
      <c r="A41" s="1" t="s">
        <v>38</v>
      </c>
      <c r="B41" s="4" t="s">
        <v>72</v>
      </c>
    </row>
    <row r="42" ht="12.75">
      <c r="A42" s="1"/>
    </row>
    <row r="43" spans="1:2" ht="12.75">
      <c r="A43" s="1"/>
      <c r="B43" t="s">
        <v>73</v>
      </c>
    </row>
    <row r="44" ht="12.75">
      <c r="A44" s="1"/>
    </row>
    <row r="45" spans="1:2" ht="12.75">
      <c r="A45" s="1" t="s">
        <v>46</v>
      </c>
      <c r="B45" s="4" t="s">
        <v>74</v>
      </c>
    </row>
    <row r="46" ht="12.75">
      <c r="A46" s="1"/>
    </row>
    <row r="47" spans="1:2" ht="12.75">
      <c r="A47" s="1"/>
      <c r="B47" t="s">
        <v>165</v>
      </c>
    </row>
    <row r="48" ht="12.75">
      <c r="A48" s="1"/>
    </row>
    <row r="49" ht="12.75">
      <c r="A49" s="1"/>
    </row>
    <row r="50" spans="1:2" ht="12.75">
      <c r="A50" s="1" t="s">
        <v>47</v>
      </c>
      <c r="B50" s="4" t="s">
        <v>75</v>
      </c>
    </row>
    <row r="51" ht="12.75">
      <c r="A51" s="1"/>
    </row>
    <row r="52" spans="1:10" ht="12.75">
      <c r="A52" s="29" t="s">
        <v>145</v>
      </c>
      <c r="B52" s="28" t="s">
        <v>166</v>
      </c>
      <c r="C52" s="26"/>
      <c r="D52" s="26"/>
      <c r="E52" s="26"/>
      <c r="F52" s="26"/>
      <c r="G52" s="26"/>
      <c r="H52" s="26"/>
      <c r="I52" s="26"/>
      <c r="J52" s="26"/>
    </row>
    <row r="53" spans="1:10" ht="12.75">
      <c r="A53" s="1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2.75">
      <c r="A54" s="1"/>
      <c r="B54" s="30" t="s">
        <v>146</v>
      </c>
      <c r="C54" s="26" t="s">
        <v>8</v>
      </c>
      <c r="D54" s="26" t="s">
        <v>179</v>
      </c>
      <c r="E54" s="26"/>
      <c r="F54" s="26"/>
      <c r="G54" s="26"/>
      <c r="H54" s="26"/>
      <c r="I54" s="26"/>
      <c r="J54" s="26"/>
    </row>
    <row r="55" spans="1:10" ht="12.75">
      <c r="A55" s="1"/>
      <c r="B55" s="30"/>
      <c r="C55" s="26"/>
      <c r="D55" s="26"/>
      <c r="E55" s="26"/>
      <c r="F55" s="26"/>
      <c r="G55" s="26"/>
      <c r="H55" s="26"/>
      <c r="I55" s="26"/>
      <c r="J55" s="26"/>
    </row>
    <row r="56" spans="1:10" ht="12.75">
      <c r="A56" s="27" t="s">
        <v>167</v>
      </c>
      <c r="B56" s="28" t="s">
        <v>185</v>
      </c>
      <c r="C56" s="26"/>
      <c r="D56" s="26"/>
      <c r="E56" s="26"/>
      <c r="F56" s="26"/>
      <c r="G56" s="26"/>
      <c r="H56" s="26"/>
      <c r="I56" s="26"/>
      <c r="J56" s="26"/>
    </row>
    <row r="57" spans="1:10" ht="12.75">
      <c r="A57" s="1"/>
      <c r="B57" s="30"/>
      <c r="C57" s="26"/>
      <c r="D57" s="26"/>
      <c r="E57" s="26"/>
      <c r="F57" s="26"/>
      <c r="G57" s="26"/>
      <c r="H57" s="26"/>
      <c r="I57" s="26"/>
      <c r="J57" s="26"/>
    </row>
    <row r="58" spans="1:4" ht="12.75">
      <c r="A58" s="1"/>
      <c r="B58" s="27" t="s">
        <v>146</v>
      </c>
      <c r="C58" t="s">
        <v>8</v>
      </c>
      <c r="D58" s="26" t="s">
        <v>179</v>
      </c>
    </row>
    <row r="59" ht="12.75">
      <c r="A59" s="1"/>
    </row>
    <row r="60" spans="1:2" ht="12.75">
      <c r="A60" s="27" t="s">
        <v>184</v>
      </c>
      <c r="B60" t="s">
        <v>180</v>
      </c>
    </row>
    <row r="61" spans="1:2" ht="12.75">
      <c r="A61" s="1"/>
      <c r="B61" t="s">
        <v>181</v>
      </c>
    </row>
    <row r="62" spans="1:2" ht="12.75">
      <c r="A62" s="1"/>
      <c r="B62" t="s">
        <v>174</v>
      </c>
    </row>
    <row r="63" spans="1:9" ht="12.75">
      <c r="A63" s="1"/>
      <c r="B63" s="32" t="s">
        <v>168</v>
      </c>
      <c r="C63" s="32"/>
      <c r="D63" s="32"/>
      <c r="E63" s="32"/>
      <c r="F63" s="32"/>
      <c r="G63" s="32"/>
      <c r="H63" s="32"/>
      <c r="I63" s="32"/>
    </row>
    <row r="64" ht="12.75">
      <c r="A64" s="1"/>
    </row>
    <row r="65" spans="1:4" ht="12.75">
      <c r="A65" s="1"/>
      <c r="B65" t="s">
        <v>146</v>
      </c>
      <c r="C65" s="26" t="s">
        <v>8</v>
      </c>
      <c r="D65" s="26" t="s">
        <v>196</v>
      </c>
    </row>
    <row r="66" spans="1:3" ht="12.75">
      <c r="A66" s="1"/>
      <c r="C66" t="s">
        <v>198</v>
      </c>
    </row>
    <row r="67" ht="12.75">
      <c r="A67" s="1"/>
    </row>
    <row r="68" spans="1:2" ht="12.75">
      <c r="A68" s="1" t="s">
        <v>56</v>
      </c>
      <c r="B68" s="4" t="s">
        <v>76</v>
      </c>
    </row>
    <row r="69" ht="12.75">
      <c r="A69" s="1"/>
    </row>
    <row r="70" spans="1:2" ht="12.75">
      <c r="A70" s="1"/>
      <c r="B70" t="s">
        <v>77</v>
      </c>
    </row>
    <row r="71" ht="12.75">
      <c r="A71" s="1"/>
    </row>
    <row r="72" spans="1:2" ht="12.75">
      <c r="A72" s="1" t="s">
        <v>58</v>
      </c>
      <c r="B72" s="4" t="s">
        <v>78</v>
      </c>
    </row>
    <row r="73" ht="12.75">
      <c r="A73" s="1"/>
    </row>
    <row r="74" spans="1:2" ht="12.75">
      <c r="A74" s="1"/>
      <c r="B74" t="s">
        <v>119</v>
      </c>
    </row>
    <row r="75" spans="1:2" ht="12.75">
      <c r="A75" s="1"/>
      <c r="B75" t="s">
        <v>120</v>
      </c>
    </row>
    <row r="76" ht="12.75">
      <c r="A76" s="1"/>
    </row>
    <row r="77" spans="1:2" ht="12.75">
      <c r="A77" s="1" t="s">
        <v>60</v>
      </c>
      <c r="B77" s="4" t="s">
        <v>79</v>
      </c>
    </row>
    <row r="78" spans="1:8" ht="12.75">
      <c r="A78" s="1"/>
      <c r="E78" s="12" t="s">
        <v>80</v>
      </c>
      <c r="F78" s="12" t="s">
        <v>81</v>
      </c>
      <c r="G78" s="12"/>
      <c r="H78" s="12" t="s">
        <v>82</v>
      </c>
    </row>
    <row r="79" spans="1:8" ht="12.75">
      <c r="A79" s="1"/>
      <c r="E79" s="2" t="s">
        <v>7</v>
      </c>
      <c r="F79" s="2" t="s">
        <v>7</v>
      </c>
      <c r="G79" s="2"/>
      <c r="H79" s="2" t="s">
        <v>7</v>
      </c>
    </row>
    <row r="80" spans="1:8" ht="12.75">
      <c r="A80" s="1"/>
      <c r="C80" t="s">
        <v>83</v>
      </c>
      <c r="E80" s="20">
        <v>193695</v>
      </c>
      <c r="F80" s="20">
        <v>104825</v>
      </c>
      <c r="G80" s="20"/>
      <c r="H80" s="20">
        <f>SUM(E80:G80)</f>
        <v>298520</v>
      </c>
    </row>
    <row r="81" spans="1:8" ht="12.75">
      <c r="A81" s="1"/>
      <c r="C81" t="s">
        <v>84</v>
      </c>
      <c r="E81" s="20">
        <v>149921</v>
      </c>
      <c r="F81" s="20">
        <v>6492</v>
      </c>
      <c r="G81" s="20"/>
      <c r="H81" s="20">
        <f>SUM(E81:G81)</f>
        <v>156413</v>
      </c>
    </row>
    <row r="82" spans="1:8" ht="13.5" thickBot="1">
      <c r="A82" s="1"/>
      <c r="E82" s="21">
        <f>SUM(E80:E81)</f>
        <v>343616</v>
      </c>
      <c r="F82" s="21">
        <f>SUM(F80:F81)</f>
        <v>111317</v>
      </c>
      <c r="G82" s="21">
        <f>SUM(G80:G81)</f>
        <v>0</v>
      </c>
      <c r="H82" s="21">
        <f>SUM(H80:H81)</f>
        <v>454933</v>
      </c>
    </row>
    <row r="83" ht="13.5" thickTop="1">
      <c r="A83" s="1"/>
    </row>
    <row r="84" spans="1:3" ht="12.75">
      <c r="A84" s="1"/>
      <c r="C84" s="11" t="s">
        <v>85</v>
      </c>
    </row>
    <row r="85" spans="1:8" ht="12.75">
      <c r="A85" s="1"/>
      <c r="C85" t="s">
        <v>86</v>
      </c>
      <c r="E85" s="24" t="s">
        <v>183</v>
      </c>
      <c r="F85" s="19"/>
      <c r="G85" s="19"/>
      <c r="H85" s="19"/>
    </row>
    <row r="86" spans="1:8" ht="12.75">
      <c r="A86" s="1"/>
      <c r="C86" t="s">
        <v>87</v>
      </c>
      <c r="E86" s="24" t="s">
        <v>170</v>
      </c>
      <c r="F86" s="19"/>
      <c r="G86" s="19"/>
      <c r="H86" s="19"/>
    </row>
    <row r="87" spans="1:8" ht="12.75">
      <c r="A87" s="1"/>
      <c r="E87" s="24"/>
      <c r="F87" s="19"/>
      <c r="G87" s="19"/>
      <c r="H87" s="19"/>
    </row>
    <row r="88" spans="1:8" ht="12.75">
      <c r="A88" s="1"/>
      <c r="B88" t="s">
        <v>197</v>
      </c>
      <c r="E88" s="24"/>
      <c r="F88" s="19"/>
      <c r="G88" s="19"/>
      <c r="H88" s="19"/>
    </row>
    <row r="89" spans="1:8" ht="12.75">
      <c r="A89" s="1"/>
      <c r="B89" t="s">
        <v>171</v>
      </c>
      <c r="E89" s="24"/>
      <c r="F89" s="19"/>
      <c r="G89" s="19"/>
      <c r="H89" s="19"/>
    </row>
    <row r="90" spans="1:8" ht="12.75">
      <c r="A90" s="1"/>
      <c r="B90" t="s">
        <v>155</v>
      </c>
      <c r="E90" s="24"/>
      <c r="F90" s="19"/>
      <c r="G90" s="19"/>
      <c r="H90" s="19"/>
    </row>
    <row r="91" spans="1:8" ht="12.75">
      <c r="A91" s="1"/>
      <c r="B91" t="s">
        <v>156</v>
      </c>
      <c r="E91" s="24"/>
      <c r="F91" s="19"/>
      <c r="G91" s="19"/>
      <c r="H91" s="19"/>
    </row>
    <row r="92" ht="12.75">
      <c r="A92" s="1"/>
    </row>
    <row r="93" spans="1:2" ht="12.75">
      <c r="A93" s="1" t="s">
        <v>62</v>
      </c>
      <c r="B93" s="4" t="s">
        <v>88</v>
      </c>
    </row>
    <row r="94" ht="12.75">
      <c r="A94" s="1"/>
    </row>
    <row r="95" spans="1:2" ht="12.75">
      <c r="A95" s="1"/>
      <c r="B95" t="s">
        <v>118</v>
      </c>
    </row>
    <row r="96" spans="1:2" ht="12.75">
      <c r="A96" s="1"/>
      <c r="B96" t="s">
        <v>176</v>
      </c>
    </row>
    <row r="97" ht="12.75">
      <c r="A97" s="1"/>
    </row>
    <row r="98" spans="1:2" ht="12.75">
      <c r="A98" s="1" t="s">
        <v>89</v>
      </c>
      <c r="B98" s="4" t="s">
        <v>90</v>
      </c>
    </row>
    <row r="99" ht="12.75">
      <c r="A99" s="1"/>
    </row>
    <row r="100" spans="1:2" ht="12.75">
      <c r="A100" s="1"/>
      <c r="B100" t="s">
        <v>91</v>
      </c>
    </row>
    <row r="101" ht="12.75">
      <c r="A101" s="1"/>
    </row>
    <row r="102" spans="1:2" ht="12.75">
      <c r="A102" s="1" t="s">
        <v>92</v>
      </c>
      <c r="B102" s="4" t="s">
        <v>93</v>
      </c>
    </row>
    <row r="103" ht="12.75">
      <c r="A103" s="1"/>
    </row>
    <row r="104" spans="1:10" ht="12.75">
      <c r="A104" s="1"/>
      <c r="B104" s="31" t="s">
        <v>121</v>
      </c>
      <c r="C104" s="31"/>
      <c r="D104" s="31"/>
      <c r="E104" s="31"/>
      <c r="F104" s="31"/>
      <c r="G104" s="31"/>
      <c r="H104" s="31"/>
      <c r="I104" s="31"/>
      <c r="J104" s="31"/>
    </row>
    <row r="105" spans="1:2" ht="12.75">
      <c r="A105" s="1"/>
      <c r="B105" t="s">
        <v>122</v>
      </c>
    </row>
    <row r="106" spans="1:2" ht="12.75">
      <c r="A106" s="1"/>
      <c r="B106" t="s">
        <v>123</v>
      </c>
    </row>
    <row r="107" spans="1:2" ht="12.75">
      <c r="A107" s="1"/>
      <c r="B107" t="s">
        <v>124</v>
      </c>
    </row>
    <row r="108" ht="12.75">
      <c r="A108" s="1"/>
    </row>
    <row r="109" spans="1:2" ht="12.75">
      <c r="A109" s="1"/>
      <c r="B109" t="s">
        <v>144</v>
      </c>
    </row>
    <row r="110" spans="1:2" ht="12.75">
      <c r="A110" s="1"/>
      <c r="B110" t="s">
        <v>125</v>
      </c>
    </row>
    <row r="111" spans="1:2" ht="12.75">
      <c r="A111" s="1"/>
      <c r="B111" t="s">
        <v>126</v>
      </c>
    </row>
    <row r="112" spans="1:2" ht="12.75">
      <c r="A112" s="1"/>
      <c r="B112" t="s">
        <v>127</v>
      </c>
    </row>
    <row r="113" spans="1:2" ht="12.75">
      <c r="A113" s="1"/>
      <c r="B113" s="3" t="s">
        <v>128</v>
      </c>
    </row>
    <row r="114" ht="12.75">
      <c r="A114" s="1"/>
    </row>
    <row r="115" spans="1:2" ht="12.75">
      <c r="A115" s="1"/>
      <c r="B115" t="s">
        <v>129</v>
      </c>
    </row>
    <row r="116" spans="1:2" ht="12.75">
      <c r="A116" s="1"/>
      <c r="B116" t="s">
        <v>130</v>
      </c>
    </row>
    <row r="117" spans="1:2" ht="12.75">
      <c r="A117" s="1"/>
      <c r="B117" t="s">
        <v>131</v>
      </c>
    </row>
    <row r="118" ht="12.75">
      <c r="A118" s="1"/>
    </row>
    <row r="119" spans="1:2" ht="12.75">
      <c r="A119" s="1"/>
      <c r="B119" t="s">
        <v>132</v>
      </c>
    </row>
    <row r="120" spans="1:2" ht="12.75">
      <c r="A120" s="1"/>
      <c r="B120" t="s">
        <v>133</v>
      </c>
    </row>
    <row r="121" ht="12.75">
      <c r="A121" s="1"/>
    </row>
    <row r="122" ht="12.75">
      <c r="A122" s="1"/>
    </row>
    <row r="123" spans="1:2" ht="12.75">
      <c r="A123" s="1"/>
      <c r="B123" t="s">
        <v>134</v>
      </c>
    </row>
    <row r="124" spans="1:2" ht="12.75">
      <c r="A124" s="1"/>
      <c r="B124" t="s">
        <v>135</v>
      </c>
    </row>
    <row r="125" spans="1:2" ht="12.75">
      <c r="A125" s="1"/>
      <c r="B125" t="s">
        <v>136</v>
      </c>
    </row>
    <row r="126" spans="1:2" ht="12.75">
      <c r="A126" s="1"/>
      <c r="B126" t="s">
        <v>137</v>
      </c>
    </row>
    <row r="127" spans="1:2" ht="12.75">
      <c r="A127" s="1"/>
      <c r="B127" t="s">
        <v>138</v>
      </c>
    </row>
    <row r="128" ht="12.75">
      <c r="A128" s="1"/>
    </row>
    <row r="129" spans="1:2" ht="12.75">
      <c r="A129" s="1"/>
      <c r="B129" t="s">
        <v>139</v>
      </c>
    </row>
    <row r="130" spans="1:2" ht="12.75">
      <c r="A130" s="1"/>
      <c r="B130" t="s">
        <v>140</v>
      </c>
    </row>
    <row r="131" spans="1:2" ht="12.75">
      <c r="A131" s="1"/>
      <c r="B131" t="s">
        <v>143</v>
      </c>
    </row>
    <row r="132" spans="1:2" ht="12.75">
      <c r="A132" s="1"/>
      <c r="B132" s="3"/>
    </row>
    <row r="133" spans="1:2" ht="12.75">
      <c r="A133" s="1"/>
      <c r="B133" t="s">
        <v>141</v>
      </c>
    </row>
    <row r="134" spans="1:2" ht="12.75">
      <c r="A134" s="1"/>
      <c r="B134" t="s">
        <v>142</v>
      </c>
    </row>
    <row r="135" ht="12.75">
      <c r="A135" s="1"/>
    </row>
    <row r="136" spans="1:2" ht="12.75">
      <c r="A136" s="1"/>
      <c r="B136" t="s">
        <v>149</v>
      </c>
    </row>
    <row r="137" spans="1:2" ht="12.75">
      <c r="A137" s="1"/>
      <c r="B137" t="s">
        <v>173</v>
      </c>
    </row>
    <row r="138" ht="12.75">
      <c r="A138" s="1"/>
    </row>
    <row r="139" spans="1:2" ht="12.75">
      <c r="A139" s="1" t="s">
        <v>94</v>
      </c>
      <c r="B139" s="4" t="s">
        <v>95</v>
      </c>
    </row>
    <row r="140" spans="1:8" ht="12.75">
      <c r="A140" s="1"/>
      <c r="B140" s="4"/>
      <c r="H140" s="2" t="s">
        <v>96</v>
      </c>
    </row>
    <row r="141" spans="1:8" ht="12.75">
      <c r="A141" s="1"/>
      <c r="E141" s="2"/>
      <c r="F141" s="2" t="s">
        <v>97</v>
      </c>
      <c r="G141" s="2"/>
      <c r="H141" s="2" t="s">
        <v>98</v>
      </c>
    </row>
    <row r="142" spans="1:8" ht="12.75">
      <c r="A142" s="1"/>
      <c r="E142" s="2"/>
      <c r="F142" s="2" t="s">
        <v>99</v>
      </c>
      <c r="G142" s="2"/>
      <c r="H142" s="2" t="s">
        <v>100</v>
      </c>
    </row>
    <row r="143" spans="1:8" ht="12.75">
      <c r="A143" s="1"/>
      <c r="B143" s="4" t="s">
        <v>101</v>
      </c>
      <c r="E143" s="12" t="s">
        <v>9</v>
      </c>
      <c r="F143" s="12" t="s">
        <v>11</v>
      </c>
      <c r="G143" s="12"/>
      <c r="H143" s="12" t="s">
        <v>102</v>
      </c>
    </row>
    <row r="144" spans="1:8" ht="12.75">
      <c r="A144" s="1"/>
      <c r="E144" s="2" t="s">
        <v>7</v>
      </c>
      <c r="F144" s="2" t="s">
        <v>7</v>
      </c>
      <c r="G144" s="2"/>
      <c r="H144" s="2" t="s">
        <v>7</v>
      </c>
    </row>
    <row r="145" spans="1:8" ht="12.75">
      <c r="A145" s="1"/>
      <c r="B145" t="s">
        <v>157</v>
      </c>
      <c r="E145" s="6">
        <v>0</v>
      </c>
      <c r="F145" s="6">
        <v>-1488</v>
      </c>
      <c r="G145" s="6"/>
      <c r="H145" s="6">
        <v>336767</v>
      </c>
    </row>
    <row r="146" spans="1:8" ht="12.75">
      <c r="A146" s="1"/>
      <c r="B146" t="s">
        <v>150</v>
      </c>
      <c r="E146" s="6">
        <f>108857-308</f>
        <v>108549</v>
      </c>
      <c r="F146" s="6">
        <f>15360+1800</f>
        <v>17160</v>
      </c>
      <c r="G146" s="6"/>
      <c r="H146" s="6">
        <f>172300+1617</f>
        <v>173917</v>
      </c>
    </row>
    <row r="147" spans="1:8" ht="12.75">
      <c r="A147" s="1"/>
      <c r="B147" t="s">
        <v>103</v>
      </c>
      <c r="E147" s="6">
        <v>1816</v>
      </c>
      <c r="F147" s="6">
        <v>300</v>
      </c>
      <c r="G147" s="6"/>
      <c r="H147" s="6">
        <v>15328</v>
      </c>
    </row>
    <row r="148" spans="1:8" ht="12.75">
      <c r="A148" s="1"/>
      <c r="B148" t="s">
        <v>104</v>
      </c>
      <c r="E148" s="6">
        <v>4613</v>
      </c>
      <c r="F148" s="6">
        <v>348</v>
      </c>
      <c r="G148" s="6"/>
      <c r="H148" s="6">
        <v>-14802</v>
      </c>
    </row>
    <row r="149" spans="1:8" ht="12.75">
      <c r="A149" s="1"/>
      <c r="B149" t="s">
        <v>105</v>
      </c>
      <c r="E149" s="6">
        <v>3488</v>
      </c>
      <c r="F149" s="6">
        <v>-21</v>
      </c>
      <c r="G149" s="6"/>
      <c r="H149" s="6">
        <v>1584</v>
      </c>
    </row>
    <row r="150" spans="1:8" ht="12.75">
      <c r="A150" s="1"/>
      <c r="B150" t="s">
        <v>106</v>
      </c>
      <c r="E150" s="6">
        <v>2067</v>
      </c>
      <c r="F150" s="6">
        <v>-1167</v>
      </c>
      <c r="G150" s="6"/>
      <c r="H150" s="6">
        <v>-11569</v>
      </c>
    </row>
    <row r="151" spans="1:8" ht="12.75">
      <c r="A151" s="1"/>
      <c r="B151" t="s">
        <v>55</v>
      </c>
      <c r="E151" s="6">
        <v>1932</v>
      </c>
      <c r="F151" s="6">
        <v>-3436</v>
      </c>
      <c r="G151" s="6"/>
      <c r="H151" s="6">
        <v>-15566</v>
      </c>
    </row>
    <row r="152" spans="1:8" ht="12.75">
      <c r="A152" s="1"/>
      <c r="E152" s="17"/>
      <c r="F152" s="17"/>
      <c r="G152" s="17"/>
      <c r="H152" s="17"/>
    </row>
    <row r="153" spans="1:8" ht="13.5" thickBot="1">
      <c r="A153" s="1"/>
      <c r="E153" s="25">
        <f>SUM(E145:E152)</f>
        <v>122465</v>
      </c>
      <c r="F153" s="25">
        <f>SUM(F145:F152)</f>
        <v>11696</v>
      </c>
      <c r="G153" s="25"/>
      <c r="H153" s="25">
        <f>SUM(H145:H152)</f>
        <v>485659</v>
      </c>
    </row>
    <row r="154" spans="1:8" ht="13.5" thickTop="1">
      <c r="A154" s="1"/>
      <c r="E154" s="6"/>
      <c r="F154" s="6"/>
      <c r="G154" s="6"/>
      <c r="H154" s="6"/>
    </row>
    <row r="155" ht="12.75">
      <c r="A155" s="1"/>
    </row>
    <row r="156" spans="1:2" ht="12.75">
      <c r="A156" s="1" t="s">
        <v>107</v>
      </c>
      <c r="B156" s="4" t="s">
        <v>108</v>
      </c>
    </row>
    <row r="157" ht="12.75">
      <c r="A157" s="1"/>
    </row>
    <row r="158" spans="1:2" ht="12.75">
      <c r="A158" s="1"/>
      <c r="B158" t="s">
        <v>193</v>
      </c>
    </row>
    <row r="159" spans="1:2" ht="12.75">
      <c r="A159" s="1"/>
      <c r="B159" t="s">
        <v>194</v>
      </c>
    </row>
    <row r="160" ht="12.75">
      <c r="A160" s="1"/>
    </row>
    <row r="161" spans="1:2" ht="12.75">
      <c r="A161" s="1"/>
      <c r="B161" t="s">
        <v>186</v>
      </c>
    </row>
    <row r="162" spans="1:2" ht="12.75">
      <c r="A162" s="1"/>
      <c r="B162" t="s">
        <v>187</v>
      </c>
    </row>
    <row r="163" spans="1:2" ht="12.75">
      <c r="A163" s="1"/>
      <c r="B163" t="s">
        <v>195</v>
      </c>
    </row>
    <row r="164" spans="1:2" ht="12.75">
      <c r="A164" s="1"/>
      <c r="B164" t="s">
        <v>188</v>
      </c>
    </row>
    <row r="165" ht="12.75">
      <c r="A165" s="1"/>
    </row>
    <row r="166" spans="1:2" ht="12.75">
      <c r="A166" s="1" t="s">
        <v>109</v>
      </c>
      <c r="B166" s="4" t="s">
        <v>110</v>
      </c>
    </row>
    <row r="167" ht="12.75">
      <c r="A167" s="1"/>
    </row>
    <row r="168" spans="1:2" ht="12.75">
      <c r="A168" s="1"/>
      <c r="B168" t="s">
        <v>189</v>
      </c>
    </row>
    <row r="169" spans="1:2" ht="12.75">
      <c r="A169" s="1"/>
      <c r="B169" t="s">
        <v>190</v>
      </c>
    </row>
    <row r="170" ht="12.75">
      <c r="A170" s="1"/>
    </row>
    <row r="171" spans="1:2" ht="12.75">
      <c r="A171" s="1"/>
      <c r="B171" t="s">
        <v>182</v>
      </c>
    </row>
    <row r="172" spans="1:2" ht="12.75">
      <c r="A172" s="1"/>
      <c r="B172" t="s">
        <v>191</v>
      </c>
    </row>
    <row r="173" ht="12.75">
      <c r="A173" s="1"/>
    </row>
    <row r="174" spans="1:2" ht="12.75">
      <c r="A174" s="1"/>
      <c r="B174" s="4"/>
    </row>
    <row r="175" spans="1:2" ht="12.75">
      <c r="A175" s="1" t="s">
        <v>111</v>
      </c>
      <c r="B175" s="4" t="s">
        <v>112</v>
      </c>
    </row>
    <row r="176" ht="12.75">
      <c r="A176" s="1"/>
    </row>
    <row r="177" spans="1:2" ht="12.75">
      <c r="A177" s="1"/>
      <c r="B177" t="s">
        <v>154</v>
      </c>
    </row>
    <row r="178" spans="1:2" ht="12.75">
      <c r="A178" s="1"/>
      <c r="B178" t="s">
        <v>192</v>
      </c>
    </row>
    <row r="179" ht="12.75">
      <c r="A179" s="1"/>
    </row>
    <row r="180" ht="12.75">
      <c r="A180" s="1"/>
    </row>
    <row r="181" spans="1:2" ht="12.75">
      <c r="A181" s="1" t="s">
        <v>113</v>
      </c>
      <c r="B181" s="4" t="s">
        <v>114</v>
      </c>
    </row>
    <row r="182" ht="12.75">
      <c r="A182" s="1"/>
    </row>
    <row r="183" spans="1:2" ht="12.75">
      <c r="A183" s="1"/>
      <c r="B183" t="s">
        <v>115</v>
      </c>
    </row>
    <row r="184" spans="1:2" ht="12.75">
      <c r="A184" s="1"/>
      <c r="B184" s="4"/>
    </row>
    <row r="185" spans="1:2" ht="12.75">
      <c r="A185" s="1" t="s">
        <v>116</v>
      </c>
      <c r="B185" s="4" t="s">
        <v>117</v>
      </c>
    </row>
    <row r="186" ht="12.75">
      <c r="A186" s="1"/>
    </row>
    <row r="187" spans="1:2" ht="12.75">
      <c r="A187" s="1"/>
      <c r="B187" t="s">
        <v>169</v>
      </c>
    </row>
    <row r="188" spans="1:2" ht="12.75">
      <c r="A188" s="1"/>
      <c r="B188" s="27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</sheetData>
  <printOptions/>
  <pageMargins left="0.75" right="0" top="0.75" bottom="0.75" header="0.5" footer="0.5"/>
  <pageSetup horizontalDpi="600" verticalDpi="600" orientation="portrait" scale="82" r:id="rId1"/>
  <rowBreaks count="1" manualBreakCount="1"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TALAM CORPORATION BHD</dc:creator>
  <cp:keywords/>
  <dc:description/>
  <cp:lastModifiedBy>Talam Corporation S/B</cp:lastModifiedBy>
  <cp:lastPrinted>2000-06-30T22:34:34Z</cp:lastPrinted>
  <dcterms:created xsi:type="dcterms:W3CDTF">1999-08-24T07:03:38Z</dcterms:created>
  <dcterms:modified xsi:type="dcterms:W3CDTF">2000-06-30T23:31:13Z</dcterms:modified>
  <cp:category/>
  <cp:version/>
  <cp:contentType/>
  <cp:contentStatus/>
</cp:coreProperties>
</file>