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840" tabRatio="601" activeTab="0"/>
  </bookViews>
  <sheets>
    <sheet name="FINANCIAL POSITION" sheetId="1" r:id="rId1"/>
    <sheet name="INCOME STATEMENT" sheetId="2" r:id="rId2"/>
    <sheet name="COMPREHENSIVE INCOME STATEMENT" sheetId="3" r:id="rId3"/>
    <sheet name="EQUITY" sheetId="4" r:id="rId4"/>
    <sheet name="CASHFLOW" sheetId="5" r:id="rId5"/>
  </sheets>
  <externalReferences>
    <externalReference r:id="rId8"/>
  </externalReferences>
  <definedNames>
    <definedName name="_xlnm.Print_Area" localSheetId="4">'CASHFLOW'!$A$1:$K$67</definedName>
    <definedName name="_xlnm.Print_Area" localSheetId="2">'COMPREHENSIVE INCOME STATEMENT'!$A$1:$K$60</definedName>
    <definedName name="_xlnm.Print_Area" localSheetId="0">'FINANCIAL POSITION'!$A$1:$J$57</definedName>
    <definedName name="_xlnm.Print_Area" localSheetId="1">'INCOME STATEMENT'!$A$1:$K$63</definedName>
  </definedNames>
  <calcPr fullCalcOnLoad="1"/>
</workbook>
</file>

<file path=xl/sharedStrings.xml><?xml version="1.0" encoding="utf-8"?>
<sst xmlns="http://schemas.openxmlformats.org/spreadsheetml/2006/main" count="217" uniqueCount="141">
  <si>
    <t>SELANGOR DREDGING BERHAD ( 4624-U)</t>
  </si>
  <si>
    <t>RM'000</t>
  </si>
  <si>
    <t>Revenue</t>
  </si>
  <si>
    <t>Property, plant and equipment</t>
  </si>
  <si>
    <t>Investment properties</t>
  </si>
  <si>
    <t>Other investments</t>
  </si>
  <si>
    <t>Inventories</t>
  </si>
  <si>
    <t>Taxation</t>
  </si>
  <si>
    <t>Total</t>
  </si>
  <si>
    <t>As at</t>
  </si>
  <si>
    <t xml:space="preserve">CONDENSED CONSOLIDATED CASHFLOW STATEMENT </t>
  </si>
  <si>
    <t>Land held for development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</si>
  <si>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</si>
  <si>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</si>
  <si>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</si>
  <si>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</si>
  <si>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</si>
  <si>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Trade and other payables</t>
  </si>
  <si>
    <t>Cash and Cash Equivalents</t>
  </si>
  <si>
    <t>Other deferred liabilities</t>
  </si>
  <si>
    <t>Current</t>
  </si>
  <si>
    <t xml:space="preserve">quarter </t>
  </si>
  <si>
    <t>ended</t>
  </si>
  <si>
    <t>Comparative</t>
  </si>
  <si>
    <t>Operating expenses</t>
  </si>
  <si>
    <t>Investing results</t>
  </si>
  <si>
    <t>Earning per share - basic      ( sen )</t>
  </si>
  <si>
    <t xml:space="preserve">           - diluted    ( sen )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</si>
  <si>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</si>
  <si>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</si>
  <si>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</si>
  <si>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</si>
  <si>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</si>
  <si>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</si>
  <si>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</si>
  <si>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</si>
  <si>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</si>
  <si>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</si>
  <si>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</si>
  <si>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</si>
  <si>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</si>
  <si>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</si>
  <si>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</si>
  <si>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</si>
  <si>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</si>
  <si>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</si>
  <si>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</si>
  <si>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</si>
  <si>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</si>
  <si>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</si>
  <si>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</si>
  <si>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Equity investments</t>
  </si>
  <si>
    <t>CASH &amp; CASH EQUIVALENTS AT BEGINNING OF THE PERIOD</t>
  </si>
  <si>
    <t>CASH &amp; CASH EQUIVALENTS AT END OF THE PERIOD</t>
  </si>
  <si>
    <t>The Condensed Consolidated  Cashflow Statemement should be read in conjunction with the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</si>
  <si>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</si>
  <si>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</si>
  <si>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</si>
  <si>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</si>
  <si>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</si>
  <si>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</si>
  <si>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</si>
  <si>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</si>
  <si>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</si>
  <si>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</si>
  <si>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</si>
  <si>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</si>
  <si>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</si>
  <si>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Bank Overdraft</t>
  </si>
  <si>
    <t>Share Capital</t>
  </si>
  <si>
    <t>Dividend paid to Shareholder of Company</t>
  </si>
  <si>
    <t>Dividend paid to MI Shareholders of subsidiary companies</t>
  </si>
  <si>
    <t>Property Development Costs</t>
  </si>
  <si>
    <t>The Condensed Consolidated  Statement  of Changes in Equity should be read in conjunction with the</t>
  </si>
  <si>
    <t>Repayment of hire purchase liability</t>
  </si>
  <si>
    <t>Term Loan</t>
  </si>
  <si>
    <t>Exchange</t>
  </si>
  <si>
    <t>Fluctuation</t>
  </si>
  <si>
    <t>Restated</t>
  </si>
  <si>
    <t>TOTAL ASSETS</t>
  </si>
  <si>
    <t>EQUITY AND LIABILITIES</t>
  </si>
  <si>
    <t>ASSETS</t>
  </si>
  <si>
    <t>Non-current assets</t>
  </si>
  <si>
    <t>Current assets</t>
  </si>
  <si>
    <t>Total equity</t>
  </si>
  <si>
    <t>Reserves</t>
  </si>
  <si>
    <t>Non-current liabilities</t>
  </si>
  <si>
    <t>Total liabilities</t>
  </si>
  <si>
    <t>TOTAL EQUITY AND LIABILITIES</t>
  </si>
  <si>
    <t>Bank Borrowings</t>
  </si>
  <si>
    <t>Current liabilities</t>
  </si>
  <si>
    <t>Investment in jointly controlled entities</t>
  </si>
  <si>
    <t>Share of jointly controlled entities results</t>
  </si>
  <si>
    <t>Represented by:</t>
  </si>
  <si>
    <t>less:</t>
  </si>
  <si>
    <t>Amount pledged as security for bank facilities</t>
  </si>
  <si>
    <t>EFFECT OF EXCHANGE RATE CHANGES</t>
  </si>
  <si>
    <t>Non-controlling interest</t>
  </si>
  <si>
    <t>CONDENSED CONSOLIDATED STATEMENT OF FINANCIAL POSITION</t>
  </si>
  <si>
    <t>Profit for the period</t>
  </si>
  <si>
    <t>Arributable to:</t>
  </si>
  <si>
    <t>Owners of the Parent</t>
  </si>
  <si>
    <t>Other comprehensive income</t>
  </si>
  <si>
    <t xml:space="preserve">  financial asset</t>
  </si>
  <si>
    <t>Fair value changes in available-for-sale</t>
  </si>
  <si>
    <t>Foreign currency translation</t>
  </si>
  <si>
    <t xml:space="preserve">  differences for foreign operations</t>
  </si>
  <si>
    <t>Total comprehensive income</t>
  </si>
  <si>
    <t>As at 1 April 2010</t>
  </si>
  <si>
    <t>Fair value</t>
  </si>
  <si>
    <t>Effects of adopting FRS 139</t>
  </si>
  <si>
    <t xml:space="preserve">   Total comprehensive income</t>
  </si>
  <si>
    <t xml:space="preserve">   for the the period</t>
  </si>
  <si>
    <t>Equity attributable to owners of the parent</t>
  </si>
  <si>
    <t>owners of the Parent(sen)</t>
  </si>
  <si>
    <t>Net assets per ordinary share attributable to</t>
  </si>
  <si>
    <t>CONDENSED CONSOLIDATED STATEMENT OF COMPREHENSIVE INCOME</t>
  </si>
  <si>
    <t>CONDENSED CONSOLIDATED STATEMENT OF INCOME</t>
  </si>
  <si>
    <t>Available-for-sale financial assets</t>
  </si>
  <si>
    <t>Trade and other receivable</t>
  </si>
  <si>
    <t>Tax recoverable</t>
  </si>
  <si>
    <t>31.03.2011</t>
  </si>
  <si>
    <t xml:space="preserve">           Annual  Financial  Report for the year ended 31st March 2011</t>
  </si>
  <si>
    <t>As at 1 April 2011</t>
  </si>
  <si>
    <t>( Incorporated in Malaysia  )</t>
  </si>
  <si>
    <t>Current 6 months ended</t>
  </si>
  <si>
    <t>30 September 2011</t>
  </si>
  <si>
    <t>30 September 2010</t>
  </si>
  <si>
    <t>As at 30 September 2010</t>
  </si>
  <si>
    <t>As at 31 December 2011</t>
  </si>
  <si>
    <t>31.12.2011</t>
  </si>
  <si>
    <t xml:space="preserve">       for the 3rd quarter ended 31 December 2011</t>
  </si>
  <si>
    <t>Corresponding</t>
  </si>
  <si>
    <t>9 months</t>
  </si>
  <si>
    <t>31.12.2010</t>
  </si>
  <si>
    <t>Depreciation</t>
  </si>
  <si>
    <t xml:space="preserve">             for the 9 months ended 31 December 2011</t>
  </si>
  <si>
    <t>Receipts from customer</t>
  </si>
  <si>
    <t>Payments to supplier, contractors and employee</t>
  </si>
  <si>
    <t>Income tax paid</t>
  </si>
  <si>
    <t>Purchase/Disposal of property, plant and equipment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</si>
</sst>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\ #,##0;&quot;RM&quot;\ \-#,##0"/>
    <numFmt numFmtId="171" formatCode="&quot;RM&quot;\ #,##0;[Red]&quot;RM&quot;\ \-#,##0"/>
    <numFmt numFmtId="172" formatCode="&quot;RM&quot;\ #,##0.00;&quot;RM&quot;\ \-#,##0.00"/>
    <numFmt numFmtId="173" formatCode="&quot;RM&quot;\ #,##0.00;[Red]&quot;RM&quot;\ \-#,##0.00"/>
    <numFmt numFmtId="174" formatCode="_ &quot;RM&quot;\ * #,##0_ ;_ &quot;RM&quot;\ * \-#,##0_ ;_ &quot;RM&quot;\ * &quot;-&quot;_ ;_ @_ "/>
    <numFmt numFmtId="175" formatCode="_ * #,##0_ ;_ * \-#,##0_ ;_ * &quot;-&quot;_ ;_ @_ "/>
    <numFmt numFmtId="176" formatCode="_ &quot;RM&quot;\ * #,##0.00_ ;_ &quot;RM&quot;\ * \-#,##0.00_ ;_ &quot;RM&quot;\ * &quot;-&quot;??_ ;_ @_ "/>
    <numFmt numFmtId="177" formatCode="_ * #,##0.00_ ;_ * \-#,##0.00_ ;_ * &quot;-&quot;??_ ;_ @_ 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"/>
    <numFmt numFmtId="182" formatCode="0.0000"/>
    <numFmt numFmtId="183" formatCode="#,##0.0"/>
  </numFmts>
  <fonts count="4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3" fontId="1" fillId="0" borderId="1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 horizontal="left"/>
    </xf>
    <xf numFmtId="2" fontId="1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 quotePrefix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/>
    </xf>
    <xf numFmtId="178" fontId="1" fillId="0" borderId="0" xfId="42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178" fontId="1" fillId="0" borderId="0" xfId="42" applyNumberFormat="1" applyFont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1" fillId="0" borderId="11" xfId="0" applyNumberFormat="1" applyFont="1" applyBorder="1" applyAlignment="1">
      <alignment/>
    </xf>
    <xf numFmtId="178" fontId="1" fillId="0" borderId="11" xfId="42" applyNumberFormat="1" applyFont="1" applyFill="1" applyBorder="1" applyAlignment="1">
      <alignment/>
    </xf>
    <xf numFmtId="178" fontId="1" fillId="0" borderId="11" xfId="42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178" fontId="1" fillId="0" borderId="0" xfId="42" applyNumberFormat="1" applyFont="1" applyBorder="1" applyAlignment="1">
      <alignment/>
    </xf>
    <xf numFmtId="0" fontId="1" fillId="0" borderId="0" xfId="0" applyFont="1" applyFill="1" applyAlignment="1" quotePrefix="1">
      <alignment horizontal="left"/>
    </xf>
    <xf numFmtId="0" fontId="3" fillId="0" borderId="0" xfId="0" applyFont="1" applyFill="1" applyAlignment="1" quotePrefix="1">
      <alignment horizontal="left"/>
    </xf>
    <xf numFmtId="3" fontId="1" fillId="0" borderId="15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 quotePrefix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Alignment="1" quotePrefix="1">
      <alignment horizontal="left"/>
    </xf>
    <xf numFmtId="178" fontId="1" fillId="0" borderId="11" xfId="42" applyNumberFormat="1" applyFont="1" applyBorder="1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1" fillId="0" borderId="0" xfId="0" applyNumberFormat="1" applyFont="1" applyAlignment="1">
      <alignment/>
    </xf>
    <xf numFmtId="178" fontId="1" fillId="0" borderId="10" xfId="42" applyNumberFormat="1" applyFont="1" applyBorder="1" applyAlignment="1">
      <alignment/>
    </xf>
    <xf numFmtId="178" fontId="1" fillId="0" borderId="0" xfId="42" applyNumberFormat="1" applyFont="1" applyAlignment="1">
      <alignment horizontal="right"/>
    </xf>
    <xf numFmtId="178" fontId="1" fillId="0" borderId="14" xfId="42" applyNumberFormat="1" applyFont="1" applyBorder="1" applyAlignment="1">
      <alignment/>
    </xf>
    <xf numFmtId="3" fontId="1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.M311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POSITION"/>
      <sheetName val="INCOME STATEMENT"/>
      <sheetName val="COMPREHENSIVE INCOME STATEMENT"/>
      <sheetName val="EQUITY"/>
      <sheetName val="CASHFLOW"/>
      <sheetName val="CF working"/>
      <sheetName val="GroupBankLoan"/>
      <sheetName val="Sheet1"/>
    </sheetNames>
    <sheetDataSet>
      <sheetData sheetId="0">
        <row r="56">
          <cell r="B56" t="str">
            <v>           Annual  Financial  Report for the year ended 31st March 2011</v>
          </cell>
        </row>
      </sheetData>
      <sheetData sheetId="1">
        <row r="11">
          <cell r="I11" t="str">
            <v>9 months</v>
          </cell>
          <cell r="K11" t="str">
            <v>9 months</v>
          </cell>
        </row>
        <row r="13">
          <cell r="I13" t="str">
            <v>31.12.2011</v>
          </cell>
          <cell r="K13" t="str">
            <v>31.12.2010</v>
          </cell>
        </row>
      </sheetData>
      <sheetData sheetId="3">
        <row r="5">
          <cell r="A5" t="str">
            <v>             for the 9 months ended 31 December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75" zoomScaleNormal="75" zoomScalePageLayoutView="0" workbookViewId="0" topLeftCell="A1">
      <selection activeCell="E29" sqref="E29"/>
    </sheetView>
  </sheetViews>
  <sheetFormatPr defaultColWidth="9.140625" defaultRowHeight="12.75"/>
  <cols>
    <col min="1" max="1" width="3.57421875" style="1" customWidth="1"/>
    <col min="2" max="6" width="9.140625" style="1" customWidth="1"/>
    <col min="7" max="7" width="12.7109375" style="1" customWidth="1"/>
    <col min="8" max="8" width="5.7109375" style="1" customWidth="1"/>
    <col min="9" max="9" width="12.7109375" style="1" customWidth="1"/>
    <col min="10" max="10" width="9.140625" style="1" customWidth="1"/>
    <col min="11" max="11" width="11.140625" style="1" bestFit="1" customWidth="1"/>
    <col min="12" max="16384" width="9.140625" style="1" customWidth="1"/>
  </cols>
  <sheetData>
    <row r="1" ht="14.25">
      <c r="D1" s="2" t="s">
        <v>0</v>
      </c>
    </row>
    <row r="2" ht="12.75">
      <c r="D2" s="3" t="s">
        <v>38</v>
      </c>
    </row>
    <row r="4" spans="2:3" ht="18.75">
      <c r="B4" s="4" t="s">
        <v>98</v>
      </c>
      <c r="C4" s="4"/>
    </row>
    <row r="5" ht="14.25">
      <c r="E5" s="5" t="s">
        <v>129</v>
      </c>
    </row>
    <row r="6" ht="14.25">
      <c r="E6" s="2"/>
    </row>
    <row r="7" ht="14.25">
      <c r="E7" s="2"/>
    </row>
    <row r="9" spans="7:9" ht="12.75">
      <c r="G9" s="6" t="s">
        <v>9</v>
      </c>
      <c r="I9" s="6" t="s">
        <v>9</v>
      </c>
    </row>
    <row r="10" spans="6:9" ht="12.75">
      <c r="F10" s="7"/>
      <c r="G10" s="8" t="s">
        <v>130</v>
      </c>
      <c r="I10" s="8" t="s">
        <v>121</v>
      </c>
    </row>
    <row r="11" spans="6:9" ht="12.75">
      <c r="F11" s="7"/>
      <c r="G11" s="9" t="s">
        <v>57</v>
      </c>
      <c r="I11" s="9" t="s">
        <v>56</v>
      </c>
    </row>
    <row r="13" spans="1:9" ht="12.75">
      <c r="A13" s="3" t="s">
        <v>81</v>
      </c>
      <c r="G13" s="10" t="s">
        <v>1</v>
      </c>
      <c r="I13" s="10" t="s">
        <v>1</v>
      </c>
    </row>
    <row r="14" ht="12.75">
      <c r="A14" s="3" t="s">
        <v>82</v>
      </c>
    </row>
    <row r="15" spans="2:11" ht="12.75">
      <c r="B15" s="1" t="s">
        <v>3</v>
      </c>
      <c r="G15" s="11">
        <v>168916</v>
      </c>
      <c r="I15" s="11">
        <v>169433</v>
      </c>
      <c r="K15" s="11"/>
    </row>
    <row r="16" spans="2:11" ht="12.75">
      <c r="B16" s="1" t="s">
        <v>4</v>
      </c>
      <c r="G16" s="11">
        <v>291269</v>
      </c>
      <c r="I16" s="11">
        <v>291843</v>
      </c>
      <c r="K16" s="11"/>
    </row>
    <row r="17" spans="2:9" ht="12.75">
      <c r="B17" s="1" t="s">
        <v>11</v>
      </c>
      <c r="G17" s="11">
        <v>26654</v>
      </c>
      <c r="I17" s="11">
        <v>25696</v>
      </c>
    </row>
    <row r="18" spans="2:9" ht="12.75">
      <c r="B18" s="12" t="s">
        <v>91</v>
      </c>
      <c r="G18" s="11">
        <v>102407</v>
      </c>
      <c r="I18" s="11">
        <v>95804</v>
      </c>
    </row>
    <row r="19" spans="2:9" ht="12.75">
      <c r="B19" s="1" t="s">
        <v>118</v>
      </c>
      <c r="G19" s="11">
        <v>3259</v>
      </c>
      <c r="I19" s="11">
        <v>3611</v>
      </c>
    </row>
    <row r="20" spans="7:9" ht="12.75">
      <c r="G20" s="13">
        <f>SUM(G15:G19)</f>
        <v>592505</v>
      </c>
      <c r="I20" s="13">
        <f>SUM(I15:I19)</f>
        <v>586387</v>
      </c>
    </row>
    <row r="21" spans="1:9" ht="12.75">
      <c r="A21" s="3" t="s">
        <v>83</v>
      </c>
      <c r="G21" s="11"/>
      <c r="I21" s="11"/>
    </row>
    <row r="22" spans="2:9" ht="12.75">
      <c r="B22" s="1" t="s">
        <v>6</v>
      </c>
      <c r="G22" s="14">
        <v>21770</v>
      </c>
      <c r="I22" s="14">
        <v>53290</v>
      </c>
    </row>
    <row r="23" spans="2:9" ht="12.75">
      <c r="B23" s="1" t="s">
        <v>72</v>
      </c>
      <c r="G23" s="14">
        <v>293998</v>
      </c>
      <c r="I23" s="14">
        <v>279388</v>
      </c>
    </row>
    <row r="24" spans="2:9" ht="12.75">
      <c r="B24" s="12" t="s">
        <v>119</v>
      </c>
      <c r="G24" s="14">
        <v>157697</v>
      </c>
      <c r="I24" s="14">
        <v>131897</v>
      </c>
    </row>
    <row r="25" spans="2:9" ht="12.75">
      <c r="B25" s="12" t="s">
        <v>120</v>
      </c>
      <c r="G25" s="14">
        <v>0</v>
      </c>
      <c r="I25" s="14">
        <v>0</v>
      </c>
    </row>
    <row r="26" spans="2:9" ht="12.75">
      <c r="B26" s="1" t="s">
        <v>18</v>
      </c>
      <c r="G26" s="15">
        <v>118852</v>
      </c>
      <c r="I26" s="15">
        <v>110629</v>
      </c>
    </row>
    <row r="27" spans="7:9" ht="12.75">
      <c r="G27" s="13">
        <f>SUM(G22:G26)</f>
        <v>592317</v>
      </c>
      <c r="I27" s="13">
        <f>SUM(I22:I26)</f>
        <v>575204</v>
      </c>
    </row>
    <row r="28" spans="1:11" ht="13.5" thickBot="1">
      <c r="A28" s="3" t="s">
        <v>79</v>
      </c>
      <c r="G28" s="16">
        <f>G20+G27</f>
        <v>1184822</v>
      </c>
      <c r="I28" s="16">
        <f>I20+I27</f>
        <v>1161591</v>
      </c>
      <c r="K28" s="11"/>
    </row>
    <row r="29" spans="7:9" ht="12.75">
      <c r="G29" s="14"/>
      <c r="I29" s="14"/>
    </row>
    <row r="30" spans="1:9" ht="12.75">
      <c r="A30" s="17" t="s">
        <v>80</v>
      </c>
      <c r="G30" s="14"/>
      <c r="I30" s="14"/>
    </row>
    <row r="31" spans="1:9" ht="12.75">
      <c r="A31" s="17" t="s">
        <v>113</v>
      </c>
      <c r="G31" s="11"/>
      <c r="I31" s="11"/>
    </row>
    <row r="32" spans="1:9" ht="12.75">
      <c r="A32" s="1" t="s">
        <v>69</v>
      </c>
      <c r="G32" s="11">
        <v>213064</v>
      </c>
      <c r="I32" s="11">
        <v>213064</v>
      </c>
    </row>
    <row r="33" spans="1:9" ht="12.75">
      <c r="A33" s="1" t="s">
        <v>85</v>
      </c>
      <c r="G33" s="15">
        <v>379732</v>
      </c>
      <c r="I33" s="15">
        <v>355004</v>
      </c>
    </row>
    <row r="34" spans="2:9" ht="12.75">
      <c r="B34" s="8"/>
      <c r="G34" s="11">
        <f>SUM(G32:G33)</f>
        <v>592796</v>
      </c>
      <c r="I34" s="11">
        <f>SUM(I32:I33)</f>
        <v>568068</v>
      </c>
    </row>
    <row r="35" spans="1:9" ht="12.75">
      <c r="A35" s="3" t="s">
        <v>97</v>
      </c>
      <c r="B35" s="8"/>
      <c r="G35" s="11">
        <v>0</v>
      </c>
      <c r="I35" s="11">
        <v>0</v>
      </c>
    </row>
    <row r="36" spans="1:9" ht="12.75">
      <c r="A36" s="3" t="s">
        <v>84</v>
      </c>
      <c r="B36" s="8"/>
      <c r="G36" s="13">
        <f>SUM(G34:G35)</f>
        <v>592796</v>
      </c>
      <c r="I36" s="13">
        <f>SUM(I34:I35)</f>
        <v>568068</v>
      </c>
    </row>
    <row r="37" spans="2:9" ht="12.75">
      <c r="B37" s="8"/>
      <c r="G37" s="14"/>
      <c r="I37" s="14"/>
    </row>
    <row r="38" spans="1:9" ht="12.75">
      <c r="A38" s="3" t="s">
        <v>86</v>
      </c>
      <c r="G38" s="11"/>
      <c r="I38" s="11"/>
    </row>
    <row r="39" spans="2:9" ht="12.75">
      <c r="B39" s="12" t="s">
        <v>89</v>
      </c>
      <c r="G39" s="14">
        <v>195760</v>
      </c>
      <c r="I39" s="14">
        <v>401900</v>
      </c>
    </row>
    <row r="40" spans="2:9" ht="12.75">
      <c r="B40" s="1" t="s">
        <v>19</v>
      </c>
      <c r="G40" s="14">
        <v>0</v>
      </c>
      <c r="I40" s="14">
        <v>0</v>
      </c>
    </row>
    <row r="41" spans="7:9" ht="12.75">
      <c r="G41" s="13">
        <f>SUM(G39:G40)</f>
        <v>195760</v>
      </c>
      <c r="I41" s="13">
        <f>SUM(I39:I40)</f>
        <v>401900</v>
      </c>
    </row>
    <row r="42" spans="1:9" ht="12.75">
      <c r="A42" s="17" t="s">
        <v>90</v>
      </c>
      <c r="G42" s="11"/>
      <c r="I42" s="11"/>
    </row>
    <row r="43" spans="2:9" ht="12.75">
      <c r="B43" s="1" t="s">
        <v>17</v>
      </c>
      <c r="G43" s="14">
        <v>87967</v>
      </c>
      <c r="I43" s="14">
        <v>59830</v>
      </c>
    </row>
    <row r="44" spans="2:9" ht="12.75">
      <c r="B44" s="1" t="s">
        <v>89</v>
      </c>
      <c r="G44" s="14">
        <v>304000</v>
      </c>
      <c r="I44" s="14">
        <v>129000</v>
      </c>
    </row>
    <row r="45" spans="2:9" ht="12.75">
      <c r="B45" s="12" t="s">
        <v>68</v>
      </c>
      <c r="G45" s="14">
        <v>0</v>
      </c>
      <c r="I45" s="14">
        <v>0</v>
      </c>
    </row>
    <row r="46" spans="2:9" ht="12.75">
      <c r="B46" s="1" t="s">
        <v>7</v>
      </c>
      <c r="G46" s="15">
        <v>4299</v>
      </c>
      <c r="I46" s="15">
        <v>2793</v>
      </c>
    </row>
    <row r="47" spans="7:11" ht="12.75">
      <c r="G47" s="14">
        <f>SUM(G43:G46)</f>
        <v>396266</v>
      </c>
      <c r="H47" s="18"/>
      <c r="I47" s="14">
        <f>SUM(I43:I46)</f>
        <v>191623</v>
      </c>
      <c r="K47" s="11"/>
    </row>
    <row r="48" spans="1:9" ht="12.75">
      <c r="A48" s="3" t="s">
        <v>87</v>
      </c>
      <c r="G48" s="19">
        <f>G41+G47</f>
        <v>592026</v>
      </c>
      <c r="I48" s="19">
        <f>I41+I47</f>
        <v>593523</v>
      </c>
    </row>
    <row r="49" spans="1:9" ht="13.5" thickBot="1">
      <c r="A49" s="3" t="s">
        <v>88</v>
      </c>
      <c r="G49" s="16">
        <f>G36+G48</f>
        <v>1184822</v>
      </c>
      <c r="I49" s="16">
        <f>I36+I48</f>
        <v>1161591</v>
      </c>
    </row>
    <row r="50" spans="7:9" ht="12.75">
      <c r="G50" s="14"/>
      <c r="H50" s="18"/>
      <c r="I50" s="14"/>
    </row>
    <row r="51" spans="1:11" ht="12.75">
      <c r="A51" s="17" t="s">
        <v>115</v>
      </c>
      <c r="G51" s="11"/>
      <c r="I51" s="11"/>
      <c r="J51" s="11"/>
      <c r="K51" s="11"/>
    </row>
    <row r="52" spans="1:10" ht="12.75">
      <c r="A52" s="17" t="s">
        <v>114</v>
      </c>
      <c r="G52" s="20">
        <f>G36/426127*100</f>
        <v>139.11251809906435</v>
      </c>
      <c r="I52" s="20">
        <f>I36/426127*100</f>
        <v>133.3095532552502</v>
      </c>
      <c r="J52" s="11"/>
    </row>
    <row r="53" spans="7:10" ht="12.75">
      <c r="G53" s="11"/>
      <c r="I53" s="11"/>
      <c r="J53" s="11"/>
    </row>
    <row r="54" spans="7:9" ht="12.75">
      <c r="G54" s="11"/>
      <c r="I54" s="11"/>
    </row>
    <row r="55" spans="1:10" ht="15">
      <c r="A55" s="21" t="s">
        <v>12</v>
      </c>
      <c r="B55" s="21"/>
      <c r="C55" s="21"/>
      <c r="D55" s="21"/>
      <c r="E55" s="21"/>
      <c r="F55" s="21"/>
      <c r="G55" s="21"/>
      <c r="H55" s="21"/>
      <c r="I55" s="21"/>
      <c r="J55" s="22"/>
    </row>
    <row r="56" spans="2:10" ht="15">
      <c r="B56" s="23" t="s">
        <v>122</v>
      </c>
      <c r="C56" s="22"/>
      <c r="D56" s="22"/>
      <c r="E56" s="21"/>
      <c r="F56" s="21"/>
      <c r="G56" s="21"/>
      <c r="H56" s="21"/>
      <c r="I56" s="21"/>
      <c r="J56" s="22"/>
    </row>
    <row r="59" spans="7:9" ht="12.75">
      <c r="G59" s="11"/>
      <c r="I59" s="11"/>
    </row>
    <row r="62" spans="2:9" ht="12.75">
      <c r="B62" s="12"/>
      <c r="G62" s="24"/>
      <c r="I62" s="24"/>
    </row>
    <row r="63" spans="2:9" ht="12.75">
      <c r="B63" s="12"/>
      <c r="G63" s="25"/>
      <c r="I63" s="25"/>
    </row>
  </sheetData>
  <sheetProtection/>
  <printOptions horizontalCentered="1"/>
  <pageMargins left="0.3" right="0.3" top="0.45" bottom="0.45" header="0.15" footer="0.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="75" zoomScaleNormal="75" zoomScalePageLayoutView="0" workbookViewId="0" topLeftCell="A1">
      <pane ySplit="15" topLeftCell="A16" activePane="bottomLeft" state="frozen"/>
      <selection pane="topLeft" activeCell="A1" sqref="A1"/>
      <selection pane="bottomLeft" activeCell="M42" sqref="M42"/>
    </sheetView>
  </sheetViews>
  <sheetFormatPr defaultColWidth="9.140625" defaultRowHeight="12.75"/>
  <cols>
    <col min="1" max="4" width="9.140625" style="1" customWidth="1"/>
    <col min="5" max="5" width="10.7109375" style="1" customWidth="1"/>
    <col min="6" max="6" width="3.7109375" style="1" customWidth="1"/>
    <col min="7" max="7" width="10.7109375" style="1" customWidth="1"/>
    <col min="8" max="8" width="3.7109375" style="1" customWidth="1"/>
    <col min="9" max="9" width="10.7109375" style="1" customWidth="1"/>
    <col min="10" max="10" width="3.7109375" style="1" customWidth="1"/>
    <col min="11" max="11" width="10.7109375" style="1" customWidth="1"/>
    <col min="12" max="16384" width="9.140625" style="1" customWidth="1"/>
  </cols>
  <sheetData>
    <row r="1" ht="14.25">
      <c r="C1" s="2" t="s">
        <v>61</v>
      </c>
    </row>
    <row r="2" ht="12.75">
      <c r="D2" s="3" t="s">
        <v>63</v>
      </c>
    </row>
    <row r="4" spans="1:11" ht="18.75">
      <c r="A4" s="26" t="s">
        <v>117</v>
      </c>
      <c r="B4" s="27"/>
      <c r="C4" s="28"/>
      <c r="D4" s="28"/>
      <c r="E4" s="28"/>
      <c r="F4" s="28"/>
      <c r="G4" s="28"/>
      <c r="H4" s="28"/>
      <c r="I4" s="28"/>
      <c r="J4" s="28"/>
      <c r="K4" s="28"/>
    </row>
    <row r="5" spans="3:6" ht="14.25">
      <c r="C5" s="5" t="s">
        <v>131</v>
      </c>
      <c r="D5" s="2"/>
      <c r="F5" s="2"/>
    </row>
    <row r="6" spans="4:6" ht="14.25">
      <c r="D6" s="29" t="s">
        <v>62</v>
      </c>
      <c r="F6" s="2"/>
    </row>
    <row r="7" spans="4:6" ht="14.25">
      <c r="D7" s="29"/>
      <c r="F7" s="2"/>
    </row>
    <row r="10" spans="5:11" ht="12.75">
      <c r="E10" s="6" t="s">
        <v>20</v>
      </c>
      <c r="G10" s="6" t="s">
        <v>23</v>
      </c>
      <c r="I10" s="6" t="s">
        <v>20</v>
      </c>
      <c r="K10" s="6" t="s">
        <v>132</v>
      </c>
    </row>
    <row r="11" spans="5:11" ht="12.75">
      <c r="E11" s="6" t="s">
        <v>21</v>
      </c>
      <c r="G11" s="6" t="s">
        <v>21</v>
      </c>
      <c r="I11" s="8" t="s">
        <v>133</v>
      </c>
      <c r="K11" s="8" t="s">
        <v>133</v>
      </c>
    </row>
    <row r="12" spans="5:11" ht="12.75">
      <c r="E12" s="6" t="s">
        <v>22</v>
      </c>
      <c r="G12" s="6" t="s">
        <v>22</v>
      </c>
      <c r="I12" s="6" t="s">
        <v>22</v>
      </c>
      <c r="K12" s="6" t="s">
        <v>22</v>
      </c>
    </row>
    <row r="13" spans="4:11" ht="12.75">
      <c r="D13" s="7"/>
      <c r="E13" s="8" t="s">
        <v>130</v>
      </c>
      <c r="G13" s="8" t="s">
        <v>134</v>
      </c>
      <c r="I13" s="8" t="s">
        <v>130</v>
      </c>
      <c r="K13" s="8" t="s">
        <v>134</v>
      </c>
    </row>
    <row r="15" spans="5:11" ht="12.75">
      <c r="E15" s="10" t="s">
        <v>1</v>
      </c>
      <c r="G15" s="10" t="s">
        <v>1</v>
      </c>
      <c r="I15" s="10" t="s">
        <v>1</v>
      </c>
      <c r="K15" s="10" t="s">
        <v>1</v>
      </c>
    </row>
    <row r="17" spans="1:11" ht="12.75">
      <c r="A17" s="30" t="s">
        <v>2</v>
      </c>
      <c r="B17" s="31"/>
      <c r="E17" s="32">
        <v>85913</v>
      </c>
      <c r="F17" s="33"/>
      <c r="G17" s="32">
        <v>105095</v>
      </c>
      <c r="I17" s="32">
        <v>275998</v>
      </c>
      <c r="K17" s="32">
        <v>251313</v>
      </c>
    </row>
    <row r="18" spans="1:11" ht="12.75">
      <c r="A18" s="33"/>
      <c r="E18" s="32"/>
      <c r="F18" s="33"/>
      <c r="G18" s="32"/>
      <c r="I18" s="32"/>
      <c r="K18" s="32"/>
    </row>
    <row r="19" spans="1:11" ht="12.75">
      <c r="A19" s="33" t="s">
        <v>24</v>
      </c>
      <c r="B19" s="34"/>
      <c r="E19" s="35">
        <v>-66610</v>
      </c>
      <c r="F19" s="33"/>
      <c r="G19" s="35">
        <v>-90967</v>
      </c>
      <c r="I19" s="35">
        <v>-216763</v>
      </c>
      <c r="K19" s="35">
        <v>-212749</v>
      </c>
    </row>
    <row r="20" spans="1:11" ht="12.75">
      <c r="A20" s="33"/>
      <c r="B20" s="33"/>
      <c r="E20" s="32"/>
      <c r="F20" s="33"/>
      <c r="G20" s="32"/>
      <c r="I20" s="32"/>
      <c r="K20" s="32"/>
    </row>
    <row r="21" spans="1:11" ht="12.75">
      <c r="A21" s="1" t="s">
        <v>14</v>
      </c>
      <c r="E21" s="36">
        <v>856</v>
      </c>
      <c r="G21" s="37">
        <v>655</v>
      </c>
      <c r="I21" s="11">
        <v>2976</v>
      </c>
      <c r="K21" s="11">
        <v>2731</v>
      </c>
    </row>
    <row r="22" spans="2:11" ht="12.75">
      <c r="B22" s="31"/>
      <c r="E22" s="11"/>
      <c r="G22" s="11"/>
      <c r="I22" s="11"/>
      <c r="K22" s="11"/>
    </row>
    <row r="23" spans="1:11" ht="12.75">
      <c r="A23" s="1" t="s">
        <v>13</v>
      </c>
      <c r="E23" s="11">
        <f>+E17+E19+E21</f>
        <v>20159</v>
      </c>
      <c r="G23" s="11">
        <f>+G17+G19+G21</f>
        <v>14783</v>
      </c>
      <c r="I23" s="11">
        <f>+I17+I19+I21</f>
        <v>62211</v>
      </c>
      <c r="K23" s="11">
        <f>+K17+K19+K21</f>
        <v>41295</v>
      </c>
    </row>
    <row r="24" spans="2:11" ht="12.75">
      <c r="B24" s="31"/>
      <c r="E24" s="11"/>
      <c r="G24" s="11"/>
      <c r="I24" s="11"/>
      <c r="K24" s="11"/>
    </row>
    <row r="25" spans="1:11" ht="12.75">
      <c r="A25" s="1" t="s">
        <v>135</v>
      </c>
      <c r="B25" s="31"/>
      <c r="E25" s="11">
        <v>-917</v>
      </c>
      <c r="G25" s="11">
        <v>-1026</v>
      </c>
      <c r="I25" s="11">
        <v>-2701</v>
      </c>
      <c r="K25" s="11">
        <v>-3208</v>
      </c>
    </row>
    <row r="26" spans="2:11" ht="12.75">
      <c r="B26" s="31"/>
      <c r="E26" s="11"/>
      <c r="G26" s="11"/>
      <c r="I26" s="11"/>
      <c r="K26" s="11"/>
    </row>
    <row r="27" spans="1:11" ht="12.75">
      <c r="A27" s="1" t="s">
        <v>15</v>
      </c>
      <c r="B27" s="31"/>
      <c r="E27" s="35">
        <v>-5195</v>
      </c>
      <c r="G27" s="35">
        <v>-4358</v>
      </c>
      <c r="I27" s="38">
        <v>-14912</v>
      </c>
      <c r="K27" s="38">
        <v>-13330</v>
      </c>
    </row>
    <row r="28" spans="2:11" ht="12.75">
      <c r="B28" s="31"/>
      <c r="E28" s="11"/>
      <c r="G28" s="11"/>
      <c r="I28" s="11"/>
      <c r="K28" s="11"/>
    </row>
    <row r="29" spans="1:11" ht="12.75">
      <c r="A29" s="1" t="s">
        <v>25</v>
      </c>
      <c r="E29" s="32">
        <v>2220</v>
      </c>
      <c r="G29" s="32">
        <v>187</v>
      </c>
      <c r="I29" s="38">
        <v>2532</v>
      </c>
      <c r="K29" s="11">
        <v>797</v>
      </c>
    </row>
    <row r="30" spans="2:11" ht="12.75">
      <c r="B30" s="31"/>
      <c r="E30" s="11"/>
      <c r="G30" s="11"/>
      <c r="I30" s="11"/>
      <c r="K30" s="11"/>
    </row>
    <row r="31" spans="1:11" ht="12.75">
      <c r="A31" s="12" t="s">
        <v>92</v>
      </c>
      <c r="E31" s="39">
        <v>-1680</v>
      </c>
      <c r="F31" s="40"/>
      <c r="G31" s="39">
        <v>226</v>
      </c>
      <c r="H31" s="40"/>
      <c r="I31" s="41">
        <v>-3763</v>
      </c>
      <c r="J31" s="40"/>
      <c r="K31" s="41">
        <v>2486</v>
      </c>
    </row>
    <row r="32" spans="2:11" ht="12.75">
      <c r="B32" s="31"/>
      <c r="E32" s="11"/>
      <c r="G32" s="11"/>
      <c r="I32" s="11"/>
      <c r="K32" s="11"/>
    </row>
    <row r="33" spans="1:11" ht="12.75">
      <c r="A33" s="3" t="s">
        <v>16</v>
      </c>
      <c r="E33" s="11">
        <f>SUM(E23:E32)</f>
        <v>14587</v>
      </c>
      <c r="G33" s="11">
        <f>SUM(G23:G32)</f>
        <v>9812</v>
      </c>
      <c r="I33" s="11">
        <f>SUM(I23:I32)</f>
        <v>43367</v>
      </c>
      <c r="K33" s="11">
        <f>SUM(K23:K32)</f>
        <v>28040</v>
      </c>
    </row>
    <row r="34" spans="5:11" ht="12.75">
      <c r="E34" s="11"/>
      <c r="G34" s="11"/>
      <c r="I34" s="11"/>
      <c r="K34" s="11"/>
    </row>
    <row r="35" spans="1:11" ht="12.75">
      <c r="A35" s="1" t="s">
        <v>7</v>
      </c>
      <c r="B35" s="31"/>
      <c r="E35" s="42">
        <v>-4561</v>
      </c>
      <c r="G35" s="42">
        <v>-4167</v>
      </c>
      <c r="I35" s="43">
        <v>-13348</v>
      </c>
      <c r="K35" s="43">
        <v>-9586</v>
      </c>
    </row>
    <row r="36" spans="2:11" ht="12.75">
      <c r="B36" s="31"/>
      <c r="E36" s="11"/>
      <c r="G36" s="11"/>
      <c r="I36" s="11"/>
      <c r="K36" s="11"/>
    </row>
    <row r="37" spans="1:11" ht="12.75">
      <c r="A37" s="17" t="s">
        <v>99</v>
      </c>
      <c r="E37" s="15">
        <f>+E33+E35</f>
        <v>10026</v>
      </c>
      <c r="G37" s="15">
        <f>+G33+G35</f>
        <v>5645</v>
      </c>
      <c r="I37" s="15">
        <f>+I33+I35</f>
        <v>30019</v>
      </c>
      <c r="K37" s="15">
        <f>+K33+K35</f>
        <v>18454</v>
      </c>
    </row>
    <row r="38" spans="5:11" ht="12.75">
      <c r="E38" s="11"/>
      <c r="G38" s="11"/>
      <c r="I38" s="11"/>
      <c r="K38" s="11"/>
    </row>
    <row r="39" spans="5:11" ht="12.75">
      <c r="E39" s="11"/>
      <c r="G39" s="11"/>
      <c r="I39" s="11"/>
      <c r="K39" s="11"/>
    </row>
    <row r="40" spans="1:11" ht="12.75">
      <c r="A40" s="3" t="s">
        <v>100</v>
      </c>
      <c r="E40" s="11"/>
      <c r="G40" s="11"/>
      <c r="I40" s="11"/>
      <c r="K40" s="11"/>
    </row>
    <row r="41" spans="5:11" ht="12.75">
      <c r="E41" s="11"/>
      <c r="G41" s="11"/>
      <c r="I41" s="11"/>
      <c r="K41" s="11"/>
    </row>
    <row r="42" spans="1:11" ht="12.75">
      <c r="A42" s="1" t="s">
        <v>101</v>
      </c>
      <c r="E42" s="11">
        <v>10026</v>
      </c>
      <c r="G42" s="11">
        <v>5645</v>
      </c>
      <c r="I42" s="11">
        <v>30019</v>
      </c>
      <c r="K42" s="11">
        <v>18454</v>
      </c>
    </row>
    <row r="43" spans="5:11" ht="12.75">
      <c r="E43" s="11"/>
      <c r="G43" s="11"/>
      <c r="I43" s="11"/>
      <c r="K43" s="11"/>
    </row>
    <row r="44" spans="1:11" ht="12.75">
      <c r="A44" s="1" t="s">
        <v>97</v>
      </c>
      <c r="E44" s="42">
        <f>E46-E42</f>
        <v>0</v>
      </c>
      <c r="F44" s="18"/>
      <c r="G44" s="42">
        <f>G46-G42</f>
        <v>0</v>
      </c>
      <c r="H44" s="18"/>
      <c r="I44" s="43">
        <f>I46-I42</f>
        <v>0</v>
      </c>
      <c r="J44" s="18"/>
      <c r="K44" s="43">
        <f>K46-K42</f>
        <v>0</v>
      </c>
    </row>
    <row r="45" spans="5:11" ht="12.75">
      <c r="E45" s="11"/>
      <c r="G45" s="11"/>
      <c r="I45" s="11"/>
      <c r="K45" s="11"/>
    </row>
    <row r="46" spans="1:11" ht="13.5" thickBot="1">
      <c r="A46" s="17" t="s">
        <v>99</v>
      </c>
      <c r="B46" s="31"/>
      <c r="E46" s="44">
        <f>E37</f>
        <v>10026</v>
      </c>
      <c r="G46" s="44">
        <f>G37</f>
        <v>5645</v>
      </c>
      <c r="I46" s="44">
        <f>I37</f>
        <v>30019</v>
      </c>
      <c r="K46" s="44">
        <f>K37</f>
        <v>18454</v>
      </c>
    </row>
    <row r="47" spans="5:11" ht="13.5" thickTop="1">
      <c r="E47" s="11"/>
      <c r="G47" s="11"/>
      <c r="I47" s="11"/>
      <c r="K47" s="11"/>
    </row>
    <row r="48" spans="5:11" ht="12.75">
      <c r="E48" s="11"/>
      <c r="G48" s="11"/>
      <c r="I48" s="11"/>
      <c r="K48" s="11"/>
    </row>
    <row r="49" spans="1:11" ht="12.75">
      <c r="A49" s="1" t="s">
        <v>26</v>
      </c>
      <c r="B49" s="31"/>
      <c r="E49" s="45">
        <f>(+E42/426127*100)</f>
        <v>2.352819699291526</v>
      </c>
      <c r="G49" s="45">
        <f>(+G42/426127*100)</f>
        <v>1.3247224419011234</v>
      </c>
      <c r="I49" s="45">
        <f>(+I42/426127*100)</f>
        <v>7.044613460306434</v>
      </c>
      <c r="K49" s="45">
        <f>(+K42/426127*100)</f>
        <v>4.330633825127251</v>
      </c>
    </row>
    <row r="50" spans="2:11" ht="12.75">
      <c r="B50" s="1" t="s">
        <v>27</v>
      </c>
      <c r="E50" s="46">
        <v>0</v>
      </c>
      <c r="G50" s="46">
        <v>0</v>
      </c>
      <c r="I50" s="46">
        <v>0</v>
      </c>
      <c r="K50" s="46">
        <v>0</v>
      </c>
    </row>
    <row r="51" spans="5:9" ht="12.75">
      <c r="E51" s="11"/>
      <c r="G51" s="11"/>
      <c r="I51" s="11"/>
    </row>
    <row r="52" spans="1:11" ht="12.75">
      <c r="A52" s="31"/>
      <c r="E52" s="11"/>
      <c r="G52" s="11"/>
      <c r="I52" s="11"/>
      <c r="K52" s="11"/>
    </row>
    <row r="53" spans="1:11" ht="12.75">
      <c r="A53" s="31"/>
      <c r="E53" s="11"/>
      <c r="G53" s="11"/>
      <c r="I53" s="11"/>
      <c r="K53" s="11"/>
    </row>
    <row r="54" spans="1:11" ht="12.75">
      <c r="A54" s="31"/>
      <c r="E54" s="11"/>
      <c r="G54" s="11"/>
      <c r="I54" s="11"/>
      <c r="K54" s="11"/>
    </row>
    <row r="55" spans="2:11" ht="12.75">
      <c r="B55" s="31"/>
      <c r="E55" s="11"/>
      <c r="G55" s="11"/>
      <c r="I55" s="11"/>
      <c r="K55" s="11"/>
    </row>
    <row r="56" spans="2:11" ht="12.75">
      <c r="B56" s="31"/>
      <c r="E56" s="11"/>
      <c r="G56" s="11"/>
      <c r="I56" s="11"/>
      <c r="K56" s="11"/>
    </row>
    <row r="57" spans="5:11" ht="12.75">
      <c r="E57" s="11"/>
      <c r="G57" s="11"/>
      <c r="I57" s="11"/>
      <c r="K57" s="11"/>
    </row>
    <row r="58" spans="2:11" ht="12.75">
      <c r="B58" s="31"/>
      <c r="E58" s="11"/>
      <c r="G58" s="11"/>
      <c r="I58" s="11"/>
      <c r="K58" s="11"/>
    </row>
    <row r="60" spans="1:2" ht="12.75">
      <c r="A60" s="31"/>
      <c r="B60" s="31"/>
    </row>
    <row r="61" ht="12.75">
      <c r="A61" s="31"/>
    </row>
    <row r="62" spans="1:11" ht="15">
      <c r="A62" s="21" t="s">
        <v>55</v>
      </c>
      <c r="B62" s="21"/>
      <c r="C62" s="21"/>
      <c r="D62" s="21"/>
      <c r="E62" s="21"/>
      <c r="F62" s="21"/>
      <c r="G62" s="21"/>
      <c r="H62" s="21"/>
      <c r="I62" s="21"/>
      <c r="J62" s="21"/>
      <c r="K62" s="22"/>
    </row>
    <row r="63" spans="1:11" ht="15">
      <c r="A63" s="22"/>
      <c r="B63" s="23" t="str">
        <f>'FINANCIAL POSITION'!B56</f>
        <v>           Annual  Financial  Report for the year ended 31st March 2011</v>
      </c>
      <c r="C63" s="22"/>
      <c r="D63" s="22"/>
      <c r="E63" s="21"/>
      <c r="F63" s="21"/>
      <c r="G63" s="21"/>
      <c r="H63" s="21"/>
      <c r="I63" s="21"/>
      <c r="J63" s="21"/>
      <c r="K63" s="22"/>
    </row>
    <row r="64" ht="12.75">
      <c r="B64" s="31"/>
    </row>
    <row r="71" spans="1:6" ht="12.75">
      <c r="A71" s="33"/>
      <c r="B71" s="31"/>
      <c r="F71" s="33"/>
    </row>
    <row r="72" spans="1:6" ht="12.75">
      <c r="A72" s="33"/>
      <c r="F72" s="33"/>
    </row>
    <row r="73" spans="1:6" ht="12.75">
      <c r="A73" s="33"/>
      <c r="F73" s="33"/>
    </row>
    <row r="74" spans="1:6" ht="12.75">
      <c r="A74" s="33"/>
      <c r="B74" s="31"/>
      <c r="F74" s="33"/>
    </row>
    <row r="75" spans="1:6" ht="12.75">
      <c r="A75" s="33"/>
      <c r="F75" s="33"/>
    </row>
    <row r="76" spans="5:6" ht="12.75">
      <c r="E76" s="33"/>
      <c r="F76" s="33"/>
    </row>
  </sheetData>
  <sheetProtection/>
  <printOptions horizontalCentered="1"/>
  <pageMargins left="0.3" right="0.3" top="0.45" bottom="0.45" header="0.2" footer="0.5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="80" zoomScaleNormal="80" zoomScalePageLayoutView="0" workbookViewId="0" topLeftCell="A3">
      <selection activeCell="M33" sqref="M33"/>
    </sheetView>
  </sheetViews>
  <sheetFormatPr defaultColWidth="9.140625" defaultRowHeight="12.75"/>
  <cols>
    <col min="1" max="4" width="9.140625" style="1" customWidth="1"/>
    <col min="5" max="5" width="10.8515625" style="1" bestFit="1" customWidth="1"/>
    <col min="6" max="6" width="3.7109375" style="1" customWidth="1"/>
    <col min="7" max="7" width="10.8515625" style="1" bestFit="1" customWidth="1"/>
    <col min="8" max="8" width="3.7109375" style="1" customWidth="1"/>
    <col min="9" max="9" width="10.8515625" style="1" bestFit="1" customWidth="1"/>
    <col min="10" max="10" width="3.7109375" style="1" customWidth="1"/>
    <col min="11" max="11" width="10.8515625" style="1" bestFit="1" customWidth="1"/>
    <col min="12" max="16384" width="9.140625" style="1" customWidth="1"/>
  </cols>
  <sheetData>
    <row r="1" ht="14.25">
      <c r="C1" s="2" t="s">
        <v>61</v>
      </c>
    </row>
    <row r="2" ht="12.75">
      <c r="D2" s="3" t="s">
        <v>63</v>
      </c>
    </row>
    <row r="4" spans="1:11" ht="18.75">
      <c r="A4" s="26" t="s">
        <v>116</v>
      </c>
      <c r="B4" s="27"/>
      <c r="C4" s="28"/>
      <c r="D4" s="28"/>
      <c r="E4" s="28"/>
      <c r="F4" s="28"/>
      <c r="G4" s="28"/>
      <c r="H4" s="28"/>
      <c r="I4" s="28"/>
      <c r="J4" s="28"/>
      <c r="K4" s="28"/>
    </row>
    <row r="5" spans="3:6" ht="14.25">
      <c r="C5" s="5" t="s">
        <v>131</v>
      </c>
      <c r="D5" s="2"/>
      <c r="F5" s="2"/>
    </row>
    <row r="6" spans="4:6" ht="14.25">
      <c r="D6" s="29" t="s">
        <v>62</v>
      </c>
      <c r="F6" s="2"/>
    </row>
    <row r="7" spans="4:6" ht="14.25">
      <c r="D7" s="29"/>
      <c r="F7" s="2"/>
    </row>
    <row r="10" spans="5:11" ht="12.75">
      <c r="E10" s="6" t="s">
        <v>20</v>
      </c>
      <c r="G10" s="6" t="s">
        <v>23</v>
      </c>
      <c r="I10" s="6" t="s">
        <v>20</v>
      </c>
      <c r="K10" s="6" t="s">
        <v>132</v>
      </c>
    </row>
    <row r="11" spans="5:11" ht="12.75">
      <c r="E11" s="6" t="s">
        <v>21</v>
      </c>
      <c r="G11" s="6" t="s">
        <v>21</v>
      </c>
      <c r="I11" s="8" t="s">
        <v>133</v>
      </c>
      <c r="K11" s="8" t="s">
        <v>133</v>
      </c>
    </row>
    <row r="12" spans="5:11" ht="12.75">
      <c r="E12" s="6" t="s">
        <v>22</v>
      </c>
      <c r="G12" s="6" t="s">
        <v>22</v>
      </c>
      <c r="I12" s="6" t="s">
        <v>22</v>
      </c>
      <c r="K12" s="6" t="s">
        <v>22</v>
      </c>
    </row>
    <row r="13" spans="4:11" ht="12.75">
      <c r="D13" s="7"/>
      <c r="E13" s="8" t="s">
        <v>130</v>
      </c>
      <c r="G13" s="8" t="s">
        <v>134</v>
      </c>
      <c r="I13" s="8" t="s">
        <v>130</v>
      </c>
      <c r="K13" s="8" t="s">
        <v>134</v>
      </c>
    </row>
    <row r="15" spans="5:11" ht="12.75">
      <c r="E15" s="10" t="s">
        <v>1</v>
      </c>
      <c r="G15" s="10" t="s">
        <v>1</v>
      </c>
      <c r="I15" s="10" t="s">
        <v>1</v>
      </c>
      <c r="K15" s="10" t="s">
        <v>1</v>
      </c>
    </row>
    <row r="17" spans="1:11" ht="12.75">
      <c r="A17" s="17" t="s">
        <v>99</v>
      </c>
      <c r="B17" s="31"/>
      <c r="E17" s="37">
        <v>10026</v>
      </c>
      <c r="F17" s="37"/>
      <c r="G17" s="37">
        <v>5645</v>
      </c>
      <c r="H17" s="40"/>
      <c r="I17" s="37">
        <v>30019</v>
      </c>
      <c r="J17" s="40"/>
      <c r="K17" s="37">
        <v>18454</v>
      </c>
    </row>
    <row r="18" spans="1:11" ht="12.75">
      <c r="A18" s="33"/>
      <c r="E18" s="37"/>
      <c r="F18" s="37"/>
      <c r="G18" s="37"/>
      <c r="H18" s="40"/>
      <c r="I18" s="37"/>
      <c r="J18" s="40"/>
      <c r="K18" s="37"/>
    </row>
    <row r="19" spans="1:11" ht="12.75">
      <c r="A19" s="47" t="s">
        <v>104</v>
      </c>
      <c r="B19" s="33"/>
      <c r="E19" s="37"/>
      <c r="F19" s="37"/>
      <c r="G19" s="37"/>
      <c r="H19" s="40"/>
      <c r="I19" s="37"/>
      <c r="J19" s="40"/>
      <c r="K19" s="37"/>
    </row>
    <row r="20" spans="1:11" ht="12.75">
      <c r="A20" s="12" t="s">
        <v>103</v>
      </c>
      <c r="E20" s="37">
        <v>-12</v>
      </c>
      <c r="F20" s="40"/>
      <c r="G20" s="37">
        <v>434</v>
      </c>
      <c r="H20" s="37"/>
      <c r="I20" s="37">
        <v>-392</v>
      </c>
      <c r="J20" s="37"/>
      <c r="K20" s="37">
        <v>581</v>
      </c>
    </row>
    <row r="21" spans="1:11" ht="12.75">
      <c r="A21" s="12"/>
      <c r="E21" s="37"/>
      <c r="F21" s="40"/>
      <c r="G21" s="37"/>
      <c r="H21" s="37"/>
      <c r="I21" s="37"/>
      <c r="J21" s="37"/>
      <c r="K21" s="37"/>
    </row>
    <row r="22" spans="1:11" ht="12.75">
      <c r="A22" s="12" t="s">
        <v>105</v>
      </c>
      <c r="B22" s="31"/>
      <c r="E22" s="40"/>
      <c r="F22" s="40"/>
      <c r="G22" s="37"/>
      <c r="H22" s="37"/>
      <c r="I22" s="37"/>
      <c r="J22" s="37"/>
      <c r="K22" s="37"/>
    </row>
    <row r="23" spans="1:11" ht="12.75">
      <c r="A23" s="12" t="s">
        <v>106</v>
      </c>
      <c r="E23" s="37">
        <v>-490</v>
      </c>
      <c r="F23" s="37"/>
      <c r="G23" s="37">
        <v>3053</v>
      </c>
      <c r="H23" s="37"/>
      <c r="I23" s="37">
        <v>3091</v>
      </c>
      <c r="J23" s="37"/>
      <c r="K23" s="37">
        <v>3847</v>
      </c>
    </row>
    <row r="24" spans="1:11" ht="12.75">
      <c r="A24" s="12"/>
      <c r="E24" s="39"/>
      <c r="F24" s="40"/>
      <c r="G24" s="39"/>
      <c r="H24" s="40"/>
      <c r="I24" s="41"/>
      <c r="J24" s="40"/>
      <c r="K24" s="41"/>
    </row>
    <row r="25" spans="2:11" ht="12.75">
      <c r="B25" s="31"/>
      <c r="E25" s="40"/>
      <c r="F25" s="40"/>
      <c r="G25" s="40"/>
      <c r="H25" s="40"/>
      <c r="I25" s="40"/>
      <c r="J25" s="40"/>
      <c r="K25" s="40"/>
    </row>
    <row r="26" spans="1:11" ht="12.75">
      <c r="A26" s="30" t="s">
        <v>102</v>
      </c>
      <c r="E26" s="39">
        <f>SUM(E19:E24)</f>
        <v>-502</v>
      </c>
      <c r="F26" s="37"/>
      <c r="G26" s="39">
        <f>SUM(G19:G24)</f>
        <v>3487</v>
      </c>
      <c r="H26" s="37"/>
      <c r="I26" s="39">
        <f>SUM(I19:I24)</f>
        <v>2699</v>
      </c>
      <c r="J26" s="37"/>
      <c r="K26" s="39">
        <f>SUM(K19:K24)</f>
        <v>4428</v>
      </c>
    </row>
    <row r="27" spans="5:11" ht="12.75">
      <c r="E27" s="11"/>
      <c r="G27" s="11"/>
      <c r="I27" s="11"/>
      <c r="K27" s="11"/>
    </row>
    <row r="28" spans="5:11" ht="12.75">
      <c r="E28" s="11"/>
      <c r="G28" s="11"/>
      <c r="I28" s="11"/>
      <c r="K28" s="11"/>
    </row>
    <row r="29" spans="2:11" ht="12.75">
      <c r="B29" s="31"/>
      <c r="E29" s="19"/>
      <c r="G29" s="19"/>
      <c r="I29" s="19"/>
      <c r="K29" s="19"/>
    </row>
    <row r="30" spans="1:11" ht="13.5" thickBot="1">
      <c r="A30" s="48" t="s">
        <v>107</v>
      </c>
      <c r="E30" s="49">
        <f>E17+E26</f>
        <v>9524</v>
      </c>
      <c r="G30" s="49">
        <f>G17+G26</f>
        <v>9132</v>
      </c>
      <c r="I30" s="49">
        <f>I17+I26</f>
        <v>32718</v>
      </c>
      <c r="K30" s="49">
        <f>K17+K26</f>
        <v>22882</v>
      </c>
    </row>
    <row r="31" spans="5:11" ht="12.75">
      <c r="E31" s="11"/>
      <c r="G31" s="11"/>
      <c r="I31" s="11"/>
      <c r="K31" s="11"/>
    </row>
    <row r="32" spans="1:11" ht="12.75">
      <c r="A32" s="1" t="s">
        <v>100</v>
      </c>
      <c r="E32" s="11"/>
      <c r="G32" s="11"/>
      <c r="I32" s="11"/>
      <c r="K32" s="11"/>
    </row>
    <row r="33" spans="5:11" ht="12.75">
      <c r="E33" s="11"/>
      <c r="G33" s="11"/>
      <c r="I33" s="11"/>
      <c r="K33" s="11"/>
    </row>
    <row r="34" spans="1:11" ht="12.75">
      <c r="A34" s="1" t="s">
        <v>101</v>
      </c>
      <c r="E34" s="11">
        <v>12513</v>
      </c>
      <c r="G34" s="11">
        <v>9194</v>
      </c>
      <c r="I34" s="11">
        <v>26938</v>
      </c>
      <c r="K34" s="11">
        <v>13750</v>
      </c>
    </row>
    <row r="35" spans="5:11" ht="12.75">
      <c r="E35" s="11"/>
      <c r="G35" s="11"/>
      <c r="I35" s="11"/>
      <c r="K35" s="11"/>
    </row>
    <row r="36" spans="1:11" ht="12.75">
      <c r="A36" s="1" t="s">
        <v>97</v>
      </c>
      <c r="E36" s="42">
        <v>0</v>
      </c>
      <c r="F36" s="18"/>
      <c r="G36" s="42">
        <v>0</v>
      </c>
      <c r="H36" s="18"/>
      <c r="I36" s="43">
        <v>0</v>
      </c>
      <c r="J36" s="18"/>
      <c r="K36" s="43">
        <v>0</v>
      </c>
    </row>
    <row r="37" spans="5:11" ht="12.75">
      <c r="E37" s="11"/>
      <c r="G37" s="11"/>
      <c r="I37" s="11"/>
      <c r="K37" s="11"/>
    </row>
    <row r="38" spans="1:11" ht="13.5" thickBot="1">
      <c r="A38" s="48" t="s">
        <v>107</v>
      </c>
      <c r="B38" s="31"/>
      <c r="E38" s="44">
        <f>E30</f>
        <v>9524</v>
      </c>
      <c r="G38" s="44">
        <f>G30</f>
        <v>9132</v>
      </c>
      <c r="I38" s="44">
        <f>I30</f>
        <v>32718</v>
      </c>
      <c r="K38" s="44">
        <f>K30</f>
        <v>22882</v>
      </c>
    </row>
    <row r="39" ht="13.5" thickTop="1"/>
    <row r="59" spans="1:2" ht="15">
      <c r="A59" s="21" t="str">
        <f>'INCOME STATEMENT'!A62</f>
        <v>The Condensed Consolidated  Income Statement  should be read in conjunction with the</v>
      </c>
      <c r="B59" s="21"/>
    </row>
    <row r="60" spans="1:2" ht="15">
      <c r="A60" s="21"/>
      <c r="B60" s="21" t="str">
        <f>'INCOME STATEMENT'!B63</f>
        <v>           Annual  Financial  Report for the year ended 31st March 2011</v>
      </c>
    </row>
  </sheetData>
  <sheetProtection/>
  <printOptions horizontalCentered="1"/>
  <pageMargins left="0.3" right="0.3" top="0.45" bottom="0.45" header="0.17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zoomScalePageLayoutView="0" workbookViewId="0" topLeftCell="A1">
      <selection activeCell="T40" sqref="T40"/>
    </sheetView>
  </sheetViews>
  <sheetFormatPr defaultColWidth="9.140625" defaultRowHeight="12.75"/>
  <cols>
    <col min="1" max="1" width="24.7109375" style="1" customWidth="1"/>
    <col min="2" max="2" width="6.28125" style="1" customWidth="1"/>
    <col min="3" max="3" width="9.140625" style="1" customWidth="1"/>
    <col min="4" max="4" width="2.7109375" style="1" customWidth="1"/>
    <col min="5" max="5" width="9.140625" style="1" customWidth="1"/>
    <col min="6" max="6" width="2.7109375" style="1" customWidth="1"/>
    <col min="7" max="7" width="10.7109375" style="1" customWidth="1"/>
    <col min="8" max="8" width="2.7109375" style="1" customWidth="1"/>
    <col min="9" max="9" width="9.140625" style="1" customWidth="1"/>
    <col min="10" max="10" width="2.7109375" style="1" customWidth="1"/>
    <col min="11" max="11" width="9.140625" style="1" customWidth="1"/>
    <col min="12" max="12" width="2.7109375" style="1" customWidth="1"/>
    <col min="13" max="13" width="10.28125" style="1" bestFit="1" customWidth="1"/>
    <col min="14" max="14" width="2.7109375" style="1" customWidth="1"/>
    <col min="15" max="15" width="9.140625" style="1" customWidth="1"/>
    <col min="16" max="16" width="2.7109375" style="1" customWidth="1"/>
    <col min="17" max="17" width="10.00390625" style="1" customWidth="1"/>
    <col min="18" max="16384" width="9.140625" style="1" customWidth="1"/>
  </cols>
  <sheetData>
    <row r="1" spans="1:17" ht="14.25">
      <c r="A1" s="50" t="s">
        <v>0</v>
      </c>
      <c r="B1" s="28"/>
      <c r="C1" s="28"/>
      <c r="D1" s="50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51" t="s">
        <v>124</v>
      </c>
      <c r="B2" s="28"/>
      <c r="C2" s="28"/>
      <c r="D2" s="28"/>
      <c r="E2" s="52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ht="12.75">
      <c r="E3" s="3"/>
    </row>
    <row r="4" spans="1:17" ht="18.75">
      <c r="A4" s="26" t="s">
        <v>37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4.25">
      <c r="A5" s="53" t="s">
        <v>136</v>
      </c>
      <c r="B5" s="28"/>
      <c r="C5" s="53"/>
      <c r="D5" s="28"/>
      <c r="E5" s="50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2.75">
      <c r="A6" s="54" t="s">
        <v>58</v>
      </c>
      <c r="B6" s="28"/>
      <c r="C6" s="28"/>
      <c r="D6" s="28"/>
      <c r="E6" s="54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10" spans="3:17" ht="12.75">
      <c r="C10" s="6" t="s">
        <v>32</v>
      </c>
      <c r="D10" s="6"/>
      <c r="E10" s="6" t="s">
        <v>32</v>
      </c>
      <c r="F10" s="6"/>
      <c r="G10" s="6" t="s">
        <v>31</v>
      </c>
      <c r="H10" s="6"/>
      <c r="I10" s="6" t="s">
        <v>35</v>
      </c>
      <c r="J10" s="6"/>
      <c r="K10" s="6" t="s">
        <v>109</v>
      </c>
      <c r="L10" s="6"/>
      <c r="M10" s="6" t="s">
        <v>76</v>
      </c>
      <c r="N10" s="6"/>
      <c r="O10" s="6" t="s">
        <v>28</v>
      </c>
      <c r="P10" s="6"/>
      <c r="Q10" s="6" t="s">
        <v>8</v>
      </c>
    </row>
    <row r="11" spans="3:17" ht="12.75">
      <c r="C11" s="6" t="s">
        <v>34</v>
      </c>
      <c r="D11" s="6"/>
      <c r="E11" s="6" t="s">
        <v>33</v>
      </c>
      <c r="F11" s="6"/>
      <c r="G11" s="6" t="s">
        <v>29</v>
      </c>
      <c r="H11" s="6"/>
      <c r="I11" s="6" t="s">
        <v>29</v>
      </c>
      <c r="J11" s="6"/>
      <c r="K11" s="6" t="s">
        <v>29</v>
      </c>
      <c r="L11" s="6"/>
      <c r="M11" s="6" t="s">
        <v>77</v>
      </c>
      <c r="N11" s="6"/>
      <c r="O11" s="6" t="s">
        <v>30</v>
      </c>
      <c r="P11" s="6"/>
      <c r="Q11" s="6"/>
    </row>
    <row r="12" spans="3:17" s="6" customFormat="1" ht="12.75">
      <c r="C12" s="6" t="s">
        <v>1</v>
      </c>
      <c r="E12" s="6" t="s">
        <v>1</v>
      </c>
      <c r="G12" s="6" t="s">
        <v>1</v>
      </c>
      <c r="I12" s="6" t="s">
        <v>1</v>
      </c>
      <c r="K12" s="6" t="s">
        <v>1</v>
      </c>
      <c r="M12" s="6" t="s">
        <v>1</v>
      </c>
      <c r="O12" s="6" t="s">
        <v>1</v>
      </c>
      <c r="Q12" s="6" t="s">
        <v>1</v>
      </c>
    </row>
    <row r="13" spans="3:17" ht="12.75">
      <c r="C13" s="10"/>
      <c r="E13" s="10"/>
      <c r="G13" s="10"/>
      <c r="I13" s="10"/>
      <c r="J13" s="10"/>
      <c r="K13" s="10"/>
      <c r="L13" s="10"/>
      <c r="M13" s="10"/>
      <c r="O13" s="10"/>
      <c r="Q13" s="10"/>
    </row>
    <row r="14" spans="1:17" ht="12.75">
      <c r="A14" s="55" t="s">
        <v>125</v>
      </c>
      <c r="C14" s="10"/>
      <c r="E14" s="10"/>
      <c r="G14" s="10"/>
      <c r="I14" s="10"/>
      <c r="J14" s="10"/>
      <c r="K14" s="10"/>
      <c r="L14" s="10"/>
      <c r="M14" s="10"/>
      <c r="O14" s="10"/>
      <c r="Q14" s="10"/>
    </row>
    <row r="15" spans="1:17" ht="12.75">
      <c r="A15" s="55" t="s">
        <v>126</v>
      </c>
      <c r="C15" s="10"/>
      <c r="E15" s="10"/>
      <c r="G15" s="10"/>
      <c r="I15" s="10"/>
      <c r="J15" s="10"/>
      <c r="K15" s="10"/>
      <c r="L15" s="10"/>
      <c r="M15" s="10"/>
      <c r="O15" s="10"/>
      <c r="Q15" s="10"/>
    </row>
    <row r="16" spans="3:17" ht="12.75">
      <c r="C16" s="10"/>
      <c r="E16" s="10"/>
      <c r="G16" s="10"/>
      <c r="I16" s="10"/>
      <c r="J16" s="10"/>
      <c r="K16" s="10"/>
      <c r="L16" s="10"/>
      <c r="M16" s="10"/>
      <c r="O16" s="10"/>
      <c r="Q16" s="10"/>
    </row>
    <row r="17" spans="1:17" ht="12.75">
      <c r="A17" s="12" t="s">
        <v>123</v>
      </c>
      <c r="C17" s="11">
        <v>213064</v>
      </c>
      <c r="E17" s="11">
        <v>477</v>
      </c>
      <c r="G17" s="11">
        <v>34640</v>
      </c>
      <c r="I17" s="11">
        <v>7861</v>
      </c>
      <c r="J17" s="11"/>
      <c r="K17" s="11">
        <v>2267</v>
      </c>
      <c r="L17" s="11"/>
      <c r="M17" s="40">
        <v>4378</v>
      </c>
      <c r="O17" s="11">
        <v>305381</v>
      </c>
      <c r="Q17" s="11">
        <v>568068</v>
      </c>
    </row>
    <row r="18" spans="1:17" ht="12.75">
      <c r="A18" s="12" t="s">
        <v>110</v>
      </c>
      <c r="C18" s="15"/>
      <c r="E18" s="15"/>
      <c r="G18" s="56"/>
      <c r="I18" s="15"/>
      <c r="J18" s="11"/>
      <c r="K18" s="15"/>
      <c r="L18" s="11"/>
      <c r="M18" s="15"/>
      <c r="O18" s="56"/>
      <c r="Q18" s="56">
        <f>SUM(C18:P18)</f>
        <v>0</v>
      </c>
    </row>
    <row r="19" spans="1:17" ht="12.75">
      <c r="A19" s="12" t="s">
        <v>78</v>
      </c>
      <c r="C19" s="11">
        <f>SUM(C17:C18)</f>
        <v>213064</v>
      </c>
      <c r="E19" s="11">
        <f>SUM(E17:E18)</f>
        <v>477</v>
      </c>
      <c r="G19" s="11">
        <f>SUM(G17:G18)</f>
        <v>34640</v>
      </c>
      <c r="I19" s="11">
        <f>SUM(I17:I18)</f>
        <v>7861</v>
      </c>
      <c r="J19" s="11"/>
      <c r="K19" s="11">
        <f>SUM(K17:K18)</f>
        <v>2267</v>
      </c>
      <c r="L19" s="11"/>
      <c r="M19" s="40">
        <f>SUM(M17:M18)</f>
        <v>4378</v>
      </c>
      <c r="O19" s="11">
        <f>SUM(O17:O18)</f>
        <v>305381</v>
      </c>
      <c r="Q19" s="11">
        <f>SUM(Q17:Q18)</f>
        <v>568068</v>
      </c>
    </row>
    <row r="20" spans="1:17" ht="12.75">
      <c r="A20" s="1" t="s">
        <v>36</v>
      </c>
      <c r="C20" s="11"/>
      <c r="E20" s="11"/>
      <c r="G20" s="11"/>
      <c r="I20" s="11"/>
      <c r="J20" s="11"/>
      <c r="K20" s="11"/>
      <c r="L20" s="11"/>
      <c r="M20" s="11"/>
      <c r="O20" s="11"/>
      <c r="Q20" s="11"/>
    </row>
    <row r="21" spans="1:17" ht="12.75">
      <c r="A21" s="12" t="s">
        <v>111</v>
      </c>
      <c r="C21" s="11"/>
      <c r="E21" s="11"/>
      <c r="G21" s="11"/>
      <c r="I21" s="11"/>
      <c r="J21" s="11"/>
      <c r="K21" s="11"/>
      <c r="L21" s="11"/>
      <c r="M21" s="11"/>
      <c r="O21" s="11"/>
      <c r="Q21" s="11"/>
    </row>
    <row r="22" spans="1:17" ht="12.75">
      <c r="A22" s="12" t="s">
        <v>112</v>
      </c>
      <c r="C22" s="46">
        <v>0</v>
      </c>
      <c r="E22" s="46">
        <v>0</v>
      </c>
      <c r="G22" s="46">
        <v>0</v>
      </c>
      <c r="I22" s="46">
        <v>0</v>
      </c>
      <c r="J22" s="46"/>
      <c r="K22" s="46">
        <v>-392</v>
      </c>
      <c r="L22" s="46"/>
      <c r="M22" s="46">
        <v>3091</v>
      </c>
      <c r="O22" s="46">
        <v>30019</v>
      </c>
      <c r="Q22" s="11">
        <v>32718</v>
      </c>
    </row>
    <row r="23" spans="1:17" ht="12.75">
      <c r="A23" s="1" t="s">
        <v>67</v>
      </c>
      <c r="C23" s="46">
        <v>0</v>
      </c>
      <c r="E23" s="46">
        <v>0</v>
      </c>
      <c r="G23" s="46">
        <v>0</v>
      </c>
      <c r="I23" s="46">
        <v>0</v>
      </c>
      <c r="J23" s="46"/>
      <c r="K23" s="46">
        <v>0</v>
      </c>
      <c r="L23" s="46"/>
      <c r="M23" s="46">
        <v>0</v>
      </c>
      <c r="O23" s="46">
        <v>-7990</v>
      </c>
      <c r="Q23" s="46">
        <v>-7990</v>
      </c>
    </row>
    <row r="24" spans="3:17" ht="12.75">
      <c r="C24" s="15"/>
      <c r="E24" s="15"/>
      <c r="G24" s="15"/>
      <c r="I24" s="15"/>
      <c r="J24" s="14"/>
      <c r="K24" s="15"/>
      <c r="L24" s="14"/>
      <c r="M24" s="15"/>
      <c r="O24" s="15"/>
      <c r="Q24" s="15"/>
    </row>
    <row r="25" spans="3:17" ht="3.75" customHeight="1">
      <c r="C25" s="11"/>
      <c r="E25" s="11"/>
      <c r="G25" s="11"/>
      <c r="I25" s="11"/>
      <c r="J25" s="11"/>
      <c r="K25" s="11"/>
      <c r="L25" s="11"/>
      <c r="M25" s="11"/>
      <c r="O25" s="11"/>
      <c r="Q25" s="11"/>
    </row>
    <row r="26" spans="1:17" ht="12.75">
      <c r="A26" s="12" t="s">
        <v>129</v>
      </c>
      <c r="C26" s="11">
        <f>SUM(C19:C24)</f>
        <v>213064</v>
      </c>
      <c r="E26" s="11">
        <f>SUM(E19:E24)</f>
        <v>477</v>
      </c>
      <c r="G26" s="11">
        <f>SUM(G19:G24)</f>
        <v>34640</v>
      </c>
      <c r="I26" s="11">
        <f>SUM(I19:I24)</f>
        <v>7861</v>
      </c>
      <c r="J26" s="11"/>
      <c r="K26" s="11">
        <f>SUM(K19:K24)</f>
        <v>1875</v>
      </c>
      <c r="L26" s="11"/>
      <c r="M26" s="40">
        <f>SUM(M19:M24)</f>
        <v>7469</v>
      </c>
      <c r="O26" s="11">
        <f>SUM(O19:O24)</f>
        <v>327410</v>
      </c>
      <c r="Q26" s="11">
        <f>SUM(Q19:Q24)</f>
        <v>592796</v>
      </c>
    </row>
    <row r="27" spans="3:17" ht="3.75" customHeight="1" thickBot="1">
      <c r="C27" s="44"/>
      <c r="E27" s="44"/>
      <c r="G27" s="44"/>
      <c r="I27" s="44"/>
      <c r="J27" s="14"/>
      <c r="K27" s="44"/>
      <c r="L27" s="14"/>
      <c r="M27" s="44"/>
      <c r="O27" s="44"/>
      <c r="Q27" s="44"/>
    </row>
    <row r="28" spans="3:17" ht="13.5" thickTop="1">
      <c r="C28" s="11"/>
      <c r="E28" s="11"/>
      <c r="G28" s="11"/>
      <c r="I28" s="11"/>
      <c r="J28" s="11"/>
      <c r="K28" s="11"/>
      <c r="L28" s="11"/>
      <c r="M28" s="11"/>
      <c r="O28" s="11"/>
      <c r="Q28" s="11"/>
    </row>
    <row r="29" spans="3:17" ht="12.75">
      <c r="C29" s="11"/>
      <c r="E29" s="11"/>
      <c r="G29" s="11"/>
      <c r="I29" s="11"/>
      <c r="J29" s="11"/>
      <c r="K29" s="11"/>
      <c r="L29" s="11"/>
      <c r="M29" s="11"/>
      <c r="O29" s="11"/>
      <c r="Q29" s="11"/>
    </row>
    <row r="30" spans="3:17" ht="12.75">
      <c r="C30" s="11"/>
      <c r="E30" s="11"/>
      <c r="G30" s="11"/>
      <c r="I30" s="11"/>
      <c r="J30" s="11"/>
      <c r="K30" s="11"/>
      <c r="L30" s="11"/>
      <c r="M30" s="11"/>
      <c r="O30" s="11"/>
      <c r="Q30" s="11"/>
    </row>
    <row r="31" spans="3:17" ht="12.75">
      <c r="C31" s="11"/>
      <c r="E31" s="11"/>
      <c r="G31" s="11"/>
      <c r="I31" s="11"/>
      <c r="J31" s="11"/>
      <c r="K31" s="11"/>
      <c r="L31" s="11"/>
      <c r="M31" s="11"/>
      <c r="O31" s="11"/>
      <c r="Q31" s="11"/>
    </row>
    <row r="32" spans="3:17" ht="12.75">
      <c r="C32" s="11"/>
      <c r="E32" s="11"/>
      <c r="G32" s="11"/>
      <c r="I32" s="11"/>
      <c r="J32" s="11"/>
      <c r="K32" s="11"/>
      <c r="L32" s="11"/>
      <c r="M32" s="11"/>
      <c r="O32" s="11"/>
      <c r="Q32" s="11"/>
    </row>
    <row r="33" spans="3:17" ht="12.75">
      <c r="C33" s="11"/>
      <c r="E33" s="11"/>
      <c r="G33" s="11"/>
      <c r="I33" s="11"/>
      <c r="J33" s="11"/>
      <c r="K33" s="11"/>
      <c r="L33" s="11"/>
      <c r="M33" s="11"/>
      <c r="O33" s="11"/>
      <c r="Q33" s="11"/>
    </row>
    <row r="34" spans="1:17" ht="12.75">
      <c r="A34" s="55" t="s">
        <v>125</v>
      </c>
      <c r="C34" s="10"/>
      <c r="E34" s="10"/>
      <c r="G34" s="10"/>
      <c r="I34" s="10"/>
      <c r="J34" s="10"/>
      <c r="K34" s="10"/>
      <c r="L34" s="10"/>
      <c r="M34" s="10"/>
      <c r="O34" s="10"/>
      <c r="Q34" s="10"/>
    </row>
    <row r="35" spans="1:17" ht="12.75">
      <c r="A35" s="55" t="s">
        <v>127</v>
      </c>
      <c r="C35" s="10"/>
      <c r="E35" s="10"/>
      <c r="G35" s="10"/>
      <c r="I35" s="10"/>
      <c r="J35" s="10"/>
      <c r="K35" s="10"/>
      <c r="L35" s="10"/>
      <c r="M35" s="10"/>
      <c r="O35" s="10"/>
      <c r="Q35" s="10"/>
    </row>
    <row r="36" spans="3:17" ht="12.75">
      <c r="C36" s="10"/>
      <c r="E36" s="10"/>
      <c r="G36" s="10"/>
      <c r="I36" s="10"/>
      <c r="J36" s="10"/>
      <c r="K36" s="10"/>
      <c r="L36" s="10"/>
      <c r="M36" s="10"/>
      <c r="O36" s="10"/>
      <c r="Q36" s="10"/>
    </row>
    <row r="37" spans="1:17" ht="12.75">
      <c r="A37" s="12" t="s">
        <v>108</v>
      </c>
      <c r="C37" s="11">
        <v>213064</v>
      </c>
      <c r="E37" s="11">
        <v>477</v>
      </c>
      <c r="G37" s="11">
        <v>1728</v>
      </c>
      <c r="I37" s="11">
        <v>7861</v>
      </c>
      <c r="J37" s="11"/>
      <c r="K37" s="11">
        <v>0</v>
      </c>
      <c r="L37" s="11"/>
      <c r="M37" s="40">
        <v>-258</v>
      </c>
      <c r="O37" s="11">
        <v>281605</v>
      </c>
      <c r="Q37" s="11">
        <v>504477</v>
      </c>
    </row>
    <row r="38" spans="1:17" ht="12.75">
      <c r="A38" s="12" t="s">
        <v>110</v>
      </c>
      <c r="C38" s="15"/>
      <c r="E38" s="15"/>
      <c r="G38" s="56"/>
      <c r="I38" s="15"/>
      <c r="J38" s="11"/>
      <c r="K38" s="15">
        <v>1701</v>
      </c>
      <c r="L38" s="11"/>
      <c r="M38" s="15"/>
      <c r="O38" s="56"/>
      <c r="Q38" s="56">
        <v>1701</v>
      </c>
    </row>
    <row r="39" spans="1:17" ht="12.75">
      <c r="A39" s="12"/>
      <c r="C39" s="11">
        <f>SUM(C37:C38)</f>
        <v>213064</v>
      </c>
      <c r="E39" s="11">
        <f>SUM(E37:E38)</f>
        <v>477</v>
      </c>
      <c r="G39" s="11">
        <f>SUM(G37:G38)</f>
        <v>1728</v>
      </c>
      <c r="I39" s="11">
        <f>SUM(I37:I38)</f>
        <v>7861</v>
      </c>
      <c r="J39" s="11"/>
      <c r="K39" s="11">
        <f>SUM(K37:K38)</f>
        <v>1701</v>
      </c>
      <c r="L39" s="11"/>
      <c r="M39" s="46">
        <f>SUM(M37:M38)</f>
        <v>-258</v>
      </c>
      <c r="O39" s="11">
        <f>SUM(O37:O38)</f>
        <v>281605</v>
      </c>
      <c r="Q39" s="11">
        <f>SUM(Q37:Q38)</f>
        <v>506178</v>
      </c>
    </row>
    <row r="40" spans="1:17" ht="12.75">
      <c r="A40" s="1" t="s">
        <v>36</v>
      </c>
      <c r="C40" s="11"/>
      <c r="E40" s="11"/>
      <c r="G40" s="11"/>
      <c r="I40" s="11"/>
      <c r="J40" s="11"/>
      <c r="K40" s="11"/>
      <c r="L40" s="11"/>
      <c r="M40" s="11"/>
      <c r="O40" s="11"/>
      <c r="Q40" s="11"/>
    </row>
    <row r="41" spans="1:17" ht="12.75">
      <c r="A41" s="12" t="s">
        <v>111</v>
      </c>
      <c r="C41" s="11"/>
      <c r="E41" s="11"/>
      <c r="G41" s="11"/>
      <c r="I41" s="11"/>
      <c r="J41" s="11"/>
      <c r="K41" s="11"/>
      <c r="L41" s="11"/>
      <c r="M41" s="11"/>
      <c r="O41" s="11"/>
      <c r="Q41" s="11"/>
    </row>
    <row r="42" spans="1:17" ht="12.75">
      <c r="A42" s="12" t="s">
        <v>112</v>
      </c>
      <c r="C42" s="46">
        <v>0</v>
      </c>
      <c r="E42" s="46">
        <v>0</v>
      </c>
      <c r="G42" s="46">
        <v>0</v>
      </c>
      <c r="I42" s="46">
        <v>0</v>
      </c>
      <c r="J42" s="46"/>
      <c r="K42" s="46">
        <v>581</v>
      </c>
      <c r="L42" s="46"/>
      <c r="M42" s="46">
        <v>3847</v>
      </c>
      <c r="O42" s="46">
        <v>18454</v>
      </c>
      <c r="Q42" s="11">
        <v>22882</v>
      </c>
    </row>
    <row r="43" spans="1:17" ht="12.75">
      <c r="A43" s="1" t="s">
        <v>67</v>
      </c>
      <c r="C43" s="46">
        <v>0</v>
      </c>
      <c r="E43" s="46">
        <v>0</v>
      </c>
      <c r="G43" s="46">
        <v>0</v>
      </c>
      <c r="I43" s="46">
        <v>0</v>
      </c>
      <c r="J43" s="46"/>
      <c r="K43" s="46">
        <v>0</v>
      </c>
      <c r="L43" s="46"/>
      <c r="M43" s="46">
        <v>0</v>
      </c>
      <c r="O43" s="46">
        <v>-6392</v>
      </c>
      <c r="Q43" s="46">
        <v>-6392</v>
      </c>
    </row>
    <row r="44" spans="3:17" ht="12.75">
      <c r="C44" s="15"/>
      <c r="E44" s="15"/>
      <c r="G44" s="15"/>
      <c r="I44" s="15"/>
      <c r="J44" s="14"/>
      <c r="K44" s="15"/>
      <c r="L44" s="14"/>
      <c r="M44" s="15"/>
      <c r="O44" s="15"/>
      <c r="Q44" s="15"/>
    </row>
    <row r="45" spans="3:17" ht="3.75" customHeight="1">
      <c r="C45" s="11"/>
      <c r="E45" s="11"/>
      <c r="G45" s="11"/>
      <c r="I45" s="11"/>
      <c r="J45" s="11"/>
      <c r="K45" s="11"/>
      <c r="L45" s="11"/>
      <c r="M45" s="11"/>
      <c r="O45" s="11"/>
      <c r="Q45" s="11"/>
    </row>
    <row r="46" spans="1:17" ht="12.75">
      <c r="A46" s="12" t="s">
        <v>128</v>
      </c>
      <c r="C46" s="11">
        <f>SUM(C39:C44)</f>
        <v>213064</v>
      </c>
      <c r="E46" s="11">
        <f>SUM(E39:E44)</f>
        <v>477</v>
      </c>
      <c r="G46" s="11">
        <f>SUM(G39:G44)</f>
        <v>1728</v>
      </c>
      <c r="I46" s="11">
        <f>SUM(I39:I44)</f>
        <v>7861</v>
      </c>
      <c r="J46" s="11"/>
      <c r="K46" s="11">
        <f>SUM(K39:K44)</f>
        <v>2282</v>
      </c>
      <c r="L46" s="11"/>
      <c r="M46" s="40">
        <f>SUM(M39:M44)</f>
        <v>3589</v>
      </c>
      <c r="O46" s="11">
        <f>SUM(O39:O44)</f>
        <v>293667</v>
      </c>
      <c r="Q46" s="11">
        <f>SUM(Q39:Q44)</f>
        <v>522668</v>
      </c>
    </row>
    <row r="47" spans="3:17" ht="3.75" customHeight="1" thickBot="1">
      <c r="C47" s="44"/>
      <c r="E47" s="44"/>
      <c r="G47" s="44"/>
      <c r="I47" s="44"/>
      <c r="J47" s="14"/>
      <c r="K47" s="44"/>
      <c r="L47" s="14"/>
      <c r="M47" s="44"/>
      <c r="O47" s="44"/>
      <c r="Q47" s="44"/>
    </row>
    <row r="48" spans="3:17" ht="13.5" thickTop="1">
      <c r="C48" s="11"/>
      <c r="E48" s="11"/>
      <c r="G48" s="11"/>
      <c r="I48" s="11"/>
      <c r="J48" s="11"/>
      <c r="K48" s="11"/>
      <c r="L48" s="11"/>
      <c r="M48" s="11"/>
      <c r="O48" s="11"/>
      <c r="Q48" s="11"/>
    </row>
    <row r="49" spans="3:17" ht="12.75">
      <c r="C49" s="11"/>
      <c r="E49" s="11"/>
      <c r="G49" s="11"/>
      <c r="I49" s="11"/>
      <c r="J49" s="11"/>
      <c r="K49" s="11"/>
      <c r="L49" s="11"/>
      <c r="M49" s="11"/>
      <c r="O49" s="11"/>
      <c r="Q49" s="11"/>
    </row>
    <row r="50" spans="3:17" ht="12.75">
      <c r="C50" s="11"/>
      <c r="E50" s="11"/>
      <c r="G50" s="11"/>
      <c r="I50" s="11"/>
      <c r="J50" s="11"/>
      <c r="K50" s="11"/>
      <c r="L50" s="11"/>
      <c r="M50" s="11"/>
      <c r="O50" s="11"/>
      <c r="Q50" s="11"/>
    </row>
    <row r="51" spans="3:17" ht="12.75">
      <c r="C51" s="11"/>
      <c r="E51" s="11"/>
      <c r="G51" s="11"/>
      <c r="I51" s="11"/>
      <c r="J51" s="11"/>
      <c r="K51" s="11"/>
      <c r="L51" s="11"/>
      <c r="M51" s="11"/>
      <c r="O51" s="11"/>
      <c r="Q51" s="11"/>
    </row>
    <row r="52" spans="3:17" ht="12.75">
      <c r="C52" s="11"/>
      <c r="E52" s="11"/>
      <c r="G52" s="11"/>
      <c r="I52" s="11"/>
      <c r="J52" s="11"/>
      <c r="K52" s="11"/>
      <c r="L52" s="11"/>
      <c r="M52" s="11"/>
      <c r="O52" s="11"/>
      <c r="Q52" s="11"/>
    </row>
    <row r="53" spans="3:17" ht="12.75">
      <c r="C53" s="11"/>
      <c r="E53" s="11"/>
      <c r="G53" s="11"/>
      <c r="I53" s="11"/>
      <c r="J53" s="11"/>
      <c r="K53" s="11"/>
      <c r="L53" s="11"/>
      <c r="M53" s="11"/>
      <c r="O53" s="11"/>
      <c r="Q53" s="11"/>
    </row>
    <row r="54" spans="3:17" ht="12.75">
      <c r="C54" s="11"/>
      <c r="E54" s="11"/>
      <c r="G54" s="11"/>
      <c r="I54" s="11"/>
      <c r="J54" s="11"/>
      <c r="K54" s="11"/>
      <c r="L54" s="11"/>
      <c r="M54" s="11"/>
      <c r="O54" s="11"/>
      <c r="Q54" s="11"/>
    </row>
    <row r="55" spans="3:17" ht="12.75">
      <c r="C55" s="11"/>
      <c r="E55" s="11"/>
      <c r="G55" s="11"/>
      <c r="I55" s="11"/>
      <c r="J55" s="11"/>
      <c r="K55" s="11"/>
      <c r="L55" s="11"/>
      <c r="M55" s="11"/>
      <c r="O55" s="11"/>
      <c r="Q55" s="11"/>
    </row>
    <row r="56" spans="3:17" ht="12.75">
      <c r="C56" s="11"/>
      <c r="E56" s="11"/>
      <c r="G56" s="11"/>
      <c r="I56" s="11"/>
      <c r="J56" s="11"/>
      <c r="K56" s="11"/>
      <c r="L56" s="11"/>
      <c r="M56" s="11"/>
      <c r="O56" s="11"/>
      <c r="Q56" s="11"/>
    </row>
    <row r="66" spans="1:17" ht="15">
      <c r="A66" s="57" t="s">
        <v>73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9"/>
      <c r="P66" s="59"/>
      <c r="Q66" s="59"/>
    </row>
    <row r="67" spans="1:17" ht="15">
      <c r="A67" s="58" t="str">
        <f>'FINANCIAL POSITION'!B56</f>
        <v>           Annual  Financial  Report for the year ended 31st March 2011</v>
      </c>
      <c r="B67" s="57"/>
      <c r="C67" s="59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/>
      <c r="P67" s="59"/>
      <c r="Q67" s="59"/>
    </row>
  </sheetData>
  <sheetProtection/>
  <printOptions horizontalCentered="1"/>
  <pageMargins left="0.3" right="0.3" top="0.45" bottom="0.45" header="0.21" footer="0.5"/>
  <pageSetup fitToHeight="1" fitToWidth="1"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="75" zoomScaleNormal="75" zoomScalePageLayoutView="0" workbookViewId="0" topLeftCell="A1">
      <selection activeCell="O63" sqref="O63"/>
    </sheetView>
  </sheetViews>
  <sheetFormatPr defaultColWidth="9.140625" defaultRowHeight="12.75"/>
  <cols>
    <col min="1" max="2" width="3.8515625" style="1" customWidth="1"/>
    <col min="3" max="8" width="9.140625" style="1" customWidth="1"/>
    <col min="9" max="9" width="9.421875" style="1" bestFit="1" customWidth="1"/>
    <col min="10" max="10" width="5.7109375" style="1" customWidth="1"/>
    <col min="11" max="11" width="10.421875" style="1" bestFit="1" customWidth="1"/>
    <col min="12" max="12" width="8.28125" style="1" customWidth="1"/>
    <col min="13" max="13" width="9.00390625" style="1" bestFit="1" customWidth="1"/>
    <col min="14" max="14" width="10.28125" style="1" customWidth="1"/>
    <col min="15" max="15" width="9.7109375" style="1" customWidth="1"/>
    <col min="16" max="18" width="9.140625" style="1" customWidth="1"/>
    <col min="19" max="19" width="8.8515625" style="1" customWidth="1"/>
    <col min="20" max="20" width="8.421875" style="1" bestFit="1" customWidth="1"/>
    <col min="21" max="21" width="8.28125" style="1" bestFit="1" customWidth="1"/>
    <col min="22" max="16384" width="9.140625" style="1" customWidth="1"/>
  </cols>
  <sheetData>
    <row r="1" ht="14.25">
      <c r="D1" s="2" t="s">
        <v>65</v>
      </c>
    </row>
    <row r="2" ht="12.75">
      <c r="D2" s="3" t="s">
        <v>66</v>
      </c>
    </row>
    <row r="4" ht="18.75">
      <c r="C4" s="60" t="s">
        <v>10</v>
      </c>
    </row>
    <row r="5" spans="4:6" ht="14.25">
      <c r="D5" s="5" t="str">
        <f>'[1]EQUITY'!A5</f>
        <v>             for the 9 months ended 31 December 2011</v>
      </c>
      <c r="E5" s="2"/>
      <c r="F5" s="2"/>
    </row>
    <row r="6" ht="12.75">
      <c r="E6" s="29" t="s">
        <v>59</v>
      </c>
    </row>
    <row r="7" spans="9:11" ht="12.75">
      <c r="I7" s="6" t="s">
        <v>20</v>
      </c>
      <c r="K7" s="6" t="s">
        <v>132</v>
      </c>
    </row>
    <row r="8" spans="9:11" ht="12.75">
      <c r="I8" s="8" t="str">
        <f>'[1]INCOME STATEMENT'!I11</f>
        <v>9 months</v>
      </c>
      <c r="K8" s="8" t="str">
        <f>'[1]INCOME STATEMENT'!K11</f>
        <v>9 months</v>
      </c>
    </row>
    <row r="9" spans="9:11" ht="12.75">
      <c r="I9" s="6" t="s">
        <v>22</v>
      </c>
      <c r="K9" s="6" t="s">
        <v>22</v>
      </c>
    </row>
    <row r="10" spans="9:11" ht="12.75">
      <c r="I10" s="8" t="str">
        <f>'[1]INCOME STATEMENT'!I13</f>
        <v>31.12.2011</v>
      </c>
      <c r="K10" s="8" t="str">
        <f>'[1]INCOME STATEMENT'!K13</f>
        <v>31.12.2010</v>
      </c>
    </row>
    <row r="11" spans="9:11" ht="12.75">
      <c r="I11" s="10" t="s">
        <v>1</v>
      </c>
      <c r="K11" s="10" t="s">
        <v>1</v>
      </c>
    </row>
    <row r="12" ht="12.75">
      <c r="A12" s="1" t="s">
        <v>39</v>
      </c>
    </row>
    <row r="13" spans="2:11" ht="12.75">
      <c r="B13" s="1" t="s">
        <v>16</v>
      </c>
      <c r="I13" s="38">
        <v>43367</v>
      </c>
      <c r="K13" s="38">
        <v>28040</v>
      </c>
    </row>
    <row r="14" spans="9:11" ht="12.75">
      <c r="I14" s="38"/>
      <c r="K14" s="38"/>
    </row>
    <row r="15" spans="2:11" ht="12.75">
      <c r="B15" s="1" t="s">
        <v>43</v>
      </c>
      <c r="I15" s="38"/>
      <c r="K15" s="38"/>
    </row>
    <row r="16" spans="3:11" ht="12.75">
      <c r="C16" s="1" t="s">
        <v>49</v>
      </c>
      <c r="I16" s="38">
        <v>2701</v>
      </c>
      <c r="K16" s="38">
        <v>3208</v>
      </c>
    </row>
    <row r="17" spans="3:11" ht="12.75">
      <c r="C17" s="1" t="s">
        <v>64</v>
      </c>
      <c r="I17" s="38">
        <v>16474</v>
      </c>
      <c r="K17" s="38">
        <v>10133</v>
      </c>
    </row>
    <row r="18" spans="9:11" ht="12.75">
      <c r="I18" s="43"/>
      <c r="K18" s="43"/>
    </row>
    <row r="19" spans="2:11" ht="12.75">
      <c r="B19" s="1" t="s">
        <v>44</v>
      </c>
      <c r="I19" s="38">
        <f>SUM(I13:I17)</f>
        <v>62542</v>
      </c>
      <c r="K19" s="38">
        <f>SUM(K13:K17)</f>
        <v>41381</v>
      </c>
    </row>
    <row r="20" spans="9:11" ht="12.75">
      <c r="I20" s="38"/>
      <c r="K20" s="38"/>
    </row>
    <row r="21" spans="2:11" ht="12.75">
      <c r="B21" s="1" t="s">
        <v>50</v>
      </c>
      <c r="I21" s="38"/>
      <c r="K21" s="38"/>
    </row>
    <row r="22" spans="3:11" ht="12.75">
      <c r="C22" s="1" t="s">
        <v>137</v>
      </c>
      <c r="I22" s="38">
        <v>386</v>
      </c>
      <c r="K22" s="38">
        <v>21725</v>
      </c>
    </row>
    <row r="23" spans="3:13" ht="12.75">
      <c r="C23" s="1" t="s">
        <v>138</v>
      </c>
      <c r="I23" s="38">
        <v>25947</v>
      </c>
      <c r="K23" s="38">
        <v>4097</v>
      </c>
      <c r="M23" s="61"/>
    </row>
    <row r="24" spans="3:11" ht="12.75">
      <c r="C24" s="12" t="s">
        <v>45</v>
      </c>
      <c r="I24" s="38">
        <v>-15205</v>
      </c>
      <c r="K24" s="38">
        <v>-13357</v>
      </c>
    </row>
    <row r="25" spans="3:11" ht="12.75">
      <c r="C25" s="1" t="s">
        <v>139</v>
      </c>
      <c r="I25" s="38">
        <v>-11877</v>
      </c>
      <c r="K25" s="38">
        <v>-5507</v>
      </c>
    </row>
    <row r="26" spans="9:11" ht="12.75">
      <c r="I26" s="38"/>
      <c r="K26" s="38"/>
    </row>
    <row r="27" spans="2:11" ht="12.75">
      <c r="B27" s="1" t="s">
        <v>46</v>
      </c>
      <c r="I27" s="62">
        <f>SUM(I19:I26)</f>
        <v>61793</v>
      </c>
      <c r="K27" s="62">
        <f>SUM(K19:K26)</f>
        <v>48339</v>
      </c>
    </row>
    <row r="28" spans="9:11" ht="12.75">
      <c r="I28" s="38"/>
      <c r="K28" s="38"/>
    </row>
    <row r="29" spans="1:13" ht="12.75">
      <c r="A29" s="1" t="s">
        <v>40</v>
      </c>
      <c r="I29" s="38"/>
      <c r="K29" s="38"/>
      <c r="M29" s="61"/>
    </row>
    <row r="30" spans="2:11" ht="12.75">
      <c r="B30" s="1" t="s">
        <v>51</v>
      </c>
      <c r="I30" s="63">
        <v>63</v>
      </c>
      <c r="K30" s="38">
        <v>172</v>
      </c>
    </row>
    <row r="31" spans="2:11" ht="12.75">
      <c r="B31" s="1" t="s">
        <v>5</v>
      </c>
      <c r="I31" s="38">
        <v>-1776</v>
      </c>
      <c r="K31" s="38">
        <v>-107251</v>
      </c>
    </row>
    <row r="32" spans="2:11" ht="12.75">
      <c r="B32" s="1" t="s">
        <v>91</v>
      </c>
      <c r="I32" s="38">
        <v>-8613</v>
      </c>
      <c r="K32" s="38">
        <v>0</v>
      </c>
    </row>
    <row r="33" spans="2:11" ht="12.75">
      <c r="B33" s="1" t="s">
        <v>140</v>
      </c>
      <c r="I33" s="38">
        <v>-2035</v>
      </c>
      <c r="K33" s="38">
        <v>-1634</v>
      </c>
    </row>
    <row r="34" spans="9:11" ht="12.75">
      <c r="I34" s="38"/>
      <c r="K34" s="38"/>
    </row>
    <row r="35" spans="2:11" ht="12.75">
      <c r="B35" s="1" t="s">
        <v>47</v>
      </c>
      <c r="I35" s="62">
        <f>SUM(I30:I34)</f>
        <v>-12361</v>
      </c>
      <c r="K35" s="62">
        <f>SUM(K30:K34)</f>
        <v>-108713</v>
      </c>
    </row>
    <row r="36" spans="9:11" ht="12.75">
      <c r="I36" s="38"/>
      <c r="K36" s="38"/>
    </row>
    <row r="37" spans="1:11" ht="12.75">
      <c r="A37" s="1" t="s">
        <v>41</v>
      </c>
      <c r="I37" s="38"/>
      <c r="K37" s="38"/>
    </row>
    <row r="38" spans="2:11" ht="12.75">
      <c r="B38" s="12" t="s">
        <v>71</v>
      </c>
      <c r="I38" s="38">
        <v>0</v>
      </c>
      <c r="K38" s="38">
        <v>0</v>
      </c>
    </row>
    <row r="39" spans="2:11" ht="12.75">
      <c r="B39" s="12" t="s">
        <v>70</v>
      </c>
      <c r="I39" s="38">
        <v>-7990</v>
      </c>
      <c r="K39" s="38">
        <v>-6392</v>
      </c>
    </row>
    <row r="40" spans="2:11" ht="12.75">
      <c r="B40" s="1" t="s">
        <v>60</v>
      </c>
      <c r="I40" s="38">
        <v>21700</v>
      </c>
      <c r="K40" s="38">
        <v>-21081</v>
      </c>
    </row>
    <row r="41" spans="2:11" ht="12.75">
      <c r="B41" s="1" t="s">
        <v>75</v>
      </c>
      <c r="I41" s="38">
        <v>-55246</v>
      </c>
      <c r="K41" s="38">
        <v>80537</v>
      </c>
    </row>
    <row r="42" spans="2:11" ht="12.75">
      <c r="B42" s="12" t="s">
        <v>74</v>
      </c>
      <c r="I42" s="38">
        <v>0</v>
      </c>
      <c r="K42" s="38">
        <v>0</v>
      </c>
    </row>
    <row r="43" spans="9:11" ht="12.75">
      <c r="I43" s="38"/>
      <c r="K43" s="38"/>
    </row>
    <row r="44" spans="2:11" ht="12.75">
      <c r="B44" s="1" t="s">
        <v>48</v>
      </c>
      <c r="I44" s="62">
        <f>SUM(I38:I43)</f>
        <v>-41536</v>
      </c>
      <c r="K44" s="62">
        <f>SUM(K38:K43)</f>
        <v>53064</v>
      </c>
    </row>
    <row r="45" spans="9:11" ht="12.75">
      <c r="I45" s="38"/>
      <c r="K45" s="38"/>
    </row>
    <row r="46" spans="1:11" ht="12.75">
      <c r="A46" s="1" t="s">
        <v>42</v>
      </c>
      <c r="I46" s="38">
        <f>+I27+I35+I44</f>
        <v>7896</v>
      </c>
      <c r="K46" s="38">
        <f>+K27+K35+K44</f>
        <v>-7310</v>
      </c>
    </row>
    <row r="47" spans="9:11" ht="12.75">
      <c r="I47" s="38"/>
      <c r="K47" s="38"/>
    </row>
    <row r="48" spans="1:11" ht="12.75">
      <c r="A48" s="1" t="s">
        <v>52</v>
      </c>
      <c r="I48" s="38">
        <v>109024</v>
      </c>
      <c r="K48" s="38">
        <v>65740</v>
      </c>
    </row>
    <row r="49" spans="9:11" ht="12.75">
      <c r="I49" s="38"/>
      <c r="K49" s="38"/>
    </row>
    <row r="50" spans="1:11" ht="12.75">
      <c r="A50" s="1" t="s">
        <v>96</v>
      </c>
      <c r="I50" s="38">
        <v>317</v>
      </c>
      <c r="K50" s="38">
        <v>1536</v>
      </c>
    </row>
    <row r="51" spans="9:11" ht="12.75">
      <c r="I51" s="43"/>
      <c r="K51" s="43"/>
    </row>
    <row r="52" spans="9:11" ht="12.75">
      <c r="I52" s="38"/>
      <c r="K52" s="38"/>
    </row>
    <row r="53" spans="1:11" ht="12.75">
      <c r="A53" s="1" t="s">
        <v>53</v>
      </c>
      <c r="I53" s="38">
        <f>SUM(I46:I51)</f>
        <v>117237</v>
      </c>
      <c r="K53" s="38">
        <f>SUM(K46:K51)</f>
        <v>59966</v>
      </c>
    </row>
    <row r="54" spans="9:11" ht="3.75" customHeight="1" thickBot="1">
      <c r="I54" s="64"/>
      <c r="K54" s="64"/>
    </row>
    <row r="55" spans="9:11" ht="13.5" thickTop="1">
      <c r="I55" s="11"/>
      <c r="K55" s="11"/>
    </row>
    <row r="56" spans="2:11" ht="3.75" customHeight="1">
      <c r="B56" s="1" t="s">
        <v>93</v>
      </c>
      <c r="I56" s="11"/>
      <c r="K56" s="11"/>
    </row>
    <row r="57" spans="2:11" ht="12.75">
      <c r="B57" s="1" t="s">
        <v>18</v>
      </c>
      <c r="I57" s="11">
        <v>118852</v>
      </c>
      <c r="K57" s="11">
        <v>61571</v>
      </c>
    </row>
    <row r="58" spans="2:11" ht="12.75">
      <c r="B58" s="1" t="s">
        <v>94</v>
      </c>
      <c r="I58" s="11"/>
      <c r="K58" s="11"/>
    </row>
    <row r="59" spans="2:11" ht="12.75">
      <c r="B59" s="12" t="s">
        <v>95</v>
      </c>
      <c r="I59" s="38">
        <f>-205-1410</f>
        <v>-1615</v>
      </c>
      <c r="K59" s="38">
        <v>-1605</v>
      </c>
    </row>
    <row r="60" spans="9:11" ht="12.75">
      <c r="I60" s="11"/>
      <c r="K60" s="11"/>
    </row>
    <row r="61" spans="9:11" ht="13.5" thickBot="1">
      <c r="I61" s="65">
        <f>SUM(I56:I60)</f>
        <v>117237</v>
      </c>
      <c r="K61" s="65">
        <f>SUM(K56:K60)</f>
        <v>59966</v>
      </c>
    </row>
    <row r="62" spans="8:11" ht="13.5" thickTop="1">
      <c r="H62" s="61"/>
      <c r="I62" s="11"/>
      <c r="K62" s="11"/>
    </row>
    <row r="63" spans="1:11" ht="15">
      <c r="A63" s="21" t="s">
        <v>54</v>
      </c>
      <c r="B63" s="21"/>
      <c r="C63" s="21"/>
      <c r="D63" s="21"/>
      <c r="E63" s="21"/>
      <c r="F63" s="21"/>
      <c r="G63" s="21"/>
      <c r="H63" s="21"/>
      <c r="I63" s="21"/>
      <c r="J63" s="21"/>
      <c r="K63" s="22"/>
    </row>
    <row r="64" spans="2:11" ht="15">
      <c r="B64" s="22"/>
      <c r="C64" s="23" t="str">
        <f>'[1]FINANCIAL POSITION'!B56</f>
        <v>           Annual  Financial  Report for the year ended 31st March 2011</v>
      </c>
      <c r="D64" s="21"/>
      <c r="E64" s="21"/>
      <c r="F64" s="21"/>
      <c r="G64" s="21"/>
      <c r="H64" s="21"/>
      <c r="I64" s="21"/>
      <c r="J64" s="21"/>
      <c r="K64" s="22"/>
    </row>
    <row r="65" spans="9:11" ht="12.75">
      <c r="I65" s="11"/>
      <c r="K65" s="11"/>
    </row>
    <row r="66" spans="1:12" ht="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2"/>
      <c r="L66" s="22"/>
    </row>
    <row r="67" spans="2:12" ht="15">
      <c r="B67" s="22"/>
      <c r="C67" s="23"/>
      <c r="D67" s="21"/>
      <c r="E67" s="21"/>
      <c r="F67" s="21"/>
      <c r="G67" s="21"/>
      <c r="H67" s="21"/>
      <c r="I67" s="21"/>
      <c r="J67" s="21"/>
      <c r="K67" s="22"/>
      <c r="L67" s="22"/>
    </row>
  </sheetData>
  <sheetProtection/>
  <printOptions horizontalCentered="1"/>
  <pageMargins left="0.3" right="0.3" top="0.45" bottom="0.45" header="0.2" footer="0.3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sk lew</cp:lastModifiedBy>
  <cp:lastPrinted>2011-11-23T01:11:55Z</cp:lastPrinted>
  <dcterms:created xsi:type="dcterms:W3CDTF">2002-11-05T04:31:47Z</dcterms:created>
  <dcterms:modified xsi:type="dcterms:W3CDTF">2012-02-22T07:29:33Z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