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120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SHEET'!$A$1:$J$60</definedName>
    <definedName name="_xlnm.Print_Area" localSheetId="3">'CASHFLOW'!$A$1:$M$65</definedName>
    <definedName name="_xlnm.Print_Area" localSheetId="1">'INCOME STATEMENT'!$A$1:$K$59</definedName>
  </definedNames>
  <calcPr fullCalcOnLoad="1"/>
</workbook>
</file>

<file path=xl/sharedStrings.xml><?xml version="1.0" encoding="utf-8"?>
<sst xmlns="http://schemas.openxmlformats.org/spreadsheetml/2006/main" count="181" uniqueCount="130">
  <si>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</si>
  <si>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</si>
  <si>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</si>
  <si>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</si>
  <si>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</si>
  <si>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</si>
  <si>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</si>
  <si>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</si>
  <si>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</si>
  <si>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</si>
  <si>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</si>
  <si>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</si>
  <si>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</si>
  <si>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>NON CURRENT ASSETS</t>
  </si>
  <si>
    <t xml:space="preserve">CONDENSED CONSOLIDATED CASHFLOW STATEMENT 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</si>
  <si>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</si>
  <si>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</si>
  <si>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</si>
  <si>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</si>
  <si>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</si>
  <si>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</si>
  <si>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</si>
  <si>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</si>
  <si>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</si>
  <si>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</si>
  <si>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</si>
  <si>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</si>
  <si>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</si>
  <si>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</si>
  <si>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</si>
  <si>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</si>
  <si>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</si>
  <si>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</si>
  <si>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</si>
  <si>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</si>
  <si>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</si>
  <si>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</si>
  <si>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</si>
  <si>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</si>
  <si>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</si>
  <si>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</si>
  <si>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</si>
  <si>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</si>
  <si>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</si>
  <si>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</si>
  <si>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</si>
  <si>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</si>
  <si>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</si>
  <si>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</si>
  <si>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</si>
  <si>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</si>
  <si>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</si>
  <si>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</si>
  <si>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</si>
  <si>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</si>
  <si>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</si>
  <si>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</si>
  <si>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</si>
  <si>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</si>
  <si>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</si>
  <si>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</si>
  <si>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</si>
  <si>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</si>
  <si>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</si>
  <si>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</si>
  <si>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</si>
  <si>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</si>
  <si>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</si>
  <si>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</si>
  <si>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</si>
  <si>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</si>
  <si>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</si>
  <si>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Repayment of unsecured advances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</si>
  <si>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</si>
  <si>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</si>
  <si>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</si>
  <si>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</si>
  <si>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</si>
  <si>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</si>
  <si>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</si>
  <si>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</si>
  <si>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</si>
  <si>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</si>
  <si>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</si>
  <si>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</si>
  <si>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</si>
  <si>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</si>
  <si>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</si>
  <si>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</si>
  <si>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</si>
  <si>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</si>
  <si>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</si>
  <si>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</si>
  <si>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</si>
  <si>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</si>
  <si>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</si>
  <si>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</si>
  <si>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</si>
  <si>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Net Tangible Assets per Ordinary Share (sen)</t>
  </si>
  <si>
    <t>Current Tax Assets</t>
  </si>
  <si>
    <t>Bank Overdraft</t>
  </si>
  <si>
    <t>Pre-acquisition profit/(loss)</t>
  </si>
  <si>
    <t>Dividend paid to Shareholder of Company</t>
  </si>
  <si>
    <t>Dividend paid to MI Shareholders of subsidiary companies</t>
  </si>
  <si>
    <t>Property Development Costs</t>
  </si>
  <si>
    <t>As at 1 April 2004</t>
  </si>
  <si>
    <t xml:space="preserve">   Movement relating to Disposal</t>
  </si>
  <si>
    <t xml:space="preserve">       Deferred Tax written back</t>
  </si>
  <si>
    <t xml:space="preserve">       Revaluation Reserve realised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</si>
  <si>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</si>
  <si>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</si>
  <si>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</si>
  <si>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31.03.2005</t>
  </si>
  <si>
    <t xml:space="preserve">           Annual  Financial  Report for the year ended 31st March 2005</t>
  </si>
  <si>
    <t xml:space="preserve">    Annual  Financial  Report for the year ended 31st March 2005</t>
  </si>
  <si>
    <t>Annual Financial Report for the year ended 31st March 2005</t>
  </si>
  <si>
    <t xml:space="preserve">       Annual Financial Report for the year ended 31st March 2005</t>
  </si>
  <si>
    <t>As at 1 April 2005</t>
  </si>
  <si>
    <t>As at 30 September 2005</t>
  </si>
  <si>
    <t>30.09.2005</t>
  </si>
  <si>
    <t>Work In Progress</t>
  </si>
  <si>
    <t xml:space="preserve">       for the 2nd quarter ended 30 September 2005</t>
  </si>
  <si>
    <t>6 months</t>
  </si>
  <si>
    <t>30.09.2004</t>
  </si>
  <si>
    <t xml:space="preserve">             for the 6 months ended 30 September 2005</t>
  </si>
  <si>
    <t>Current 6 months ended</t>
  </si>
  <si>
    <t>30 September 2005</t>
  </si>
  <si>
    <t>Preceding 6 months ended</t>
  </si>
  <si>
    <t>30 September 2004</t>
  </si>
  <si>
    <t>As at 30 September 2004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</si>
</sst>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8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8" fontId="0" fillId="0" borderId="0" xfId="15" applyNumberFormat="1" applyFill="1" applyAlignment="1">
      <alignment/>
    </xf>
    <xf numFmtId="178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8" fontId="0" fillId="0" borderId="0" xfId="15" applyNumberFormat="1" applyFont="1" applyBorder="1" applyAlignment="1">
      <alignment/>
    </xf>
    <xf numFmtId="178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8" fontId="0" fillId="0" borderId="8" xfId="15" applyNumberFormat="1" applyBorder="1" applyAlignment="1">
      <alignment/>
    </xf>
    <xf numFmtId="178" fontId="0" fillId="0" borderId="7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0" fillId="0" borderId="0" xfId="15" applyNumberFormat="1" applyFont="1" applyFill="1" applyAlignment="1">
      <alignment/>
    </xf>
    <xf numFmtId="178" fontId="0" fillId="0" borderId="1" xfId="15" applyNumberFormat="1" applyFont="1" applyFill="1" applyBorder="1" applyAlignment="1">
      <alignment/>
    </xf>
    <xf numFmtId="2" fontId="0" fillId="0" borderId="0" xfId="15" applyNumberFormat="1" applyFont="1" applyAlignment="1">
      <alignment horizontal="right"/>
    </xf>
    <xf numFmtId="182" fontId="0" fillId="0" borderId="0" xfId="15" applyNumberFormat="1" applyFont="1" applyAlignment="1">
      <alignment horizontal="right"/>
    </xf>
    <xf numFmtId="178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8" fontId="3" fillId="0" borderId="0" xfId="15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78" fontId="0" fillId="0" borderId="0" xfId="15" applyNumberFormat="1" applyFont="1" applyFill="1" applyBorder="1" applyAlignment="1">
      <alignment/>
    </xf>
    <xf numFmtId="178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37" fontId="0" fillId="0" borderId="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Fill="1" applyBorder="1" applyAlignment="1">
      <alignment/>
    </xf>
    <xf numFmtId="37" fontId="0" fillId="0" borderId="1" xfId="0" applyNumberFormat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3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75" zoomScaleNormal="75" workbookViewId="0" topLeftCell="A1">
      <selection activeCell="G15" sqref="G15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20" t="s">
        <v>0</v>
      </c>
    </row>
    <row r="2" ht="12.75">
      <c r="D2" s="3" t="s">
        <v>61</v>
      </c>
    </row>
    <row r="4" ht="18">
      <c r="C4" s="19" t="s">
        <v>11</v>
      </c>
    </row>
    <row r="5" ht="15">
      <c r="E5" s="45" t="s">
        <v>118</v>
      </c>
    </row>
    <row r="6" ht="15">
      <c r="E6" s="20"/>
    </row>
    <row r="7" ht="15">
      <c r="E7" s="20"/>
    </row>
    <row r="8" ht="12.75">
      <c r="G8" s="21"/>
    </row>
    <row r="9" spans="7:9" ht="12.75">
      <c r="G9" s="32" t="s">
        <v>12</v>
      </c>
      <c r="I9" s="32" t="s">
        <v>12</v>
      </c>
    </row>
    <row r="10" spans="6:9" ht="12.75">
      <c r="F10" s="23"/>
      <c r="G10" s="1" t="s">
        <v>119</v>
      </c>
      <c r="I10" s="9" t="s">
        <v>112</v>
      </c>
    </row>
    <row r="11" spans="6:9" ht="12.75">
      <c r="F11" s="23"/>
      <c r="G11" s="47" t="s">
        <v>83</v>
      </c>
      <c r="I11" s="47" t="s">
        <v>82</v>
      </c>
    </row>
    <row r="12" ht="12.75">
      <c r="G12" s="21"/>
    </row>
    <row r="13" spans="7:9" ht="12.75">
      <c r="G13" s="30" t="s">
        <v>1</v>
      </c>
      <c r="I13" s="5" t="s">
        <v>1</v>
      </c>
    </row>
    <row r="14" spans="1:7" ht="12.75">
      <c r="A14" t="s">
        <v>13</v>
      </c>
      <c r="G14" s="21"/>
    </row>
    <row r="15" spans="2:11" ht="12.75">
      <c r="B15" t="s">
        <v>4</v>
      </c>
      <c r="G15" s="7">
        <v>141730</v>
      </c>
      <c r="I15" s="7">
        <v>140764</v>
      </c>
      <c r="K15" s="7"/>
    </row>
    <row r="16" spans="2:11" ht="12.75">
      <c r="B16" t="s">
        <v>5</v>
      </c>
      <c r="G16" s="7">
        <v>166800</v>
      </c>
      <c r="I16" s="7">
        <v>166800</v>
      </c>
      <c r="K16" s="7"/>
    </row>
    <row r="17" spans="2:9" ht="12.75">
      <c r="B17" t="s">
        <v>15</v>
      </c>
      <c r="G17" s="7">
        <v>40958</v>
      </c>
      <c r="I17" s="7">
        <v>39574</v>
      </c>
    </row>
    <row r="18" spans="2:9" ht="12.75">
      <c r="B18" s="21" t="s">
        <v>6</v>
      </c>
      <c r="G18" s="7">
        <v>0</v>
      </c>
      <c r="I18" s="7">
        <v>0</v>
      </c>
    </row>
    <row r="19" spans="2:9" ht="12.75">
      <c r="B19" s="21" t="s">
        <v>7</v>
      </c>
      <c r="G19" s="7">
        <v>5107</v>
      </c>
      <c r="I19" s="7">
        <v>5364</v>
      </c>
    </row>
    <row r="20" spans="7:9" ht="12.75">
      <c r="G20" s="7"/>
      <c r="I20" s="7"/>
    </row>
    <row r="21" spans="1:9" ht="12.75">
      <c r="A21" t="s">
        <v>16</v>
      </c>
      <c r="G21" s="7"/>
      <c r="I21" s="7"/>
    </row>
    <row r="22" spans="2:9" ht="12.75">
      <c r="B22" s="21" t="s">
        <v>8</v>
      </c>
      <c r="G22" s="13">
        <v>1582</v>
      </c>
      <c r="I22" s="13">
        <v>2137</v>
      </c>
    </row>
    <row r="23" spans="2:9" ht="12.75">
      <c r="B23" s="21" t="s">
        <v>104</v>
      </c>
      <c r="G23" s="14">
        <v>48123</v>
      </c>
      <c r="I23" s="14">
        <v>58419</v>
      </c>
    </row>
    <row r="24" spans="2:9" ht="12.75">
      <c r="B24" s="21" t="s">
        <v>34</v>
      </c>
      <c r="G24" s="14">
        <v>62125</v>
      </c>
      <c r="I24" s="14">
        <f>4098+12725+12692</f>
        <v>29515</v>
      </c>
    </row>
    <row r="25" spans="2:9" ht="12.75">
      <c r="B25" s="21" t="s">
        <v>99</v>
      </c>
      <c r="G25" s="14">
        <v>0</v>
      </c>
      <c r="I25" s="14">
        <v>160</v>
      </c>
    </row>
    <row r="26" spans="2:9" ht="12.75">
      <c r="B26" s="21" t="s">
        <v>120</v>
      </c>
      <c r="G26" s="14">
        <v>35002</v>
      </c>
      <c r="I26" s="14">
        <v>0</v>
      </c>
    </row>
    <row r="27" spans="2:9" ht="12.75">
      <c r="B27" s="21" t="s">
        <v>33</v>
      </c>
      <c r="G27" s="14">
        <v>40941</v>
      </c>
      <c r="I27" s="14">
        <f>35019+7358</f>
        <v>42377</v>
      </c>
    </row>
    <row r="28" spans="7:9" ht="12.75">
      <c r="G28" s="17">
        <f>SUM(G22:G27)</f>
        <v>187773</v>
      </c>
      <c r="I28" s="17">
        <f>SUM(I22:I27)</f>
        <v>132608</v>
      </c>
    </row>
    <row r="29" spans="7:9" ht="12.75">
      <c r="G29" s="14"/>
      <c r="I29" s="14"/>
    </row>
    <row r="30" spans="2:9" ht="12.75">
      <c r="B30" t="s">
        <v>19</v>
      </c>
      <c r="G30" s="14"/>
      <c r="I30" s="14"/>
    </row>
    <row r="31" spans="1:9" ht="12.75">
      <c r="A31" t="s">
        <v>17</v>
      </c>
      <c r="G31" s="14"/>
      <c r="I31" s="14"/>
    </row>
    <row r="32" spans="2:9" ht="12.75">
      <c r="B32" s="21" t="s">
        <v>32</v>
      </c>
      <c r="C32" s="21"/>
      <c r="D32" s="21"/>
      <c r="G32" s="14">
        <v>36594</v>
      </c>
      <c r="I32" s="14">
        <f>9218+8780+5220</f>
        <v>23218</v>
      </c>
    </row>
    <row r="33" spans="2:9" ht="12.75">
      <c r="B33" s="21" t="s">
        <v>86</v>
      </c>
      <c r="C33" s="21"/>
      <c r="D33" s="21"/>
      <c r="G33" s="14">
        <v>20000</v>
      </c>
      <c r="I33" s="14">
        <v>18000</v>
      </c>
    </row>
    <row r="34" spans="2:9" ht="12.75">
      <c r="B34" s="48" t="s">
        <v>100</v>
      </c>
      <c r="C34" s="21"/>
      <c r="D34" s="21"/>
      <c r="G34" s="14">
        <v>0</v>
      </c>
      <c r="I34" s="14">
        <v>0</v>
      </c>
    </row>
    <row r="35" spans="2:9" ht="12.75">
      <c r="B35" s="21" t="s">
        <v>9</v>
      </c>
      <c r="C35" s="21"/>
      <c r="D35" s="21"/>
      <c r="G35" s="14">
        <v>4113</v>
      </c>
      <c r="I35" s="14">
        <v>860</v>
      </c>
    </row>
    <row r="36" spans="3:9" ht="12.75">
      <c r="C36" s="21"/>
      <c r="D36" s="21"/>
      <c r="G36" s="17">
        <f>SUM(G32:G35)</f>
        <v>60707</v>
      </c>
      <c r="I36" s="17">
        <f>SUM(I32:I35)</f>
        <v>42078</v>
      </c>
    </row>
    <row r="37" spans="2:9" ht="12.75">
      <c r="B37" s="21"/>
      <c r="C37" s="21"/>
      <c r="D37" s="21"/>
      <c r="G37" s="7"/>
      <c r="I37" s="7"/>
    </row>
    <row r="38" spans="1:9" ht="12.75">
      <c r="A38" t="s">
        <v>18</v>
      </c>
      <c r="B38" s="21"/>
      <c r="C38" s="21"/>
      <c r="D38" s="21"/>
      <c r="G38" s="7">
        <f>+G28-G36</f>
        <v>127066</v>
      </c>
      <c r="I38" s="7">
        <f>+I28-I36</f>
        <v>90530</v>
      </c>
    </row>
    <row r="39" spans="2:9" ht="12.75">
      <c r="B39" s="22"/>
      <c r="D39" s="21"/>
      <c r="G39" s="7"/>
      <c r="I39" s="7"/>
    </row>
    <row r="40" spans="2:9" ht="13.5" thickBot="1">
      <c r="B40" s="21"/>
      <c r="C40" s="21"/>
      <c r="D40" s="21"/>
      <c r="G40" s="15">
        <f>+G15+G16+G17+G18+G19+G38</f>
        <v>481661</v>
      </c>
      <c r="I40" s="15">
        <f>+I15+I16+I17+I18+I19+I38</f>
        <v>443032</v>
      </c>
    </row>
    <row r="41" spans="2:9" ht="13.5" thickTop="1">
      <c r="B41" s="21"/>
      <c r="C41" s="21"/>
      <c r="D41" s="21"/>
      <c r="G41" s="11"/>
      <c r="I41" s="11"/>
    </row>
    <row r="42" spans="2:9" ht="12.75">
      <c r="B42" s="21" t="s">
        <v>20</v>
      </c>
      <c r="C42" s="21"/>
      <c r="D42" s="21"/>
      <c r="G42" s="7"/>
      <c r="I42" s="7"/>
    </row>
    <row r="43" spans="1:9" ht="12.75">
      <c r="A43" t="s">
        <v>21</v>
      </c>
      <c r="B43" s="21"/>
      <c r="C43" s="21"/>
      <c r="D43" s="21"/>
      <c r="G43" s="7">
        <v>213064</v>
      </c>
      <c r="I43" s="7">
        <v>213064</v>
      </c>
    </row>
    <row r="44" spans="1:9" ht="12.75">
      <c r="A44" t="s">
        <v>36</v>
      </c>
      <c r="B44" s="21"/>
      <c r="C44" s="21"/>
      <c r="D44" s="21"/>
      <c r="G44" s="10">
        <v>166712</v>
      </c>
      <c r="I44" s="10">
        <f>477+85099+7861+64950+4602</f>
        <v>162989</v>
      </c>
    </row>
    <row r="45" spans="1:9" ht="12.75">
      <c r="A45" t="s">
        <v>22</v>
      </c>
      <c r="B45" s="22"/>
      <c r="C45" s="21"/>
      <c r="D45" s="21"/>
      <c r="G45" s="7">
        <f>SUM(G43:G44)</f>
        <v>379776</v>
      </c>
      <c r="I45" s="7">
        <f>SUM(I43:I44)</f>
        <v>376053</v>
      </c>
    </row>
    <row r="46" spans="2:9" ht="12.75">
      <c r="B46" s="22"/>
      <c r="C46" s="21"/>
      <c r="D46" s="21"/>
      <c r="G46" s="7"/>
      <c r="I46" s="7"/>
    </row>
    <row r="47" spans="1:9" ht="12.75">
      <c r="A47" t="s">
        <v>23</v>
      </c>
      <c r="B47" s="22"/>
      <c r="C47" s="21"/>
      <c r="D47" s="21"/>
      <c r="G47" s="7">
        <v>0</v>
      </c>
      <c r="I47" s="7">
        <v>0</v>
      </c>
    </row>
    <row r="48" spans="2:9" ht="12.75">
      <c r="B48" s="22"/>
      <c r="C48" s="21"/>
      <c r="D48" s="21"/>
      <c r="G48" s="7"/>
      <c r="I48" s="7"/>
    </row>
    <row r="49" spans="1:9" ht="12.75">
      <c r="A49" t="s">
        <v>24</v>
      </c>
      <c r="B49" s="21"/>
      <c r="C49" s="21"/>
      <c r="D49" s="21"/>
      <c r="G49" s="7"/>
      <c r="I49" s="7"/>
    </row>
    <row r="50" spans="2:9" ht="12.75">
      <c r="B50" s="21" t="s">
        <v>25</v>
      </c>
      <c r="C50" s="21"/>
      <c r="D50" s="21"/>
      <c r="G50" s="13">
        <v>0</v>
      </c>
      <c r="I50" s="13">
        <v>0</v>
      </c>
    </row>
    <row r="51" spans="2:9" ht="12.75">
      <c r="B51" s="21" t="s">
        <v>35</v>
      </c>
      <c r="C51" s="21"/>
      <c r="D51" s="21"/>
      <c r="G51" s="18">
        <v>101885</v>
      </c>
      <c r="I51" s="18">
        <v>66979</v>
      </c>
    </row>
    <row r="52" spans="2:9" ht="12.75">
      <c r="B52" s="21"/>
      <c r="C52" s="21"/>
      <c r="D52" s="21"/>
      <c r="G52" s="7">
        <f>SUM(G50:G51)</f>
        <v>101885</v>
      </c>
      <c r="I52" s="7">
        <f>SUM(I50:I51)</f>
        <v>66979</v>
      </c>
    </row>
    <row r="53" spans="2:9" ht="12.75">
      <c r="B53" s="21"/>
      <c r="C53" s="21"/>
      <c r="D53" s="21"/>
      <c r="G53" s="7"/>
      <c r="I53" s="7"/>
    </row>
    <row r="54" spans="2:11" ht="13.5" thickBot="1">
      <c r="B54" s="21"/>
      <c r="C54" s="21"/>
      <c r="D54" s="21"/>
      <c r="G54" s="15">
        <f>+G45+G47+G52</f>
        <v>481661</v>
      </c>
      <c r="I54" s="15">
        <f>+I45+I47+I52</f>
        <v>443032</v>
      </c>
      <c r="J54" s="7"/>
      <c r="K54" s="7"/>
    </row>
    <row r="55" spans="2:10" ht="13.5" thickTop="1">
      <c r="B55" s="21"/>
      <c r="C55" s="21"/>
      <c r="D55" s="21"/>
      <c r="G55" s="7"/>
      <c r="I55" s="7"/>
      <c r="J55" s="7"/>
    </row>
    <row r="56" spans="1:10" ht="12.75">
      <c r="A56" s="44" t="s">
        <v>98</v>
      </c>
      <c r="B56" s="21"/>
      <c r="C56" s="21"/>
      <c r="D56" s="21"/>
      <c r="G56" s="50">
        <f>G45/426127*100</f>
        <v>89.12272632337309</v>
      </c>
      <c r="I56" s="50">
        <f>(I45)/426127*100</f>
        <v>88.24904312564095</v>
      </c>
      <c r="J56" s="7"/>
    </row>
    <row r="57" spans="2:9" ht="12.75">
      <c r="B57" s="21"/>
      <c r="C57" s="21"/>
      <c r="D57" s="21"/>
      <c r="G57" s="7"/>
      <c r="I57" s="7"/>
    </row>
    <row r="58" spans="2:10" ht="14.25">
      <c r="B58" s="21"/>
      <c r="C58" s="21"/>
      <c r="D58" s="21"/>
      <c r="G58" s="7"/>
      <c r="I58" s="7"/>
      <c r="J58" s="37"/>
    </row>
    <row r="59" spans="1:10" ht="14.25">
      <c r="A59" s="36" t="s">
        <v>26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2:9" ht="14.25">
      <c r="B60" s="51" t="s">
        <v>113</v>
      </c>
      <c r="C60" s="37"/>
      <c r="D60" s="37"/>
      <c r="E60" s="36"/>
      <c r="F60" s="36"/>
      <c r="G60" s="36"/>
      <c r="H60" s="36"/>
      <c r="I60" s="36"/>
    </row>
    <row r="61" spans="2:4" ht="12.75">
      <c r="B61" s="21"/>
      <c r="C61" s="21"/>
      <c r="D61" s="21"/>
    </row>
    <row r="62" spans="7:9" ht="12.75">
      <c r="G62" s="7"/>
      <c r="I62" s="7"/>
    </row>
    <row r="65" spans="7:9" ht="12.75">
      <c r="G65" s="41"/>
      <c r="I65" s="41"/>
    </row>
    <row r="66" spans="7:9" ht="12.75">
      <c r="G66" s="42"/>
      <c r="I66" s="42"/>
    </row>
  </sheetData>
  <printOptions horizontalCentered="1"/>
  <pageMargins left="0.62" right="0.36" top="0.75" bottom="0.5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20" t="s">
        <v>88</v>
      </c>
    </row>
    <row r="2" ht="12.75">
      <c r="D2" s="3" t="s">
        <v>90</v>
      </c>
    </row>
    <row r="4" ht="18">
      <c r="B4" s="19" t="s">
        <v>87</v>
      </c>
    </row>
    <row r="5" spans="3:6" ht="15">
      <c r="C5" s="45" t="s">
        <v>121</v>
      </c>
      <c r="D5" s="20"/>
      <c r="F5" s="20"/>
    </row>
    <row r="6" spans="4:6" ht="15">
      <c r="D6" s="38" t="s">
        <v>89</v>
      </c>
      <c r="F6" s="20"/>
    </row>
    <row r="7" spans="4:6" ht="15">
      <c r="D7" s="38"/>
      <c r="F7" s="20"/>
    </row>
    <row r="10" spans="5:11" ht="12.75">
      <c r="E10" s="32" t="s">
        <v>37</v>
      </c>
      <c r="G10" s="1" t="s">
        <v>40</v>
      </c>
      <c r="I10" s="32" t="s">
        <v>37</v>
      </c>
      <c r="K10" s="1" t="s">
        <v>41</v>
      </c>
    </row>
    <row r="11" spans="5:11" ht="12.75">
      <c r="E11" s="32" t="s">
        <v>38</v>
      </c>
      <c r="G11" s="1" t="s">
        <v>38</v>
      </c>
      <c r="I11" s="22" t="s">
        <v>122</v>
      </c>
      <c r="K11" s="22" t="s">
        <v>122</v>
      </c>
    </row>
    <row r="12" spans="5:11" ht="12.75">
      <c r="E12" s="32" t="s">
        <v>39</v>
      </c>
      <c r="G12" s="1" t="s">
        <v>39</v>
      </c>
      <c r="I12" s="32" t="s">
        <v>39</v>
      </c>
      <c r="K12" s="1" t="s">
        <v>39</v>
      </c>
    </row>
    <row r="13" spans="4:11" ht="12.75">
      <c r="D13" s="23"/>
      <c r="E13" s="9" t="s">
        <v>119</v>
      </c>
      <c r="G13" s="9" t="s">
        <v>123</v>
      </c>
      <c r="I13" s="9" t="s">
        <v>119</v>
      </c>
      <c r="K13" s="9" t="s">
        <v>123</v>
      </c>
    </row>
    <row r="14" spans="5:9" ht="12.75">
      <c r="E14" s="21"/>
      <c r="I14" s="21"/>
    </row>
    <row r="15" spans="5:11" ht="12.75">
      <c r="E15" s="30" t="s">
        <v>1</v>
      </c>
      <c r="G15" s="5" t="s">
        <v>1</v>
      </c>
      <c r="I15" s="30" t="s">
        <v>1</v>
      </c>
      <c r="K15" s="5" t="s">
        <v>1</v>
      </c>
    </row>
    <row r="16" spans="5:9" ht="12.75">
      <c r="E16" s="21"/>
      <c r="I16" s="21"/>
    </row>
    <row r="17" spans="1:11" ht="12.75">
      <c r="A17" s="4" t="s">
        <v>2</v>
      </c>
      <c r="B17" s="2"/>
      <c r="E17" s="16">
        <v>43867</v>
      </c>
      <c r="F17" s="4"/>
      <c r="G17" s="16">
        <v>8164</v>
      </c>
      <c r="I17" s="16">
        <v>73177</v>
      </c>
      <c r="K17" s="16">
        <v>23422</v>
      </c>
    </row>
    <row r="18" spans="1:11" ht="12.75">
      <c r="A18" s="4"/>
      <c r="E18" s="33"/>
      <c r="F18" s="4"/>
      <c r="G18" s="16"/>
      <c r="I18" s="16"/>
      <c r="K18" s="16"/>
    </row>
    <row r="19" spans="1:11" ht="12.75">
      <c r="A19" s="4" t="s">
        <v>42</v>
      </c>
      <c r="B19" s="8"/>
      <c r="E19" s="39">
        <v>-35894</v>
      </c>
      <c r="F19" s="4"/>
      <c r="G19" s="24">
        <v>-8090</v>
      </c>
      <c r="I19" s="24">
        <v>-59128</v>
      </c>
      <c r="K19" s="24">
        <v>-22203</v>
      </c>
    </row>
    <row r="20" spans="1:11" ht="12.75">
      <c r="A20" s="4"/>
      <c r="B20" s="4"/>
      <c r="E20" s="33"/>
      <c r="F20" s="4"/>
      <c r="G20" s="16"/>
      <c r="I20" s="16"/>
      <c r="K20" s="16"/>
    </row>
    <row r="21" spans="1:11" ht="12.75">
      <c r="A21" t="s">
        <v>28</v>
      </c>
      <c r="E21" s="33">
        <v>189</v>
      </c>
      <c r="G21" s="16">
        <v>291</v>
      </c>
      <c r="I21" s="7">
        <v>442</v>
      </c>
      <c r="K21" s="7">
        <v>604</v>
      </c>
    </row>
    <row r="22" spans="2:11" ht="12.75">
      <c r="B22" s="2"/>
      <c r="E22" s="31"/>
      <c r="G22" s="7"/>
      <c r="I22" s="7"/>
      <c r="K22" s="7"/>
    </row>
    <row r="23" spans="1:11" ht="12.75">
      <c r="A23" t="s">
        <v>27</v>
      </c>
      <c r="E23" s="31">
        <f>+E17+E19+E21</f>
        <v>8162</v>
      </c>
      <c r="F23" s="21"/>
      <c r="G23" s="31">
        <f>+G17+G19+G21</f>
        <v>365</v>
      </c>
      <c r="H23" s="21"/>
      <c r="I23" s="31">
        <f>+I17+I19+I21</f>
        <v>14491</v>
      </c>
      <c r="J23" s="21"/>
      <c r="K23" s="31">
        <f>+K17+K19+K21</f>
        <v>1823</v>
      </c>
    </row>
    <row r="24" spans="2:11" ht="12.75">
      <c r="B24" s="2"/>
      <c r="E24" s="31"/>
      <c r="G24" s="7"/>
      <c r="I24" s="7"/>
      <c r="K24" s="7"/>
    </row>
    <row r="25" spans="1:11" ht="12.75">
      <c r="A25" t="s">
        <v>29</v>
      </c>
      <c r="B25" s="2"/>
      <c r="E25" s="39">
        <v>-1042</v>
      </c>
      <c r="G25" s="24">
        <v>-459</v>
      </c>
      <c r="I25" s="6">
        <v>-1680</v>
      </c>
      <c r="K25" s="6">
        <v>-788</v>
      </c>
    </row>
    <row r="26" spans="2:11" ht="12.75">
      <c r="B26" s="2"/>
      <c r="E26" s="31"/>
      <c r="G26" s="7"/>
      <c r="I26" s="7"/>
      <c r="K26" s="7"/>
    </row>
    <row r="27" spans="1:11" ht="12.75">
      <c r="A27" t="s">
        <v>43</v>
      </c>
      <c r="E27" s="33">
        <v>242</v>
      </c>
      <c r="G27" s="16">
        <v>9741</v>
      </c>
      <c r="I27" s="7">
        <v>529</v>
      </c>
      <c r="K27" s="7">
        <v>10162</v>
      </c>
    </row>
    <row r="28" spans="2:11" ht="12.75">
      <c r="B28" s="2"/>
      <c r="E28" s="31"/>
      <c r="G28" s="7"/>
      <c r="I28" s="7"/>
      <c r="K28" s="7"/>
    </row>
    <row r="29" spans="1:11" ht="12.75">
      <c r="A29" t="s">
        <v>45</v>
      </c>
      <c r="E29" s="55">
        <v>0</v>
      </c>
      <c r="F29" s="56"/>
      <c r="G29" s="57">
        <v>0</v>
      </c>
      <c r="H29" s="56"/>
      <c r="I29" s="58">
        <v>0</v>
      </c>
      <c r="J29" s="56"/>
      <c r="K29" s="58">
        <v>0</v>
      </c>
    </row>
    <row r="30" spans="2:11" ht="12.75">
      <c r="B30" s="2"/>
      <c r="E30" s="31"/>
      <c r="G30" s="7"/>
      <c r="I30" s="7"/>
      <c r="K30" s="7"/>
    </row>
    <row r="31" spans="1:11" ht="12.75">
      <c r="A31" t="s">
        <v>30</v>
      </c>
      <c r="E31" s="31">
        <f>SUM(E23:E30)</f>
        <v>7362</v>
      </c>
      <c r="F31" s="21"/>
      <c r="G31" s="31">
        <f>SUM(G23:G30)</f>
        <v>9647</v>
      </c>
      <c r="H31" s="21"/>
      <c r="I31" s="31">
        <f>SUM(I23:I30)</f>
        <v>13340</v>
      </c>
      <c r="J31" s="21"/>
      <c r="K31" s="31">
        <f>SUM(K23:K30)</f>
        <v>11197</v>
      </c>
    </row>
    <row r="32" spans="5:11" ht="12.75">
      <c r="E32" s="31"/>
      <c r="G32" s="7"/>
      <c r="I32" s="7"/>
      <c r="K32" s="7"/>
    </row>
    <row r="33" spans="1:11" ht="12.75">
      <c r="A33" t="s">
        <v>9</v>
      </c>
      <c r="B33" s="2"/>
      <c r="E33" s="40">
        <v>-2849</v>
      </c>
      <c r="G33" s="29">
        <v>1452</v>
      </c>
      <c r="I33" s="25">
        <v>-5015</v>
      </c>
      <c r="K33" s="25">
        <v>791</v>
      </c>
    </row>
    <row r="34" spans="2:11" ht="12.75">
      <c r="B34" s="2"/>
      <c r="E34" s="31"/>
      <c r="G34" s="7"/>
      <c r="I34" s="7"/>
      <c r="K34" s="7"/>
    </row>
    <row r="35" spans="1:11" ht="12.75">
      <c r="A35" t="s">
        <v>31</v>
      </c>
      <c r="E35" s="31">
        <f>+E31+E33</f>
        <v>4513</v>
      </c>
      <c r="F35" s="21"/>
      <c r="G35" s="31">
        <f>+G31+G33</f>
        <v>11099</v>
      </c>
      <c r="H35" s="21"/>
      <c r="I35" s="31">
        <f>+I31+I33</f>
        <v>8325</v>
      </c>
      <c r="J35" s="21"/>
      <c r="K35" s="31">
        <f>+K31+K33</f>
        <v>11988</v>
      </c>
    </row>
    <row r="36" spans="5:11" ht="12.75">
      <c r="E36" s="31"/>
      <c r="G36" s="7"/>
      <c r="I36" s="7"/>
      <c r="K36" s="7"/>
    </row>
    <row r="37" spans="1:11" ht="12.75">
      <c r="A37" t="s">
        <v>3</v>
      </c>
      <c r="E37" s="52">
        <v>0</v>
      </c>
      <c r="F37" s="12"/>
      <c r="G37" s="52">
        <v>-2883</v>
      </c>
      <c r="H37" s="12"/>
      <c r="I37" s="53">
        <v>0</v>
      </c>
      <c r="J37" s="12"/>
      <c r="K37" s="53">
        <v>-3005</v>
      </c>
    </row>
    <row r="38" spans="5:11" ht="12.75">
      <c r="E38" s="31"/>
      <c r="G38" s="7"/>
      <c r="I38" s="7"/>
      <c r="K38" s="7"/>
    </row>
    <row r="39" spans="1:11" ht="12.75">
      <c r="A39" t="s">
        <v>101</v>
      </c>
      <c r="E39" s="40">
        <v>0</v>
      </c>
      <c r="G39" s="29">
        <v>0</v>
      </c>
      <c r="I39" s="25">
        <v>0</v>
      </c>
      <c r="K39" s="25">
        <v>0</v>
      </c>
    </row>
    <row r="40" spans="5:11" ht="12.75">
      <c r="E40" s="31"/>
      <c r="G40" s="7"/>
      <c r="I40" s="7"/>
      <c r="K40" s="7"/>
    </row>
    <row r="41" spans="1:11" ht="13.5" thickBot="1">
      <c r="A41" t="s">
        <v>46</v>
      </c>
      <c r="B41" s="2"/>
      <c r="E41" s="62">
        <f>SUM(E35:E39)</f>
        <v>4513</v>
      </c>
      <c r="F41" s="21"/>
      <c r="G41" s="62">
        <f>SUM(G35:G39)</f>
        <v>8216</v>
      </c>
      <c r="H41" s="21"/>
      <c r="I41" s="62">
        <f>SUM(I35:I39)</f>
        <v>8325</v>
      </c>
      <c r="J41" s="21"/>
      <c r="K41" s="62">
        <f>SUM(K35:K39)</f>
        <v>8983</v>
      </c>
    </row>
    <row r="42" spans="5:11" ht="13.5" thickTop="1">
      <c r="E42" s="31"/>
      <c r="G42" s="7"/>
      <c r="I42" s="7"/>
      <c r="K42" s="7"/>
    </row>
    <row r="43" spans="5:11" ht="12.75">
      <c r="E43" s="31"/>
      <c r="G43" s="7"/>
      <c r="I43" s="31"/>
      <c r="K43" s="7"/>
    </row>
    <row r="44" spans="1:11" ht="12.75">
      <c r="A44" t="s">
        <v>44</v>
      </c>
      <c r="B44" s="2"/>
      <c r="E44" s="27">
        <f>(+E41/426127*100)</f>
        <v>1.059073938051332</v>
      </c>
      <c r="G44" s="27">
        <f>(+G41/426127*100)</f>
        <v>1.9280636993196865</v>
      </c>
      <c r="I44" s="27">
        <f>(+I41/426127*100)</f>
        <v>1.9536429280472722</v>
      </c>
      <c r="K44" s="27">
        <f>(+K41/426127*100)</f>
        <v>2.108056987705543</v>
      </c>
    </row>
    <row r="45" spans="2:11" ht="12.75">
      <c r="B45" t="s">
        <v>47</v>
      </c>
      <c r="E45" s="28">
        <v>0</v>
      </c>
      <c r="G45" s="28">
        <v>0</v>
      </c>
      <c r="I45" s="28">
        <v>0</v>
      </c>
      <c r="K45" s="28">
        <v>0</v>
      </c>
    </row>
    <row r="46" spans="5:9" ht="12.75">
      <c r="E46" s="31"/>
      <c r="G46" s="7"/>
      <c r="I46" s="31"/>
    </row>
    <row r="47" spans="1:11" ht="12.75">
      <c r="A47" s="2"/>
      <c r="E47" s="31"/>
      <c r="G47" s="7"/>
      <c r="I47" s="31"/>
      <c r="K47" s="7"/>
    </row>
    <row r="48" spans="1:11" ht="12.75">
      <c r="A48" s="2"/>
      <c r="E48" s="7"/>
      <c r="G48" s="7"/>
      <c r="I48" s="31"/>
      <c r="K48" s="7"/>
    </row>
    <row r="49" spans="1:11" ht="12.75">
      <c r="A49" s="2"/>
      <c r="E49" s="7"/>
      <c r="G49" s="7"/>
      <c r="I49" s="31"/>
      <c r="K49" s="7"/>
    </row>
    <row r="50" spans="2:11" ht="12.75">
      <c r="B50" s="2"/>
      <c r="E50" s="7"/>
      <c r="G50" s="7"/>
      <c r="I50" s="31"/>
      <c r="K50" s="7"/>
    </row>
    <row r="51" spans="2:11" ht="12.75">
      <c r="B51" s="2"/>
      <c r="E51" s="7"/>
      <c r="G51" s="7"/>
      <c r="I51" s="31"/>
      <c r="K51" s="7"/>
    </row>
    <row r="52" spans="5:11" ht="12.75">
      <c r="E52" s="7"/>
      <c r="G52" s="7"/>
      <c r="I52" s="31"/>
      <c r="K52" s="7"/>
    </row>
    <row r="53" spans="2:11" ht="12.75">
      <c r="B53" s="2"/>
      <c r="E53" s="7"/>
      <c r="G53" s="7"/>
      <c r="I53" s="31"/>
      <c r="K53" s="7"/>
    </row>
    <row r="54" ht="12.75">
      <c r="I54" s="21"/>
    </row>
    <row r="55" spans="1:2" ht="12.75">
      <c r="A55" s="2"/>
      <c r="B55" s="2"/>
    </row>
    <row r="56" ht="12.75">
      <c r="A56" s="2"/>
    </row>
    <row r="57" spans="1:11" ht="14.25">
      <c r="A57" s="36" t="s">
        <v>81</v>
      </c>
      <c r="B57" s="36"/>
      <c r="C57" s="36"/>
      <c r="D57" s="36"/>
      <c r="E57" s="36"/>
      <c r="F57" s="36"/>
      <c r="G57" s="36"/>
      <c r="H57" s="36"/>
      <c r="I57" s="36"/>
      <c r="J57" s="36"/>
      <c r="K57" s="37"/>
    </row>
    <row r="58" spans="1:11" ht="14.25">
      <c r="A58" s="37"/>
      <c r="B58" s="51" t="s">
        <v>114</v>
      </c>
      <c r="C58" s="37"/>
      <c r="D58" s="37"/>
      <c r="E58" s="36"/>
      <c r="F58" s="36"/>
      <c r="G58" s="36"/>
      <c r="H58" s="36"/>
      <c r="I58" s="36"/>
      <c r="J58" s="36"/>
      <c r="K58" s="37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53" right="0.5" top="0.7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workbookViewId="0" topLeftCell="A1">
      <selection activeCell="R45" sqref="R45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5" max="15" width="10.00390625" style="0" customWidth="1"/>
  </cols>
  <sheetData>
    <row r="1" ht="15">
      <c r="D1" s="20" t="s">
        <v>0</v>
      </c>
    </row>
    <row r="2" ht="12.75">
      <c r="E2" s="3" t="s">
        <v>91</v>
      </c>
    </row>
    <row r="3" ht="12.75">
      <c r="E3" s="3"/>
    </row>
    <row r="4" ht="18">
      <c r="A4" s="19" t="s">
        <v>60</v>
      </c>
    </row>
    <row r="5" spans="3:5" ht="15">
      <c r="C5" s="45" t="s">
        <v>124</v>
      </c>
      <c r="E5" s="20"/>
    </row>
    <row r="6" ht="12.75">
      <c r="E6" s="38" t="s">
        <v>84</v>
      </c>
    </row>
    <row r="10" spans="3:15" ht="12.75">
      <c r="C10" s="1" t="s">
        <v>54</v>
      </c>
      <c r="D10" s="1"/>
      <c r="E10" s="1" t="s">
        <v>54</v>
      </c>
      <c r="F10" s="1"/>
      <c r="G10" s="1" t="s">
        <v>53</v>
      </c>
      <c r="H10" s="1"/>
      <c r="I10" s="1" t="s">
        <v>57</v>
      </c>
      <c r="J10" s="1"/>
      <c r="K10" s="1" t="s">
        <v>50</v>
      </c>
      <c r="L10" s="1"/>
      <c r="M10" s="1" t="s">
        <v>48</v>
      </c>
      <c r="N10" s="1"/>
      <c r="O10" s="1" t="s">
        <v>10</v>
      </c>
    </row>
    <row r="11" spans="3:15" ht="12.75">
      <c r="C11" s="1" t="s">
        <v>56</v>
      </c>
      <c r="D11" s="1"/>
      <c r="E11" s="1" t="s">
        <v>55</v>
      </c>
      <c r="F11" s="1"/>
      <c r="G11" s="1" t="s">
        <v>51</v>
      </c>
      <c r="H11" s="1"/>
      <c r="I11" s="1" t="s">
        <v>51</v>
      </c>
      <c r="J11" s="1"/>
      <c r="K11" s="1" t="s">
        <v>52</v>
      </c>
      <c r="L11" s="1"/>
      <c r="M11" s="1" t="s">
        <v>49</v>
      </c>
      <c r="N11" s="1"/>
      <c r="O11" s="1"/>
    </row>
    <row r="12" spans="3:15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46" t="s">
        <v>125</v>
      </c>
      <c r="C14" s="5"/>
      <c r="E14" s="5"/>
      <c r="G14" s="5"/>
      <c r="I14" s="5"/>
      <c r="K14" s="5"/>
      <c r="M14" s="5"/>
      <c r="O14" s="5"/>
    </row>
    <row r="15" spans="1:15" ht="12.75">
      <c r="A15" s="46" t="s">
        <v>126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s="44" t="s">
        <v>117</v>
      </c>
      <c r="C17" s="7">
        <v>213064</v>
      </c>
      <c r="E17" s="7">
        <v>477</v>
      </c>
      <c r="G17" s="7">
        <v>85099</v>
      </c>
      <c r="I17" s="7">
        <v>7861</v>
      </c>
      <c r="K17" s="7">
        <v>64950</v>
      </c>
      <c r="M17" s="7">
        <v>4602</v>
      </c>
      <c r="O17" s="7">
        <f>SUM(C17:M17)</f>
        <v>376053</v>
      </c>
    </row>
    <row r="18" spans="1:15" ht="12.75">
      <c r="A18" t="s">
        <v>96</v>
      </c>
      <c r="C18" s="7"/>
      <c r="E18" s="7"/>
      <c r="G18" s="28">
        <v>0</v>
      </c>
      <c r="I18" s="7"/>
      <c r="K18" s="28">
        <v>0</v>
      </c>
      <c r="M18" s="7"/>
      <c r="O18" s="28">
        <f>SUM(C18:M18)</f>
        <v>0</v>
      </c>
    </row>
    <row r="19" spans="1:15" ht="12.75">
      <c r="A19" t="s">
        <v>58</v>
      </c>
      <c r="C19" s="7"/>
      <c r="E19" s="7"/>
      <c r="G19" s="7"/>
      <c r="I19" s="7"/>
      <c r="K19" s="7"/>
      <c r="M19" s="7"/>
      <c r="O19" s="7"/>
    </row>
    <row r="20" spans="1:15" ht="12.75">
      <c r="A20" t="s">
        <v>59</v>
      </c>
      <c r="C20" s="28">
        <v>0</v>
      </c>
      <c r="E20" s="28">
        <v>0</v>
      </c>
      <c r="G20" s="28">
        <v>0</v>
      </c>
      <c r="I20" s="28">
        <v>0</v>
      </c>
      <c r="K20" s="28">
        <v>8325</v>
      </c>
      <c r="M20" s="28">
        <v>0</v>
      </c>
      <c r="O20" s="7">
        <f aca="true" t="shared" si="0" ref="O20:O27">SUM(C20:M20)</f>
        <v>8325</v>
      </c>
    </row>
    <row r="21" spans="1:15" ht="12.75">
      <c r="A21" t="s">
        <v>95</v>
      </c>
      <c r="C21" s="28">
        <v>0</v>
      </c>
      <c r="E21" s="28">
        <v>0</v>
      </c>
      <c r="G21" s="28">
        <v>0</v>
      </c>
      <c r="I21" s="28">
        <v>0</v>
      </c>
      <c r="K21" s="28">
        <v>0</v>
      </c>
      <c r="M21" s="28">
        <v>-4602</v>
      </c>
      <c r="O21" s="28">
        <f t="shared" si="0"/>
        <v>-4602</v>
      </c>
    </row>
    <row r="22" spans="1:15" ht="12.75">
      <c r="A22" s="44" t="s">
        <v>106</v>
      </c>
      <c r="C22" s="28"/>
      <c r="E22" s="28"/>
      <c r="G22" s="28"/>
      <c r="I22" s="28"/>
      <c r="K22" s="28"/>
      <c r="M22" s="28"/>
      <c r="O22" s="28"/>
    </row>
    <row r="23" spans="1:15" ht="12.75">
      <c r="A23" s="44" t="s">
        <v>110</v>
      </c>
      <c r="C23" s="28"/>
      <c r="E23" s="28"/>
      <c r="G23" s="28"/>
      <c r="I23" s="28"/>
      <c r="K23" s="28"/>
      <c r="M23" s="28"/>
      <c r="O23" s="28"/>
    </row>
    <row r="24" spans="1:15" ht="12.75">
      <c r="A24" s="54" t="s">
        <v>111</v>
      </c>
      <c r="C24" s="28"/>
      <c r="E24" s="28"/>
      <c r="G24" s="28"/>
      <c r="I24" s="28"/>
      <c r="K24" s="28"/>
      <c r="M24" s="28"/>
      <c r="O24" s="28"/>
    </row>
    <row r="25" spans="1:15" ht="12.75">
      <c r="A25" s="44" t="s">
        <v>108</v>
      </c>
      <c r="C25" s="28">
        <v>0</v>
      </c>
      <c r="E25" s="28">
        <v>0</v>
      </c>
      <c r="G25" s="28">
        <v>0</v>
      </c>
      <c r="I25" s="28">
        <v>0</v>
      </c>
      <c r="K25" s="28">
        <v>0</v>
      </c>
      <c r="M25" s="28">
        <v>0</v>
      </c>
      <c r="O25" s="28">
        <f t="shared" si="0"/>
        <v>0</v>
      </c>
    </row>
    <row r="26" spans="1:15" ht="12.75">
      <c r="A26" s="54" t="s">
        <v>107</v>
      </c>
      <c r="C26" s="28"/>
      <c r="E26" s="28"/>
      <c r="G26" s="28"/>
      <c r="I26" s="28"/>
      <c r="K26" s="28">
        <v>0</v>
      </c>
      <c r="M26" s="28"/>
      <c r="O26" s="28">
        <f t="shared" si="0"/>
        <v>0</v>
      </c>
    </row>
    <row r="27" spans="1:15" ht="12.75">
      <c r="A27" s="44" t="s">
        <v>97</v>
      </c>
      <c r="C27" s="28">
        <v>0</v>
      </c>
      <c r="E27" s="28">
        <v>0</v>
      </c>
      <c r="G27" s="28">
        <v>0</v>
      </c>
      <c r="I27" s="28">
        <v>0</v>
      </c>
      <c r="K27" s="28">
        <v>0</v>
      </c>
      <c r="M27" s="49">
        <v>0</v>
      </c>
      <c r="O27" s="28">
        <f t="shared" si="0"/>
        <v>0</v>
      </c>
    </row>
    <row r="28" spans="3:15" ht="12.75">
      <c r="C28" s="10"/>
      <c r="E28" s="10"/>
      <c r="G28" s="10"/>
      <c r="I28" s="10"/>
      <c r="K28" s="10"/>
      <c r="M28" s="10"/>
      <c r="O28" s="10"/>
    </row>
    <row r="29" spans="3:15" ht="3.75" customHeight="1">
      <c r="C29" s="7"/>
      <c r="E29" s="7"/>
      <c r="G29" s="7"/>
      <c r="I29" s="7"/>
      <c r="K29" s="7"/>
      <c r="M29" s="7"/>
      <c r="O29" s="7"/>
    </row>
    <row r="30" spans="1:15" ht="12.75">
      <c r="A30" s="48" t="s">
        <v>118</v>
      </c>
      <c r="B30" s="21"/>
      <c r="C30" s="31">
        <f>SUM(C17:C28)</f>
        <v>213064</v>
      </c>
      <c r="D30" s="21"/>
      <c r="E30" s="31">
        <f>SUM(E17:E28)</f>
        <v>477</v>
      </c>
      <c r="F30" s="21"/>
      <c r="G30" s="31">
        <f>SUM(G17:G28)</f>
        <v>85099</v>
      </c>
      <c r="H30" s="21"/>
      <c r="I30" s="31">
        <f>SUM(I17:I28)</f>
        <v>7861</v>
      </c>
      <c r="J30" s="21"/>
      <c r="K30" s="31">
        <f>SUM(K17:K28)</f>
        <v>73275</v>
      </c>
      <c r="L30" s="21"/>
      <c r="M30" s="31">
        <f>SUM(M17:M28)</f>
        <v>0</v>
      </c>
      <c r="N30" s="21"/>
      <c r="O30" s="31">
        <f>SUM(O17:O28)</f>
        <v>379776</v>
      </c>
    </row>
    <row r="31" spans="3:15" ht="3.75" customHeight="1" thickBot="1">
      <c r="C31" s="26"/>
      <c r="E31" s="26"/>
      <c r="G31" s="26"/>
      <c r="I31" s="26"/>
      <c r="K31" s="26"/>
      <c r="M31" s="26"/>
      <c r="O31" s="26"/>
    </row>
    <row r="32" spans="3:15" ht="13.5" thickTop="1">
      <c r="C32" s="7"/>
      <c r="E32" s="7"/>
      <c r="G32" s="7"/>
      <c r="I32" s="7"/>
      <c r="K32" s="7"/>
      <c r="M32" s="7"/>
      <c r="O32" s="7"/>
    </row>
    <row r="33" spans="3:15" ht="12.75">
      <c r="C33" s="7"/>
      <c r="E33" s="7"/>
      <c r="G33" s="7"/>
      <c r="I33" s="7"/>
      <c r="K33" s="7"/>
      <c r="M33" s="7"/>
      <c r="O33" s="7"/>
    </row>
    <row r="34" spans="3:15" ht="12.75">
      <c r="C34" s="7"/>
      <c r="E34" s="7"/>
      <c r="G34" s="7"/>
      <c r="I34" s="7"/>
      <c r="K34" s="7"/>
      <c r="M34" s="7"/>
      <c r="O34" s="7"/>
    </row>
    <row r="35" spans="3:15" ht="12.75">
      <c r="C35" s="7"/>
      <c r="E35" s="7"/>
      <c r="G35" s="7"/>
      <c r="I35" s="7"/>
      <c r="K35" s="7"/>
      <c r="M35" s="7"/>
      <c r="O35" s="7"/>
    </row>
    <row r="36" spans="3:15" ht="12.75">
      <c r="C36" s="7"/>
      <c r="E36" s="7"/>
      <c r="G36" s="7"/>
      <c r="I36" s="7"/>
      <c r="K36" s="7"/>
      <c r="M36" s="7"/>
      <c r="O36" s="7"/>
    </row>
    <row r="37" spans="3:15" ht="12.75">
      <c r="C37" s="7"/>
      <c r="E37" s="7"/>
      <c r="G37" s="7"/>
      <c r="I37" s="7"/>
      <c r="K37" s="7"/>
      <c r="M37" s="7"/>
      <c r="O37" s="7"/>
    </row>
    <row r="38" spans="1:15" ht="12.75">
      <c r="A38" s="46" t="s">
        <v>127</v>
      </c>
      <c r="C38" s="7"/>
      <c r="E38" s="7"/>
      <c r="G38" s="7"/>
      <c r="I38" s="7"/>
      <c r="K38" s="7"/>
      <c r="M38" s="7"/>
      <c r="O38" s="7"/>
    </row>
    <row r="39" spans="1:15" ht="12.75">
      <c r="A39" s="46" t="s">
        <v>128</v>
      </c>
      <c r="C39" s="7"/>
      <c r="E39" s="7"/>
      <c r="G39" s="7"/>
      <c r="I39" s="7"/>
      <c r="K39" s="7"/>
      <c r="M39" s="7"/>
      <c r="O39" s="7"/>
    </row>
    <row r="40" spans="3:15" ht="12.75">
      <c r="C40" s="7"/>
      <c r="E40" s="7"/>
      <c r="G40" s="7"/>
      <c r="I40" s="7"/>
      <c r="K40" s="7"/>
      <c r="M40" s="7"/>
      <c r="O40" s="7"/>
    </row>
    <row r="41" spans="1:15" ht="12.75">
      <c r="A41" s="44" t="s">
        <v>105</v>
      </c>
      <c r="C41" s="7">
        <v>213064</v>
      </c>
      <c r="E41" s="7">
        <v>477</v>
      </c>
      <c r="G41" s="7">
        <v>90229</v>
      </c>
      <c r="I41" s="7">
        <v>7861</v>
      </c>
      <c r="K41" s="7">
        <v>46508</v>
      </c>
      <c r="M41" s="7">
        <v>3068</v>
      </c>
      <c r="O41" s="7">
        <v>361207</v>
      </c>
    </row>
    <row r="42" spans="1:15" ht="12.75">
      <c r="A42" t="s">
        <v>96</v>
      </c>
      <c r="C42" s="7"/>
      <c r="E42" s="7"/>
      <c r="G42" s="7">
        <v>0</v>
      </c>
      <c r="I42" s="7"/>
      <c r="K42" s="7">
        <v>0</v>
      </c>
      <c r="M42" s="7"/>
      <c r="O42" s="7">
        <f>SUM(C42:M42)</f>
        <v>0</v>
      </c>
    </row>
    <row r="43" spans="1:15" ht="12.75">
      <c r="A43" t="s">
        <v>58</v>
      </c>
      <c r="C43" s="7"/>
      <c r="E43" s="7"/>
      <c r="G43" s="7"/>
      <c r="I43" s="7"/>
      <c r="K43" s="7"/>
      <c r="M43" s="7"/>
      <c r="O43" s="7"/>
    </row>
    <row r="44" spans="1:15" ht="12.75">
      <c r="A44" t="s">
        <v>59</v>
      </c>
      <c r="C44" s="28">
        <v>0</v>
      </c>
      <c r="E44" s="28">
        <v>0</v>
      </c>
      <c r="G44" s="28">
        <v>0</v>
      </c>
      <c r="I44" s="28">
        <v>0</v>
      </c>
      <c r="K44" s="28">
        <v>8983</v>
      </c>
      <c r="M44" s="28">
        <v>0</v>
      </c>
      <c r="O44" s="7">
        <f>SUM(C44:M44)</f>
        <v>8983</v>
      </c>
    </row>
    <row r="45" spans="1:15" ht="12.75">
      <c r="A45" t="s">
        <v>95</v>
      </c>
      <c r="C45" s="28">
        <v>0</v>
      </c>
      <c r="E45" s="28">
        <v>0</v>
      </c>
      <c r="G45" s="28">
        <v>0</v>
      </c>
      <c r="I45" s="28">
        <v>0</v>
      </c>
      <c r="K45" s="28">
        <v>0</v>
      </c>
      <c r="M45" s="28">
        <v>-3068</v>
      </c>
      <c r="O45" s="28">
        <f>SUM(C45:M45)</f>
        <v>-3068</v>
      </c>
    </row>
    <row r="46" spans="1:15" ht="12.75">
      <c r="A46" s="44" t="s">
        <v>106</v>
      </c>
      <c r="C46" s="28"/>
      <c r="E46" s="28"/>
      <c r="G46" s="28"/>
      <c r="I46" s="28"/>
      <c r="K46" s="28"/>
      <c r="M46" s="28"/>
      <c r="O46" s="28"/>
    </row>
    <row r="47" spans="1:15" ht="12.75">
      <c r="A47" s="44" t="s">
        <v>110</v>
      </c>
      <c r="C47" s="28"/>
      <c r="E47" s="28"/>
      <c r="G47" s="28"/>
      <c r="I47" s="28"/>
      <c r="K47" s="28"/>
      <c r="M47" s="28"/>
      <c r="O47" s="28"/>
    </row>
    <row r="48" spans="1:15" ht="12.75">
      <c r="A48" s="54" t="s">
        <v>111</v>
      </c>
      <c r="C48" s="28"/>
      <c r="E48" s="28"/>
      <c r="G48" s="28"/>
      <c r="I48" s="28"/>
      <c r="K48" s="28"/>
      <c r="M48" s="28"/>
      <c r="O48" s="28"/>
    </row>
    <row r="49" spans="1:15" ht="12.75">
      <c r="A49" s="44" t="s">
        <v>108</v>
      </c>
      <c r="C49" s="28"/>
      <c r="E49" s="28"/>
      <c r="G49" s="28">
        <v>-5129</v>
      </c>
      <c r="I49" s="28"/>
      <c r="K49" s="28">
        <v>5129</v>
      </c>
      <c r="M49" s="28"/>
      <c r="O49" s="28"/>
    </row>
    <row r="50" spans="1:15" ht="12.75">
      <c r="A50" s="54" t="s">
        <v>107</v>
      </c>
      <c r="C50" s="28">
        <v>0</v>
      </c>
      <c r="E50" s="28">
        <v>0</v>
      </c>
      <c r="G50" s="28">
        <v>0</v>
      </c>
      <c r="I50" s="28">
        <v>0</v>
      </c>
      <c r="K50" s="28">
        <v>3285</v>
      </c>
      <c r="M50" s="28">
        <v>0</v>
      </c>
      <c r="O50" s="28">
        <f>SUM(C50:M50)</f>
        <v>3285</v>
      </c>
    </row>
    <row r="51" spans="1:15" ht="12.75">
      <c r="A51" s="44" t="s">
        <v>97</v>
      </c>
      <c r="C51" s="28">
        <v>0</v>
      </c>
      <c r="E51" s="28">
        <v>0</v>
      </c>
      <c r="G51" s="28">
        <v>0</v>
      </c>
      <c r="I51" s="28">
        <v>0</v>
      </c>
      <c r="K51" s="28">
        <v>0</v>
      </c>
      <c r="M51" s="28">
        <v>0</v>
      </c>
      <c r="O51" s="28">
        <f>SUM(C51:M51)</f>
        <v>0</v>
      </c>
    </row>
    <row r="52" spans="3:15" ht="12.75">
      <c r="C52" s="10"/>
      <c r="E52" s="10"/>
      <c r="G52" s="10"/>
      <c r="I52" s="10"/>
      <c r="K52" s="10"/>
      <c r="M52" s="10"/>
      <c r="O52" s="10"/>
    </row>
    <row r="53" spans="3:15" ht="3.75" customHeight="1">
      <c r="C53" s="7"/>
      <c r="E53" s="7"/>
      <c r="G53" s="7"/>
      <c r="I53" s="7"/>
      <c r="K53" s="7"/>
      <c r="M53" s="7"/>
      <c r="O53" s="7"/>
    </row>
    <row r="54" spans="1:15" ht="12.75">
      <c r="A54" s="48" t="s">
        <v>129</v>
      </c>
      <c r="C54" s="7">
        <f>SUM(C41:C52)</f>
        <v>213064</v>
      </c>
      <c r="E54" s="7">
        <f>SUM(E41:E52)</f>
        <v>477</v>
      </c>
      <c r="G54" s="7">
        <f>SUM(G41:G52)</f>
        <v>85100</v>
      </c>
      <c r="I54" s="7">
        <f>SUM(I41:I52)</f>
        <v>7861</v>
      </c>
      <c r="K54" s="7">
        <f>SUM(K41:K52)</f>
        <v>63905</v>
      </c>
      <c r="M54" s="7">
        <f>SUM(M41:M52)</f>
        <v>0</v>
      </c>
      <c r="O54" s="7">
        <f>SUM(O41:O52)</f>
        <v>370407</v>
      </c>
    </row>
    <row r="55" spans="3:15" ht="3.75" customHeight="1" thickBot="1">
      <c r="C55" s="26"/>
      <c r="E55" s="26"/>
      <c r="G55" s="26"/>
      <c r="I55" s="26"/>
      <c r="K55" s="26"/>
      <c r="M55" s="26"/>
      <c r="O55" s="26"/>
    </row>
    <row r="56" spans="3:15" ht="13.5" thickTop="1">
      <c r="C56" s="7"/>
      <c r="E56" s="7"/>
      <c r="G56" s="7"/>
      <c r="I56" s="7"/>
      <c r="K56" s="7"/>
      <c r="M56" s="7"/>
      <c r="O56" s="7"/>
    </row>
    <row r="57" spans="3:15" ht="12.75">
      <c r="C57" s="7"/>
      <c r="E57" s="7"/>
      <c r="G57" s="7"/>
      <c r="I57" s="7"/>
      <c r="K57" s="7"/>
      <c r="M57" s="7"/>
      <c r="O57" s="7"/>
    </row>
    <row r="58" spans="3:15" ht="12.75">
      <c r="C58" s="7"/>
      <c r="E58" s="7"/>
      <c r="G58" s="7"/>
      <c r="I58" s="7"/>
      <c r="K58" s="7"/>
      <c r="M58" s="7"/>
      <c r="O58" s="7"/>
    </row>
    <row r="59" spans="3:15" ht="12.75">
      <c r="C59" s="7"/>
      <c r="E59" s="7"/>
      <c r="G59" s="7"/>
      <c r="I59" s="7"/>
      <c r="K59" s="7"/>
      <c r="M59" s="7"/>
      <c r="O59" s="7"/>
    </row>
    <row r="60" spans="3:15" ht="12.75">
      <c r="C60" s="7"/>
      <c r="E60" s="7"/>
      <c r="G60" s="7"/>
      <c r="I60" s="7"/>
      <c r="K60" s="7"/>
      <c r="M60" s="7"/>
      <c r="O60" s="7"/>
    </row>
    <row r="61" spans="3:15" ht="12.75">
      <c r="C61" s="7"/>
      <c r="E61" s="7"/>
      <c r="G61" s="7"/>
      <c r="I61" s="7"/>
      <c r="K61" s="7"/>
      <c r="M61" s="7"/>
      <c r="O61" s="7"/>
    </row>
    <row r="62" spans="3:15" ht="12.75">
      <c r="C62" s="7"/>
      <c r="E62" s="7"/>
      <c r="G62" s="7"/>
      <c r="I62" s="7"/>
      <c r="K62" s="7"/>
      <c r="M62" s="7"/>
      <c r="O62" s="7"/>
    </row>
    <row r="63" spans="3:15" ht="12.75">
      <c r="C63" s="7"/>
      <c r="E63" s="7"/>
      <c r="G63" s="7"/>
      <c r="I63" s="7"/>
      <c r="K63" s="7"/>
      <c r="M63" s="7"/>
      <c r="O63" s="7"/>
    </row>
    <row r="64" spans="3:15" ht="12.75">
      <c r="C64" s="7"/>
      <c r="E64" s="7"/>
      <c r="G64" s="7"/>
      <c r="I64" s="7"/>
      <c r="K64" s="7"/>
      <c r="M64" s="7"/>
      <c r="O64" s="7"/>
    </row>
    <row r="74" spans="1:15" ht="14.25">
      <c r="A74" s="59" t="s">
        <v>109</v>
      </c>
      <c r="B74" s="60"/>
      <c r="C74" s="60"/>
      <c r="D74" s="60"/>
      <c r="E74" s="60"/>
      <c r="F74" s="60"/>
      <c r="G74" s="60"/>
      <c r="H74" s="60"/>
      <c r="I74" s="60"/>
      <c r="J74" s="60"/>
      <c r="K74" s="61"/>
      <c r="L74" s="61"/>
      <c r="M74" s="61"/>
      <c r="N74" s="61"/>
      <c r="O74" s="61"/>
    </row>
    <row r="75" spans="1:15" ht="14.25">
      <c r="A75" s="60" t="s">
        <v>115</v>
      </c>
      <c r="B75" s="59"/>
      <c r="C75" s="61"/>
      <c r="D75" s="61"/>
      <c r="E75" s="60"/>
      <c r="F75" s="60"/>
      <c r="G75" s="60"/>
      <c r="H75" s="60"/>
      <c r="I75" s="60"/>
      <c r="J75" s="60"/>
      <c r="K75" s="61"/>
      <c r="L75" s="61"/>
      <c r="M75" s="61"/>
      <c r="N75" s="61"/>
      <c r="O75" s="61"/>
    </row>
  </sheetData>
  <printOptions horizontalCentered="1"/>
  <pageMargins left="0.38" right="0.34" top="0.75" bottom="0.53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I26" sqref="I26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7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20" t="s">
        <v>93</v>
      </c>
    </row>
    <row r="2" ht="12.75">
      <c r="D2" s="3" t="s">
        <v>94</v>
      </c>
    </row>
    <row r="4" ht="18">
      <c r="C4" s="19" t="s">
        <v>14</v>
      </c>
    </row>
    <row r="5" spans="4:6" ht="15">
      <c r="D5" s="45" t="s">
        <v>124</v>
      </c>
      <c r="E5" s="20"/>
      <c r="F5" s="20"/>
    </row>
    <row r="6" ht="12.75">
      <c r="E6" s="38" t="s">
        <v>85</v>
      </c>
    </row>
    <row r="9" spans="9:11" ht="12.75">
      <c r="I9" s="32" t="s">
        <v>37</v>
      </c>
      <c r="K9" s="1" t="s">
        <v>41</v>
      </c>
    </row>
    <row r="10" spans="9:11" ht="12.75">
      <c r="I10" s="22" t="s">
        <v>122</v>
      </c>
      <c r="K10" s="22" t="s">
        <v>122</v>
      </c>
    </row>
    <row r="11" spans="9:11" ht="12.75">
      <c r="I11" s="32" t="s">
        <v>39</v>
      </c>
      <c r="K11" s="32" t="s">
        <v>39</v>
      </c>
    </row>
    <row r="12" spans="9:11" ht="12.75">
      <c r="I12" s="22" t="s">
        <v>119</v>
      </c>
      <c r="K12" s="22" t="s">
        <v>123</v>
      </c>
    </row>
    <row r="14" spans="9:11" ht="12.75">
      <c r="I14" s="30" t="s">
        <v>1</v>
      </c>
      <c r="K14" s="5" t="s">
        <v>1</v>
      </c>
    </row>
    <row r="16" ht="12.75">
      <c r="A16" t="s">
        <v>62</v>
      </c>
    </row>
    <row r="17" spans="2:11" ht="12.75">
      <c r="B17" t="s">
        <v>30</v>
      </c>
      <c r="I17" s="6">
        <v>13341</v>
      </c>
      <c r="K17" s="6">
        <v>1550</v>
      </c>
    </row>
    <row r="18" spans="9:11" ht="12.75">
      <c r="I18" s="6"/>
      <c r="K18" s="6"/>
    </row>
    <row r="19" spans="2:11" ht="12.75">
      <c r="B19" t="s">
        <v>66</v>
      </c>
      <c r="I19" s="6"/>
      <c r="K19" s="6"/>
    </row>
    <row r="20" spans="3:11" ht="12.75">
      <c r="C20" t="s">
        <v>73</v>
      </c>
      <c r="I20" s="6">
        <v>800</v>
      </c>
      <c r="K20" s="6">
        <v>2654</v>
      </c>
    </row>
    <row r="21" spans="3:11" ht="12.75">
      <c r="C21" t="s">
        <v>92</v>
      </c>
      <c r="I21" s="6">
        <v>784</v>
      </c>
      <c r="K21" s="6">
        <v>-92</v>
      </c>
    </row>
    <row r="22" spans="9:11" ht="12.75">
      <c r="I22" s="25"/>
      <c r="K22" s="25"/>
    </row>
    <row r="23" spans="2:11" ht="12.75">
      <c r="B23" t="s">
        <v>67</v>
      </c>
      <c r="I23" s="6">
        <f>SUM(I17:I21)</f>
        <v>14925</v>
      </c>
      <c r="K23" s="6">
        <f>SUM(K17:K21)</f>
        <v>4112</v>
      </c>
    </row>
    <row r="24" spans="9:11" ht="12.75">
      <c r="I24" s="6"/>
      <c r="K24" s="6"/>
    </row>
    <row r="25" spans="2:11" ht="12.75">
      <c r="B25" t="s">
        <v>74</v>
      </c>
      <c r="I25" s="6"/>
      <c r="K25" s="6"/>
    </row>
    <row r="26" spans="3:11" ht="12.75">
      <c r="C26" t="s">
        <v>75</v>
      </c>
      <c r="I26" s="6">
        <f>-21922-35002</f>
        <v>-56924</v>
      </c>
      <c r="K26" s="6">
        <v>-2957</v>
      </c>
    </row>
    <row r="27" spans="3:11" ht="12.75">
      <c r="C27" t="s">
        <v>76</v>
      </c>
      <c r="I27" s="6">
        <v>9101</v>
      </c>
      <c r="K27" s="6">
        <v>-2250</v>
      </c>
    </row>
    <row r="28" spans="9:11" ht="12.75">
      <c r="I28" s="6"/>
      <c r="K28" s="6"/>
    </row>
    <row r="29" spans="2:11" ht="12.75">
      <c r="B29" t="s">
        <v>69</v>
      </c>
      <c r="I29" s="34">
        <f>SUM(I23:I28)</f>
        <v>-32898</v>
      </c>
      <c r="K29" s="34">
        <f>SUM(K23:K28)</f>
        <v>-1095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63</v>
      </c>
      <c r="I32" s="6"/>
      <c r="K32" s="6"/>
    </row>
    <row r="33" spans="2:11" ht="12.75">
      <c r="B33" t="s">
        <v>77</v>
      </c>
      <c r="I33" s="43">
        <v>120</v>
      </c>
      <c r="K33" s="6">
        <v>-3087</v>
      </c>
    </row>
    <row r="34" spans="2:11" ht="12.75">
      <c r="B34" t="s">
        <v>7</v>
      </c>
      <c r="I34" s="6">
        <f>-42020+35002</f>
        <v>-7018</v>
      </c>
      <c r="K34" s="6">
        <v>-3256</v>
      </c>
    </row>
    <row r="35" spans="9:11" ht="12.75">
      <c r="I35" s="6"/>
      <c r="K35" s="6"/>
    </row>
    <row r="36" spans="2:11" ht="12.75">
      <c r="B36" t="s">
        <v>70</v>
      </c>
      <c r="I36" s="34">
        <f>SUM(I33:I35)</f>
        <v>-6898</v>
      </c>
      <c r="K36" s="34">
        <f>SUM(K33:K35)</f>
        <v>-6343</v>
      </c>
    </row>
    <row r="37" spans="9:11" ht="12.75">
      <c r="I37" s="6"/>
      <c r="K37" s="6"/>
    </row>
    <row r="38" spans="1:11" ht="12.75">
      <c r="A38" t="s">
        <v>64</v>
      </c>
      <c r="I38" s="6"/>
      <c r="K38" s="6"/>
    </row>
    <row r="39" spans="2:11" ht="12.75">
      <c r="B39" s="44" t="s">
        <v>103</v>
      </c>
      <c r="I39" s="6">
        <v>0</v>
      </c>
      <c r="K39" s="6">
        <v>0</v>
      </c>
    </row>
    <row r="40" spans="2:11" ht="12.75">
      <c r="B40" s="44" t="s">
        <v>102</v>
      </c>
      <c r="I40" s="6">
        <v>-4602</v>
      </c>
      <c r="K40" s="6">
        <v>0</v>
      </c>
    </row>
    <row r="41" spans="2:11" ht="12.75">
      <c r="B41" t="s">
        <v>86</v>
      </c>
      <c r="I41" s="6">
        <v>44500</v>
      </c>
      <c r="K41" s="6">
        <v>-1250</v>
      </c>
    </row>
    <row r="42" spans="2:11" ht="12.75">
      <c r="B42" t="s">
        <v>68</v>
      </c>
      <c r="I42" s="6">
        <v>-1471</v>
      </c>
      <c r="K42" s="6">
        <v>-273</v>
      </c>
    </row>
    <row r="43" spans="2:11" ht="12.75">
      <c r="B43" t="s">
        <v>72</v>
      </c>
      <c r="I43" s="6">
        <v>-37</v>
      </c>
      <c r="K43" s="6">
        <v>0</v>
      </c>
    </row>
    <row r="44" spans="9:11" ht="12.75">
      <c r="I44" s="6"/>
      <c r="K44" s="6">
        <v>0</v>
      </c>
    </row>
    <row r="45" spans="2:11" ht="12.75">
      <c r="B45" t="s">
        <v>71</v>
      </c>
      <c r="I45" s="34">
        <f>SUM(I39:I44)</f>
        <v>38390</v>
      </c>
      <c r="K45" s="34">
        <f>SUM(K39:K44)</f>
        <v>-1523</v>
      </c>
    </row>
    <row r="46" spans="9:11" ht="12.75">
      <c r="I46" s="6"/>
      <c r="K46" s="6"/>
    </row>
    <row r="47" spans="1:11" ht="12.75">
      <c r="A47" t="s">
        <v>65</v>
      </c>
      <c r="I47" s="6">
        <f>+I29+I36+I45</f>
        <v>-1406</v>
      </c>
      <c r="K47" s="6">
        <f>+K29+K36+K45</f>
        <v>-8961</v>
      </c>
    </row>
    <row r="48" spans="9:11" ht="12.75">
      <c r="I48" s="6"/>
      <c r="K48" s="6"/>
    </row>
    <row r="49" spans="1:11" ht="12.75">
      <c r="A49" t="s">
        <v>78</v>
      </c>
      <c r="I49" s="6">
        <v>41637</v>
      </c>
      <c r="K49" s="6">
        <v>55873</v>
      </c>
    </row>
    <row r="50" spans="9:11" ht="12.75">
      <c r="I50" s="6"/>
      <c r="K50" s="6"/>
    </row>
    <row r="51" spans="9:11" ht="12.75">
      <c r="I51" s="25"/>
      <c r="K51" s="25"/>
    </row>
    <row r="52" spans="9:11" ht="3.75" customHeight="1">
      <c r="I52" s="6"/>
      <c r="K52" s="6"/>
    </row>
    <row r="53" spans="1:11" ht="12.75">
      <c r="A53" t="s">
        <v>79</v>
      </c>
      <c r="I53" s="6">
        <f>SUM(I47:I51)</f>
        <v>40231</v>
      </c>
      <c r="K53" s="6">
        <f>SUM(K47:K51)</f>
        <v>46912</v>
      </c>
    </row>
    <row r="54" spans="9:11" ht="3.75" customHeight="1" thickBot="1">
      <c r="I54" s="35"/>
      <c r="K54" s="35"/>
    </row>
    <row r="55" spans="9:11" ht="13.5" thickTop="1">
      <c r="I55" s="7"/>
      <c r="K55" s="7"/>
    </row>
    <row r="56" spans="9:11" ht="12.75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9:11" ht="12.75">
      <c r="I60" s="7"/>
      <c r="K60" s="7"/>
    </row>
    <row r="61" spans="9:11" ht="12.75">
      <c r="I61" s="7"/>
      <c r="K61" s="7"/>
    </row>
    <row r="62" spans="9:11" ht="12.75">
      <c r="I62" s="7"/>
      <c r="K62" s="7"/>
    </row>
    <row r="63" spans="9:11" ht="12.75">
      <c r="I63" s="7"/>
      <c r="K63" s="7"/>
    </row>
    <row r="64" spans="1:12" ht="14.25">
      <c r="A64" s="36" t="s">
        <v>80</v>
      </c>
      <c r="B64" s="36"/>
      <c r="C64" s="36"/>
      <c r="D64" s="36"/>
      <c r="E64" s="36"/>
      <c r="F64" s="36"/>
      <c r="G64" s="36"/>
      <c r="H64" s="36"/>
      <c r="I64" s="36"/>
      <c r="J64" s="36"/>
      <c r="K64" s="37"/>
      <c r="L64" s="37"/>
    </row>
    <row r="65" spans="2:12" ht="14.25">
      <c r="B65" s="37"/>
      <c r="C65" s="51" t="s">
        <v>116</v>
      </c>
      <c r="D65" s="36"/>
      <c r="E65" s="36"/>
      <c r="F65" s="36"/>
      <c r="G65" s="36"/>
      <c r="H65" s="36"/>
      <c r="I65" s="36"/>
      <c r="J65" s="36"/>
      <c r="K65" s="37"/>
      <c r="L65" s="37"/>
    </row>
  </sheetData>
  <printOptions horizontalCentered="1" verticalCentered="1"/>
  <pageMargins left="0.17" right="0.16" top="0.26" bottom="0.25" header="0.2" footer="0.3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selena leong</cp:lastModifiedBy>
  <cp:lastPrinted>2005-11-24T06:16:36Z</cp:lastPrinted>
  <dcterms:created xsi:type="dcterms:W3CDTF">2002-11-05T04:31:47Z</dcterms:created>
  <dcterms:modified xsi:type="dcterms:W3CDTF">2005-11-24T06:17:05Z</dcterms:modified>
  <cp:category/>
  <cp:version/>
  <cp:contentType/>
  <cp:contentStatus/>
</cp:coreProperties>
</file>