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5265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SHEET'!$A$1:$J$60</definedName>
    <definedName name="_xlnm.Print_Area" localSheetId="3">'CASHFLOW'!$A$1:$L$64</definedName>
  </definedNames>
  <calcPr fullCalcOnLoad="1"/>
</workbook>
</file>

<file path=xl/sharedStrings.xml><?xml version="1.0" encoding="utf-8"?>
<sst xmlns="http://schemas.openxmlformats.org/spreadsheetml/2006/main" count="172" uniqueCount="126">
  <si>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</si>
  <si>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</si>
  <si>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</si>
  <si>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</si>
  <si>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</si>
  <si>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</si>
  <si>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</si>
  <si>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</si>
  <si>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</si>
  <si>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</si>
  <si>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</si>
  <si>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</si>
  <si>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</si>
  <si>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</si>
  <si>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</si>
  <si>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</si>
  <si>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</si>
  <si>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</si>
  <si>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</si>
  <si>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</si>
  <si>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</si>
  <si>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</si>
  <si>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</si>
  <si>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</si>
  <si>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</si>
  <si>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</si>
  <si>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</si>
  <si>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</si>
  <si>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</si>
  <si>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</si>
  <si>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</si>
  <si>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</si>
  <si>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</si>
  <si>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</si>
  <si>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</si>
  <si>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</si>
  <si>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</si>
  <si>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</si>
  <si>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</si>
  <si>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</si>
  <si>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</si>
  <si>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</si>
  <si>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</si>
  <si>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</si>
  <si>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</si>
  <si>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</si>
  <si>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</si>
  <si>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</si>
  <si>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</si>
  <si>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</si>
  <si>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</si>
  <si>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</si>
  <si>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</si>
  <si>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</si>
  <si>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</si>
  <si>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</si>
  <si>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</si>
  <si>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</si>
  <si>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</si>
  <si>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</si>
  <si>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</si>
  <si>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</si>
  <si>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As at 1 April 2002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</si>
  <si>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</si>
  <si>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</si>
  <si>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</si>
  <si>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</si>
  <si>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</si>
  <si>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</si>
  <si>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</si>
  <si>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Payment of hire purchase liability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</si>
  <si>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</si>
  <si>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</si>
  <si>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</si>
  <si>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</si>
  <si>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</si>
  <si>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</si>
  <si>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</si>
  <si>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</si>
  <si>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</si>
  <si>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</si>
  <si>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</si>
  <si>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</si>
  <si>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 xml:space="preserve">  The Condensed Consolidated  Statement  of Changes in Equity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</si>
  <si>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</si>
  <si>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</si>
  <si>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</si>
  <si>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</si>
  <si>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Short term investment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</si>
  <si>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</si>
  <si>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</si>
  <si>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</si>
  <si>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</si>
  <si>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</si>
  <si>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</si>
  <si>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</si>
  <si>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>Transaction with owners as owners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</si>
  <si>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</si>
  <si>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</si>
  <si>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</si>
  <si>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31.03.2003</t>
  </si>
  <si>
    <t>Prior Adjustment</t>
  </si>
  <si>
    <t xml:space="preserve">   Dividend proposed</t>
  </si>
  <si>
    <t>Net Tangible Assets per Ordinary Share (sen)</t>
  </si>
  <si>
    <t>Current Tax Assets</t>
  </si>
  <si>
    <t>Bank Overdraft</t>
  </si>
  <si>
    <t xml:space="preserve">   Revaluation surplus/deficit</t>
  </si>
  <si>
    <t>The Condensed Consolidated  Cashflow Statemement should be read in conjunction with the</t>
  </si>
  <si>
    <t>As at 30 June 2003</t>
  </si>
  <si>
    <t>30.06.2003</t>
  </si>
  <si>
    <t xml:space="preserve">           Annual  Financial  Report for the year ended 31st March 2003</t>
  </si>
  <si>
    <t xml:space="preserve">       for the first quarter ended 30 June 2003</t>
  </si>
  <si>
    <t>3 months</t>
  </si>
  <si>
    <t>30.06.2002</t>
  </si>
  <si>
    <t>Pre-acquisition profit/(loss)</t>
  </si>
  <si>
    <t xml:space="preserve">             for the 3 months ended 30 June 2003</t>
  </si>
  <si>
    <t>Current 3 months ended</t>
  </si>
  <si>
    <t>30 June 2003</t>
  </si>
  <si>
    <t>As at 1 April 2003</t>
  </si>
  <si>
    <t xml:space="preserve">   Transfer of Revaluation Reserve</t>
  </si>
  <si>
    <t>Preceding 3 months ended</t>
  </si>
  <si>
    <t>30 June 2002</t>
  </si>
  <si>
    <t>As at 30 June 2002</t>
  </si>
  <si>
    <t>Annual Financial Report for the year ended 31st March 2003</t>
  </si>
  <si>
    <t xml:space="preserve">    Annual  Financial  Report for the year ended 31st March 2003</t>
  </si>
  <si>
    <t xml:space="preserve">       Annual Financial Report for the year ended 31st March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</si>
</sst>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00"/>
    <numFmt numFmtId="168" formatCode="0.0000"/>
    <numFmt numFmtId="169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Fill="1" applyAlignment="1">
      <alignment/>
    </xf>
    <xf numFmtId="164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64" fontId="0" fillId="0" borderId="0" xfId="15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7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0" xfId="15" applyNumberFormat="1" applyFont="1" applyFill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64" fontId="3" fillId="0" borderId="0" xfId="15" applyNumberFormat="1" applyFont="1" applyBorder="1" applyAlignment="1">
      <alignment/>
    </xf>
    <xf numFmtId="3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9" t="s">
        <v>0</v>
      </c>
    </row>
    <row r="2" ht="12.75">
      <c r="D2" s="3" t="s">
        <v>61</v>
      </c>
    </row>
    <row r="4" ht="18">
      <c r="C4" s="18" t="s">
        <v>11</v>
      </c>
    </row>
    <row r="5" ht="15">
      <c r="E5" s="44" t="s">
        <v>108</v>
      </c>
    </row>
    <row r="6" ht="15">
      <c r="E6" s="19"/>
    </row>
    <row r="7" ht="15">
      <c r="E7" s="19"/>
    </row>
    <row r="8" ht="12.75">
      <c r="G8" s="20"/>
    </row>
    <row r="9" spans="7:9" ht="12.75">
      <c r="G9" s="32" t="s">
        <v>12</v>
      </c>
      <c r="I9" s="1" t="s">
        <v>12</v>
      </c>
    </row>
    <row r="10" spans="6:9" ht="12.75">
      <c r="F10" s="22"/>
      <c r="G10" s="9" t="s">
        <v>109</v>
      </c>
      <c r="I10" s="9" t="s">
        <v>100</v>
      </c>
    </row>
    <row r="11" spans="6:9" ht="12.75">
      <c r="F11" s="22"/>
      <c r="G11" s="46" t="s">
        <v>85</v>
      </c>
      <c r="I11" s="46" t="s">
        <v>84</v>
      </c>
    </row>
    <row r="12" ht="12.75">
      <c r="G12" s="20"/>
    </row>
    <row r="13" spans="7:9" ht="12.75">
      <c r="G13" s="30" t="s">
        <v>1</v>
      </c>
      <c r="I13" s="5" t="s">
        <v>1</v>
      </c>
    </row>
    <row r="14" spans="1:7" ht="12.75">
      <c r="A14" t="s">
        <v>13</v>
      </c>
      <c r="G14" s="20"/>
    </row>
    <row r="15" spans="2:11" ht="12.75">
      <c r="B15" t="s">
        <v>4</v>
      </c>
      <c r="G15" s="7">
        <v>182875</v>
      </c>
      <c r="I15" s="7">
        <v>183227</v>
      </c>
      <c r="K15" s="7"/>
    </row>
    <row r="16" spans="2:11" ht="12.75">
      <c r="B16" t="s">
        <v>5</v>
      </c>
      <c r="G16" s="7">
        <v>166800</v>
      </c>
      <c r="I16" s="7">
        <v>166800</v>
      </c>
      <c r="K16" s="7"/>
    </row>
    <row r="17" spans="2:9" ht="12.75">
      <c r="B17" t="s">
        <v>15</v>
      </c>
      <c r="G17" s="7">
        <v>0</v>
      </c>
      <c r="I17" s="7">
        <v>0</v>
      </c>
    </row>
    <row r="18" spans="2:9" ht="12.75">
      <c r="B18" s="20" t="s">
        <v>6</v>
      </c>
      <c r="G18" s="7">
        <v>3026</v>
      </c>
      <c r="I18" s="7">
        <v>3026</v>
      </c>
    </row>
    <row r="19" spans="2:9" ht="12.75">
      <c r="B19" s="20" t="s">
        <v>7</v>
      </c>
      <c r="G19" s="7">
        <v>4946</v>
      </c>
      <c r="I19" s="7">
        <v>5090</v>
      </c>
    </row>
    <row r="20" spans="7:9" ht="12.75">
      <c r="G20" s="7"/>
      <c r="I20" s="7"/>
    </row>
    <row r="21" spans="1:9" ht="12.75">
      <c r="A21" t="s">
        <v>16</v>
      </c>
      <c r="G21" s="7"/>
      <c r="I21" s="7"/>
    </row>
    <row r="22" spans="2:9" ht="12.75">
      <c r="B22" s="20" t="s">
        <v>8</v>
      </c>
      <c r="G22" s="12">
        <v>7522</v>
      </c>
      <c r="I22" s="12">
        <v>6888</v>
      </c>
    </row>
    <row r="23" spans="2:9" ht="12.75">
      <c r="B23" s="20" t="s">
        <v>34</v>
      </c>
      <c r="G23" s="13">
        <f>13178+2625</f>
        <v>15803</v>
      </c>
      <c r="I23" s="13">
        <f>10654+3612</f>
        <v>14266</v>
      </c>
    </row>
    <row r="24" spans="2:9" ht="12.75">
      <c r="B24" s="20" t="s">
        <v>88</v>
      </c>
      <c r="G24" s="13">
        <v>1920</v>
      </c>
      <c r="I24" s="13">
        <v>1819</v>
      </c>
    </row>
    <row r="25" spans="2:9" ht="12.75">
      <c r="B25" s="20" t="s">
        <v>104</v>
      </c>
      <c r="G25" s="13">
        <v>0</v>
      </c>
      <c r="I25" s="13">
        <v>180</v>
      </c>
    </row>
    <row r="26" spans="2:9" ht="12.75">
      <c r="B26" s="20" t="s">
        <v>33</v>
      </c>
      <c r="G26" s="13">
        <v>77977</v>
      </c>
      <c r="I26" s="13">
        <f>79315+2670</f>
        <v>81985</v>
      </c>
    </row>
    <row r="27" spans="7:9" ht="12.75">
      <c r="G27" s="16">
        <f>SUM(G22:G26)</f>
        <v>103222</v>
      </c>
      <c r="I27" s="16">
        <f>SUM(I22:I26)</f>
        <v>105138</v>
      </c>
    </row>
    <row r="28" spans="7:9" ht="12.75">
      <c r="G28" s="13"/>
      <c r="I28" s="13"/>
    </row>
    <row r="29" spans="2:9" ht="12.75">
      <c r="B29" t="s">
        <v>19</v>
      </c>
      <c r="G29" s="13"/>
      <c r="I29" s="13"/>
    </row>
    <row r="30" spans="1:9" ht="12.75">
      <c r="A30" t="s">
        <v>17</v>
      </c>
      <c r="G30" s="13"/>
      <c r="I30" s="13"/>
    </row>
    <row r="31" spans="2:9" ht="12.75">
      <c r="B31" s="20" t="s">
        <v>32</v>
      </c>
      <c r="C31" s="20"/>
      <c r="D31" s="20"/>
      <c r="G31" s="13">
        <v>16823</v>
      </c>
      <c r="I31" s="13">
        <f>1505+17999</f>
        <v>19504</v>
      </c>
    </row>
    <row r="32" spans="2:9" ht="12.75">
      <c r="B32" s="20" t="s">
        <v>89</v>
      </c>
      <c r="C32" s="20"/>
      <c r="D32" s="20"/>
      <c r="G32" s="13">
        <v>17500</v>
      </c>
      <c r="I32" s="13">
        <v>18750</v>
      </c>
    </row>
    <row r="33" spans="2:9" ht="12.75">
      <c r="B33" s="47" t="s">
        <v>105</v>
      </c>
      <c r="C33" s="20"/>
      <c r="D33" s="20"/>
      <c r="G33" s="13">
        <v>188</v>
      </c>
      <c r="I33" s="13">
        <v>513</v>
      </c>
    </row>
    <row r="34" spans="2:9" ht="12.75">
      <c r="B34" s="20" t="s">
        <v>9</v>
      </c>
      <c r="C34" s="20"/>
      <c r="D34" s="20"/>
      <c r="G34" s="13">
        <v>945</v>
      </c>
      <c r="I34" s="13">
        <v>63</v>
      </c>
    </row>
    <row r="35" spans="3:9" ht="12.75">
      <c r="C35" s="20"/>
      <c r="D35" s="20"/>
      <c r="G35" s="16">
        <f>SUM(G31:G34)</f>
        <v>35456</v>
      </c>
      <c r="I35" s="16">
        <f>SUM(I31:I34)</f>
        <v>38830</v>
      </c>
    </row>
    <row r="36" spans="2:9" ht="12.75">
      <c r="B36" s="20"/>
      <c r="C36" s="20"/>
      <c r="D36" s="20"/>
      <c r="G36" s="7"/>
      <c r="I36" s="7"/>
    </row>
    <row r="37" spans="1:9" ht="12.75">
      <c r="A37" t="s">
        <v>18</v>
      </c>
      <c r="B37" s="20"/>
      <c r="C37" s="20"/>
      <c r="D37" s="20"/>
      <c r="G37" s="7">
        <f>+G27-G35</f>
        <v>67766</v>
      </c>
      <c r="I37" s="7">
        <f>+I27-I35</f>
        <v>66308</v>
      </c>
    </row>
    <row r="38" spans="2:9" ht="12.75">
      <c r="B38" s="21"/>
      <c r="D38" s="20"/>
      <c r="G38" s="7"/>
      <c r="I38" s="7"/>
    </row>
    <row r="39" spans="2:9" ht="13.5" thickBot="1">
      <c r="B39" s="20"/>
      <c r="C39" s="20"/>
      <c r="D39" s="20"/>
      <c r="G39" s="14">
        <f>+G15+G16+G17+G18+G19+G37</f>
        <v>425413</v>
      </c>
      <c r="I39" s="14">
        <f>+I15+I16+I17+I18+I19+I37</f>
        <v>424451</v>
      </c>
    </row>
    <row r="40" spans="2:9" ht="13.5" thickTop="1">
      <c r="B40" s="20"/>
      <c r="C40" s="20"/>
      <c r="D40" s="20"/>
      <c r="G40" s="11"/>
      <c r="I40" s="11"/>
    </row>
    <row r="41" spans="2:9" ht="12.75">
      <c r="B41" s="20" t="s">
        <v>20</v>
      </c>
      <c r="C41" s="20"/>
      <c r="D41" s="20"/>
      <c r="G41" s="7"/>
      <c r="I41" s="7"/>
    </row>
    <row r="42" spans="1:9" ht="12.75">
      <c r="A42" t="s">
        <v>21</v>
      </c>
      <c r="B42" s="20"/>
      <c r="C42" s="20"/>
      <c r="D42" s="20"/>
      <c r="G42" s="7">
        <v>213064</v>
      </c>
      <c r="I42" s="7">
        <v>213064</v>
      </c>
    </row>
    <row r="43" spans="1:9" ht="12.75">
      <c r="A43" t="s">
        <v>36</v>
      </c>
      <c r="B43" s="20"/>
      <c r="C43" s="20"/>
      <c r="D43" s="20"/>
      <c r="G43" s="10">
        <v>145055</v>
      </c>
      <c r="I43" s="10">
        <f>477+90229+7861+41753+3068</f>
        <v>143388</v>
      </c>
    </row>
    <row r="44" spans="1:9" ht="12.75">
      <c r="A44" t="s">
        <v>22</v>
      </c>
      <c r="B44" s="21"/>
      <c r="C44" s="20"/>
      <c r="D44" s="20"/>
      <c r="G44" s="7">
        <f>SUM(G42:G43)</f>
        <v>358119</v>
      </c>
      <c r="I44" s="7">
        <f>SUM(I42:I43)</f>
        <v>356452</v>
      </c>
    </row>
    <row r="45" spans="2:9" ht="12.75">
      <c r="B45" s="21"/>
      <c r="C45" s="20"/>
      <c r="D45" s="20"/>
      <c r="G45" s="7"/>
      <c r="I45" s="7"/>
    </row>
    <row r="46" spans="1:9" ht="12.75">
      <c r="A46" t="s">
        <v>23</v>
      </c>
      <c r="B46" s="21"/>
      <c r="C46" s="20"/>
      <c r="D46" s="20"/>
      <c r="G46" s="7">
        <v>50198</v>
      </c>
      <c r="I46" s="7">
        <v>49649</v>
      </c>
    </row>
    <row r="47" spans="2:9" ht="12.75">
      <c r="B47" s="21"/>
      <c r="C47" s="20"/>
      <c r="D47" s="20"/>
      <c r="G47" s="7"/>
      <c r="I47" s="7"/>
    </row>
    <row r="48" spans="1:9" ht="12.75">
      <c r="A48" t="s">
        <v>24</v>
      </c>
      <c r="B48" s="20"/>
      <c r="C48" s="20"/>
      <c r="D48" s="20"/>
      <c r="G48" s="7"/>
      <c r="I48" s="7"/>
    </row>
    <row r="49" spans="2:9" ht="12.75">
      <c r="B49" s="20" t="s">
        <v>25</v>
      </c>
      <c r="C49" s="20"/>
      <c r="D49" s="20"/>
      <c r="G49" s="12">
        <v>976</v>
      </c>
      <c r="I49" s="12">
        <v>952</v>
      </c>
    </row>
    <row r="50" spans="2:9" ht="12.75">
      <c r="B50" s="20" t="s">
        <v>35</v>
      </c>
      <c r="C50" s="20"/>
      <c r="D50" s="20"/>
      <c r="G50" s="17">
        <v>16120</v>
      </c>
      <c r="I50" s="17">
        <v>17398</v>
      </c>
    </row>
    <row r="51" spans="2:9" ht="12.75">
      <c r="B51" s="20"/>
      <c r="C51" s="20"/>
      <c r="D51" s="20"/>
      <c r="G51" s="7">
        <f>SUM(G49:G50)</f>
        <v>17096</v>
      </c>
      <c r="I51" s="7">
        <f>SUM(I49:I50)</f>
        <v>18350</v>
      </c>
    </row>
    <row r="52" spans="2:9" ht="12.75">
      <c r="B52" s="20"/>
      <c r="C52" s="20"/>
      <c r="D52" s="20"/>
      <c r="G52" s="7"/>
      <c r="I52" s="7"/>
    </row>
    <row r="53" spans="2:9" ht="13.5" thickBot="1">
      <c r="B53" s="20"/>
      <c r="C53" s="20"/>
      <c r="D53" s="20"/>
      <c r="G53" s="14">
        <f>+G44+G46+G51</f>
        <v>425413</v>
      </c>
      <c r="I53" s="14">
        <f>+I44+I46+I51</f>
        <v>424451</v>
      </c>
    </row>
    <row r="54" spans="2:11" ht="13.5" thickTop="1">
      <c r="B54" s="20"/>
      <c r="C54" s="20"/>
      <c r="D54" s="20"/>
      <c r="G54" s="7"/>
      <c r="I54" s="7"/>
      <c r="J54" s="7"/>
      <c r="K54" s="7"/>
    </row>
    <row r="55" spans="1:10" ht="12.75">
      <c r="A55" s="43" t="s">
        <v>103</v>
      </c>
      <c r="B55" s="20"/>
      <c r="C55" s="20"/>
      <c r="D55" s="20"/>
      <c r="G55" s="48">
        <f>(G44-1736)/426127*100</f>
        <v>83.63304836351604</v>
      </c>
      <c r="I55" s="48">
        <f>(I44-1736)/426127*100</f>
        <v>83.24185043426021</v>
      </c>
      <c r="J55" s="7"/>
    </row>
    <row r="56" spans="2:10" ht="12.75">
      <c r="B56" s="20"/>
      <c r="C56" s="20"/>
      <c r="D56" s="20"/>
      <c r="G56" s="7"/>
      <c r="I56" s="7"/>
      <c r="J56" s="7"/>
    </row>
    <row r="57" spans="2:9" ht="12.75">
      <c r="B57" s="20"/>
      <c r="C57" s="20"/>
      <c r="D57" s="20"/>
      <c r="G57" s="7"/>
      <c r="I57" s="7"/>
    </row>
    <row r="58" spans="1:10" ht="14.25">
      <c r="A58" s="37" t="s">
        <v>26</v>
      </c>
      <c r="B58" s="37"/>
      <c r="C58" s="37"/>
      <c r="D58" s="37"/>
      <c r="E58" s="37"/>
      <c r="F58" s="37"/>
      <c r="G58" s="37"/>
      <c r="H58" s="37"/>
      <c r="I58" s="37"/>
      <c r="J58" s="38"/>
    </row>
    <row r="59" spans="2:10" ht="14.25">
      <c r="B59" s="49" t="s">
        <v>110</v>
      </c>
      <c r="C59" s="38"/>
      <c r="D59" s="38"/>
      <c r="E59" s="37"/>
      <c r="F59" s="37"/>
      <c r="G59" s="37"/>
      <c r="H59" s="37"/>
      <c r="I59" s="37"/>
      <c r="J59" s="38"/>
    </row>
    <row r="60" spans="2:4" ht="12.75">
      <c r="B60" s="20"/>
      <c r="C60" s="20"/>
      <c r="D60" s="20"/>
    </row>
  </sheetData>
  <printOptions horizontalCentered="1"/>
  <pageMargins left="0.62" right="0.36" top="0.75" bottom="0.5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9" t="s">
        <v>91</v>
      </c>
    </row>
    <row r="2" ht="12.75">
      <c r="D2" s="3" t="s">
        <v>93</v>
      </c>
    </row>
    <row r="4" ht="18">
      <c r="B4" s="18" t="s">
        <v>90</v>
      </c>
    </row>
    <row r="5" spans="3:6" ht="15">
      <c r="C5" s="44" t="s">
        <v>111</v>
      </c>
      <c r="D5" s="19"/>
      <c r="F5" s="19"/>
    </row>
    <row r="6" spans="4:6" ht="15">
      <c r="D6" s="39" t="s">
        <v>92</v>
      </c>
      <c r="F6" s="19"/>
    </row>
    <row r="7" spans="4:6" ht="15">
      <c r="D7" s="39"/>
      <c r="F7" s="19"/>
    </row>
    <row r="10" spans="5:11" ht="12.75">
      <c r="E10" s="32" t="s">
        <v>37</v>
      </c>
      <c r="G10" s="1" t="s">
        <v>40</v>
      </c>
      <c r="I10" s="32" t="s">
        <v>37</v>
      </c>
      <c r="K10" s="1" t="s">
        <v>41</v>
      </c>
    </row>
    <row r="11" spans="5:11" ht="12.75">
      <c r="E11" s="32" t="s">
        <v>38</v>
      </c>
      <c r="G11" s="1" t="s">
        <v>38</v>
      </c>
      <c r="I11" s="21" t="s">
        <v>112</v>
      </c>
      <c r="K11" s="21" t="s">
        <v>112</v>
      </c>
    </row>
    <row r="12" spans="5:11" ht="12.75">
      <c r="E12" s="32" t="s">
        <v>39</v>
      </c>
      <c r="G12" s="1" t="s">
        <v>39</v>
      </c>
      <c r="I12" s="32" t="s">
        <v>39</v>
      </c>
      <c r="K12" s="1" t="s">
        <v>39</v>
      </c>
    </row>
    <row r="13" spans="4:11" ht="12.75">
      <c r="D13" s="22"/>
      <c r="E13" s="9" t="s">
        <v>109</v>
      </c>
      <c r="G13" s="9" t="s">
        <v>113</v>
      </c>
      <c r="I13" s="9" t="s">
        <v>109</v>
      </c>
      <c r="K13" s="9" t="s">
        <v>113</v>
      </c>
    </row>
    <row r="14" spans="5:9" ht="12.75">
      <c r="E14" s="20"/>
      <c r="I14" s="20"/>
    </row>
    <row r="15" spans="5:11" ht="12.75">
      <c r="E15" s="30" t="s">
        <v>1</v>
      </c>
      <c r="G15" s="5" t="s">
        <v>1</v>
      </c>
      <c r="I15" s="30" t="s">
        <v>1</v>
      </c>
      <c r="K15" s="5" t="s">
        <v>1</v>
      </c>
    </row>
    <row r="16" spans="5:9" ht="12.75">
      <c r="E16" s="20"/>
      <c r="I16" s="20"/>
    </row>
    <row r="17" spans="1:11" ht="12.75">
      <c r="A17" s="4" t="s">
        <v>2</v>
      </c>
      <c r="B17" s="2"/>
      <c r="E17" s="15">
        <v>15502</v>
      </c>
      <c r="F17" s="4"/>
      <c r="G17" s="15">
        <v>7953</v>
      </c>
      <c r="I17" s="15">
        <v>15502</v>
      </c>
      <c r="K17" s="15">
        <v>7953</v>
      </c>
    </row>
    <row r="18" spans="1:11" ht="12.75">
      <c r="A18" s="4"/>
      <c r="E18" s="33"/>
      <c r="F18" s="4"/>
      <c r="G18" s="15"/>
      <c r="I18" s="15"/>
      <c r="K18" s="15"/>
    </row>
    <row r="19" spans="1:11" ht="12.75">
      <c r="A19" s="4" t="s">
        <v>42</v>
      </c>
      <c r="B19" s="8"/>
      <c r="E19" s="40">
        <v>-13813</v>
      </c>
      <c r="F19" s="4"/>
      <c r="G19" s="23">
        <v>-7173</v>
      </c>
      <c r="I19" s="23">
        <v>-13813</v>
      </c>
      <c r="K19" s="23">
        <v>-7173</v>
      </c>
    </row>
    <row r="20" spans="1:11" ht="12.75">
      <c r="A20" s="4"/>
      <c r="B20" s="4"/>
      <c r="E20" s="33"/>
      <c r="F20" s="4"/>
      <c r="G20" s="15"/>
      <c r="I20" s="15"/>
      <c r="K20" s="15"/>
    </row>
    <row r="21" spans="1:11" ht="12.75">
      <c r="A21" t="s">
        <v>28</v>
      </c>
      <c r="E21" s="33">
        <v>540</v>
      </c>
      <c r="G21" s="15">
        <v>529</v>
      </c>
      <c r="I21" s="7">
        <v>540</v>
      </c>
      <c r="K21" s="7">
        <v>529</v>
      </c>
    </row>
    <row r="22" spans="2:11" ht="12.75">
      <c r="B22" s="2"/>
      <c r="E22" s="31"/>
      <c r="G22" s="7"/>
      <c r="I22" s="7"/>
      <c r="K22" s="7"/>
    </row>
    <row r="23" spans="1:11" ht="12.75">
      <c r="A23" t="s">
        <v>27</v>
      </c>
      <c r="E23" s="31">
        <f>+E17+E19+E21</f>
        <v>2229</v>
      </c>
      <c r="F23" s="20"/>
      <c r="G23" s="31">
        <f>+G17+G19+G21</f>
        <v>1309</v>
      </c>
      <c r="H23" s="20"/>
      <c r="I23" s="31">
        <f>+I17+I19+I21</f>
        <v>2229</v>
      </c>
      <c r="J23" s="20"/>
      <c r="K23" s="31">
        <f>+K17+K19+K21</f>
        <v>1309</v>
      </c>
    </row>
    <row r="24" spans="2:11" ht="12.75">
      <c r="B24" s="2"/>
      <c r="E24" s="31"/>
      <c r="G24" s="7"/>
      <c r="I24" s="7"/>
      <c r="K24" s="7"/>
    </row>
    <row r="25" spans="1:11" ht="12.75">
      <c r="A25" t="s">
        <v>29</v>
      </c>
      <c r="B25" s="2"/>
      <c r="E25" s="40">
        <v>-218</v>
      </c>
      <c r="G25" s="23">
        <v>-143</v>
      </c>
      <c r="I25" s="6">
        <v>-218</v>
      </c>
      <c r="K25" s="6">
        <v>-143</v>
      </c>
    </row>
    <row r="26" spans="2:11" ht="12.75">
      <c r="B26" s="2"/>
      <c r="E26" s="31"/>
      <c r="G26" s="7"/>
      <c r="I26" s="7"/>
      <c r="K26" s="7"/>
    </row>
    <row r="27" spans="1:11" ht="12.75">
      <c r="A27" t="s">
        <v>43</v>
      </c>
      <c r="E27" s="33">
        <v>868</v>
      </c>
      <c r="G27" s="15">
        <v>772</v>
      </c>
      <c r="I27" s="7">
        <v>868</v>
      </c>
      <c r="K27" s="7">
        <v>772</v>
      </c>
    </row>
    <row r="28" spans="2:11" ht="12.75">
      <c r="B28" s="2"/>
      <c r="E28" s="31"/>
      <c r="G28" s="7"/>
      <c r="I28" s="7"/>
      <c r="K28" s="7"/>
    </row>
    <row r="29" spans="1:11" ht="12.75">
      <c r="A29" t="s">
        <v>45</v>
      </c>
      <c r="E29" s="34">
        <v>0</v>
      </c>
      <c r="G29" s="28">
        <v>908</v>
      </c>
      <c r="I29" s="10">
        <v>0</v>
      </c>
      <c r="K29" s="10">
        <v>908</v>
      </c>
    </row>
    <row r="30" spans="2:11" ht="12.75">
      <c r="B30" s="2"/>
      <c r="E30" s="31"/>
      <c r="G30" s="7"/>
      <c r="I30" s="7"/>
      <c r="K30" s="7"/>
    </row>
    <row r="31" spans="1:11" ht="12.75">
      <c r="A31" t="s">
        <v>30</v>
      </c>
      <c r="E31" s="31">
        <f>SUM(E23:E30)</f>
        <v>2879</v>
      </c>
      <c r="F31" s="20"/>
      <c r="G31" s="31">
        <f>SUM(G23:G30)</f>
        <v>2846</v>
      </c>
      <c r="H31" s="20"/>
      <c r="I31" s="31">
        <f>SUM(I23:I30)</f>
        <v>2879</v>
      </c>
      <c r="J31" s="20"/>
      <c r="K31" s="31">
        <f>SUM(K23:K30)</f>
        <v>2846</v>
      </c>
    </row>
    <row r="32" spans="5:11" ht="12.75">
      <c r="E32" s="31"/>
      <c r="G32" s="7"/>
      <c r="I32" s="7"/>
      <c r="K32" s="7"/>
    </row>
    <row r="33" spans="1:11" ht="12.75">
      <c r="A33" t="s">
        <v>9</v>
      </c>
      <c r="B33" s="2"/>
      <c r="E33" s="41">
        <v>-402</v>
      </c>
      <c r="G33" s="29">
        <v>-693</v>
      </c>
      <c r="I33" s="24">
        <v>-402</v>
      </c>
      <c r="K33" s="24">
        <v>-693</v>
      </c>
    </row>
    <row r="34" spans="2:11" ht="12.75">
      <c r="B34" s="2"/>
      <c r="E34" s="31"/>
      <c r="G34" s="7"/>
      <c r="I34" s="7"/>
      <c r="K34" s="7"/>
    </row>
    <row r="35" spans="1:11" ht="12.75">
      <c r="A35" t="s">
        <v>31</v>
      </c>
      <c r="E35" s="31">
        <f>+E31+E33</f>
        <v>2477</v>
      </c>
      <c r="F35" s="20"/>
      <c r="G35" s="31">
        <f>+G31+G33</f>
        <v>2153</v>
      </c>
      <c r="H35" s="20"/>
      <c r="I35" s="31">
        <f>+I31+I33</f>
        <v>2477</v>
      </c>
      <c r="J35" s="20"/>
      <c r="K35" s="31">
        <f>+K31+K33</f>
        <v>2153</v>
      </c>
    </row>
    <row r="36" spans="5:11" ht="12.75">
      <c r="E36" s="31"/>
      <c r="G36" s="7"/>
      <c r="I36" s="7"/>
      <c r="K36" s="7"/>
    </row>
    <row r="37" spans="1:11" ht="12.75">
      <c r="A37" t="s">
        <v>3</v>
      </c>
      <c r="E37" s="31">
        <v>-810</v>
      </c>
      <c r="G37" s="7">
        <v>-169</v>
      </c>
      <c r="I37" s="7">
        <v>-810</v>
      </c>
      <c r="K37" s="7">
        <v>-169</v>
      </c>
    </row>
    <row r="38" spans="5:11" ht="12.75">
      <c r="E38" s="31"/>
      <c r="G38" s="7"/>
      <c r="I38" s="7"/>
      <c r="K38" s="7"/>
    </row>
    <row r="39" spans="1:11" ht="12.75">
      <c r="A39" t="s">
        <v>114</v>
      </c>
      <c r="E39" s="41">
        <v>0</v>
      </c>
      <c r="G39" s="29">
        <v>-14</v>
      </c>
      <c r="I39" s="24">
        <v>0</v>
      </c>
      <c r="K39" s="24">
        <v>-14</v>
      </c>
    </row>
    <row r="40" spans="5:11" ht="12.75">
      <c r="E40" s="31"/>
      <c r="G40" s="7"/>
      <c r="I40" s="7"/>
      <c r="K40" s="7"/>
    </row>
    <row r="41" spans="1:11" ht="13.5" thickBot="1">
      <c r="A41" t="s">
        <v>46</v>
      </c>
      <c r="B41" s="2"/>
      <c r="E41" s="51">
        <f>SUM(E35:E39)</f>
        <v>1667</v>
      </c>
      <c r="F41" s="20"/>
      <c r="G41" s="51">
        <f>SUM(G35:G39)</f>
        <v>1970</v>
      </c>
      <c r="H41" s="20"/>
      <c r="I41" s="51">
        <f>SUM(I35:I39)</f>
        <v>1667</v>
      </c>
      <c r="J41" s="20"/>
      <c r="K41" s="51">
        <f>SUM(K35:K39)</f>
        <v>1970</v>
      </c>
    </row>
    <row r="42" spans="5:11" ht="13.5" thickTop="1">
      <c r="E42" s="31"/>
      <c r="G42" s="7"/>
      <c r="I42" s="7"/>
      <c r="K42" s="7"/>
    </row>
    <row r="43" spans="5:11" ht="12.75">
      <c r="E43" s="31"/>
      <c r="G43" s="7"/>
      <c r="I43" s="31"/>
      <c r="K43" s="7"/>
    </row>
    <row r="44" spans="1:11" ht="12.75">
      <c r="A44" t="s">
        <v>44</v>
      </c>
      <c r="B44" s="2"/>
      <c r="E44" s="26">
        <f>(+E41/426127*100)</f>
        <v>0.3911979292558322</v>
      </c>
      <c r="G44" s="26">
        <f>(+G41/426127*100)</f>
        <v>0.46230349168205725</v>
      </c>
      <c r="I44" s="26">
        <f>(+I41/426127*100)</f>
        <v>0.3911979292558322</v>
      </c>
      <c r="K44" s="26">
        <f>(+K41/426127*100)</f>
        <v>0.46230349168205725</v>
      </c>
    </row>
    <row r="45" spans="2:11" ht="12.75">
      <c r="B45" t="s">
        <v>47</v>
      </c>
      <c r="E45" s="27">
        <v>0</v>
      </c>
      <c r="G45" s="27">
        <v>0</v>
      </c>
      <c r="I45" s="27">
        <v>0</v>
      </c>
      <c r="K45" s="27">
        <v>0</v>
      </c>
    </row>
    <row r="46" spans="5:9" ht="12.75">
      <c r="E46" s="31"/>
      <c r="G46" s="7"/>
      <c r="I46" s="31"/>
    </row>
    <row r="47" spans="1:11" ht="12.75">
      <c r="A47" s="2"/>
      <c r="E47" s="31"/>
      <c r="G47" s="7"/>
      <c r="I47" s="31"/>
      <c r="K47" s="7"/>
    </row>
    <row r="48" spans="1:11" ht="12.75">
      <c r="A48" s="2"/>
      <c r="E48" s="7"/>
      <c r="G48" s="7"/>
      <c r="I48" s="31"/>
      <c r="K48" s="7"/>
    </row>
    <row r="49" spans="1:11" ht="12.75">
      <c r="A49" s="2"/>
      <c r="E49" s="7"/>
      <c r="G49" s="7"/>
      <c r="I49" s="31"/>
      <c r="K49" s="7"/>
    </row>
    <row r="50" spans="2:11" ht="12.75">
      <c r="B50" s="2"/>
      <c r="E50" s="7"/>
      <c r="G50" s="7"/>
      <c r="I50" s="31"/>
      <c r="K50" s="7"/>
    </row>
    <row r="51" spans="2:11" ht="12.75">
      <c r="B51" s="2"/>
      <c r="E51" s="7"/>
      <c r="G51" s="7"/>
      <c r="I51" s="31"/>
      <c r="K51" s="7"/>
    </row>
    <row r="52" spans="5:11" ht="12.75">
      <c r="E52" s="7"/>
      <c r="G52" s="7"/>
      <c r="I52" s="31"/>
      <c r="K52" s="7"/>
    </row>
    <row r="53" spans="2:11" ht="12.75">
      <c r="B53" s="2"/>
      <c r="E53" s="7"/>
      <c r="G53" s="7"/>
      <c r="I53" s="31"/>
      <c r="K53" s="7"/>
    </row>
    <row r="54" ht="12.75">
      <c r="I54" s="20"/>
    </row>
    <row r="55" spans="1:2" ht="12.75">
      <c r="A55" s="2"/>
      <c r="B55" s="2"/>
    </row>
    <row r="56" ht="12.75">
      <c r="A56" s="2"/>
    </row>
    <row r="57" spans="1:11" ht="14.25">
      <c r="A57" s="37" t="s">
        <v>82</v>
      </c>
      <c r="B57" s="37"/>
      <c r="C57" s="37"/>
      <c r="D57" s="37"/>
      <c r="E57" s="37"/>
      <c r="F57" s="37"/>
      <c r="G57" s="37"/>
      <c r="H57" s="37"/>
      <c r="I57" s="37"/>
      <c r="J57" s="37"/>
      <c r="K57" s="38"/>
    </row>
    <row r="58" spans="1:11" ht="14.25">
      <c r="A58" s="38"/>
      <c r="B58" s="49" t="s">
        <v>124</v>
      </c>
      <c r="C58" s="38"/>
      <c r="D58" s="38"/>
      <c r="E58" s="37"/>
      <c r="F58" s="37"/>
      <c r="G58" s="37"/>
      <c r="H58" s="37"/>
      <c r="I58" s="37"/>
      <c r="J58" s="37"/>
      <c r="K58" s="38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75" right="0.5" top="0.8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0.00390625" style="0" customWidth="1"/>
  </cols>
  <sheetData>
    <row r="1" ht="15">
      <c r="D1" s="19" t="s">
        <v>0</v>
      </c>
    </row>
    <row r="2" ht="12.75">
      <c r="E2" s="3" t="s">
        <v>94</v>
      </c>
    </row>
    <row r="3" ht="12.75">
      <c r="E3" s="3"/>
    </row>
    <row r="4" ht="18">
      <c r="A4" s="18" t="s">
        <v>60</v>
      </c>
    </row>
    <row r="5" spans="3:5" ht="15">
      <c r="C5" s="44" t="s">
        <v>115</v>
      </c>
      <c r="E5" s="19"/>
    </row>
    <row r="6" ht="12.75">
      <c r="E6" s="39" t="s">
        <v>86</v>
      </c>
    </row>
    <row r="10" spans="3:15" ht="12.75">
      <c r="C10" s="1" t="s">
        <v>54</v>
      </c>
      <c r="D10" s="1"/>
      <c r="E10" s="1" t="s">
        <v>54</v>
      </c>
      <c r="F10" s="1"/>
      <c r="G10" s="1" t="s">
        <v>53</v>
      </c>
      <c r="H10" s="1"/>
      <c r="I10" s="1" t="s">
        <v>57</v>
      </c>
      <c r="J10" s="1"/>
      <c r="K10" s="1" t="s">
        <v>50</v>
      </c>
      <c r="L10" s="1"/>
      <c r="M10" s="1" t="s">
        <v>48</v>
      </c>
      <c r="N10" s="1"/>
      <c r="O10" s="1" t="s">
        <v>10</v>
      </c>
    </row>
    <row r="11" spans="3:15" ht="12.75">
      <c r="C11" s="1" t="s">
        <v>56</v>
      </c>
      <c r="D11" s="1"/>
      <c r="E11" s="1" t="s">
        <v>55</v>
      </c>
      <c r="F11" s="1"/>
      <c r="G11" s="1" t="s">
        <v>51</v>
      </c>
      <c r="H11" s="1"/>
      <c r="I11" s="1" t="s">
        <v>51</v>
      </c>
      <c r="J11" s="1"/>
      <c r="K11" s="1" t="s">
        <v>52</v>
      </c>
      <c r="L11" s="1"/>
      <c r="M11" s="1" t="s">
        <v>49</v>
      </c>
      <c r="N11" s="1"/>
      <c r="O11" s="1"/>
    </row>
    <row r="12" spans="3:15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45" t="s">
        <v>116</v>
      </c>
      <c r="C14" s="5"/>
      <c r="E14" s="5"/>
      <c r="G14" s="5"/>
      <c r="I14" s="5"/>
      <c r="K14" s="5"/>
      <c r="M14" s="5"/>
      <c r="O14" s="5"/>
    </row>
    <row r="15" spans="1:15" ht="12.75">
      <c r="A15" s="45" t="s">
        <v>117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s="43" t="s">
        <v>118</v>
      </c>
      <c r="C17" s="7">
        <v>213064</v>
      </c>
      <c r="E17" s="7">
        <v>477</v>
      </c>
      <c r="G17" s="7">
        <v>90229</v>
      </c>
      <c r="I17" s="7">
        <v>7861</v>
      </c>
      <c r="K17" s="7">
        <v>41753</v>
      </c>
      <c r="M17" s="7">
        <v>3068</v>
      </c>
      <c r="O17" s="7">
        <f>SUM(C17:M17)</f>
        <v>356452</v>
      </c>
    </row>
    <row r="18" spans="1:15" ht="12.75">
      <c r="A18" t="s">
        <v>101</v>
      </c>
      <c r="C18" s="7"/>
      <c r="E18" s="7"/>
      <c r="G18" s="27">
        <v>0</v>
      </c>
      <c r="I18" s="7"/>
      <c r="K18" s="27">
        <v>0</v>
      </c>
      <c r="M18" s="7"/>
      <c r="O18" s="27">
        <f>SUM(C18:M18)</f>
        <v>0</v>
      </c>
    </row>
    <row r="19" spans="1:15" ht="12.75">
      <c r="A19" t="s">
        <v>58</v>
      </c>
      <c r="C19" s="7"/>
      <c r="E19" s="7"/>
      <c r="G19" s="7"/>
      <c r="I19" s="7"/>
      <c r="K19" s="7"/>
      <c r="M19" s="7"/>
      <c r="O19" s="7"/>
    </row>
    <row r="20" spans="1:15" ht="12.75">
      <c r="A20" t="s">
        <v>59</v>
      </c>
      <c r="C20" s="27">
        <v>0</v>
      </c>
      <c r="E20" s="27">
        <v>0</v>
      </c>
      <c r="G20" s="27">
        <v>0</v>
      </c>
      <c r="I20" s="27">
        <v>0</v>
      </c>
      <c r="K20" s="50">
        <v>1667</v>
      </c>
      <c r="M20" s="27">
        <v>0</v>
      </c>
      <c r="O20" s="7">
        <f>SUM(C20:M20)</f>
        <v>1667</v>
      </c>
    </row>
    <row r="21" spans="1:15" ht="12.75">
      <c r="A21" t="s">
        <v>99</v>
      </c>
      <c r="C21" s="27">
        <v>0</v>
      </c>
      <c r="E21" s="27">
        <v>0</v>
      </c>
      <c r="G21" s="27">
        <v>0</v>
      </c>
      <c r="I21" s="27">
        <v>0</v>
      </c>
      <c r="K21" s="27">
        <v>0</v>
      </c>
      <c r="M21" s="27">
        <v>0</v>
      </c>
      <c r="O21" s="27">
        <f>SUM(C21:M21)</f>
        <v>0</v>
      </c>
    </row>
    <row r="22" spans="1:15" ht="12.75">
      <c r="A22" s="43" t="s">
        <v>119</v>
      </c>
      <c r="C22" s="27">
        <v>0</v>
      </c>
      <c r="E22" s="27">
        <v>0</v>
      </c>
      <c r="G22" s="27">
        <v>-15316</v>
      </c>
      <c r="I22" s="27">
        <v>0</v>
      </c>
      <c r="K22" s="27">
        <v>15316</v>
      </c>
      <c r="M22" s="27">
        <v>0</v>
      </c>
      <c r="O22" s="27">
        <f>SUM(C22:M22)</f>
        <v>0</v>
      </c>
    </row>
    <row r="23" spans="1:15" ht="12.75">
      <c r="A23" s="43" t="s">
        <v>102</v>
      </c>
      <c r="C23" s="27">
        <v>0</v>
      </c>
      <c r="E23" s="27">
        <v>0</v>
      </c>
      <c r="G23" s="27">
        <v>0</v>
      </c>
      <c r="I23" s="27">
        <v>0</v>
      </c>
      <c r="K23" s="27">
        <v>0</v>
      </c>
      <c r="M23" s="50">
        <f>-K23</f>
        <v>0</v>
      </c>
      <c r="O23" s="27">
        <f>SUM(C23:M23)</f>
        <v>0</v>
      </c>
    </row>
    <row r="24" spans="3:15" ht="12.75">
      <c r="C24" s="10"/>
      <c r="E24" s="10"/>
      <c r="G24" s="10"/>
      <c r="I24" s="10"/>
      <c r="K24" s="10"/>
      <c r="M24" s="10"/>
      <c r="O24" s="10"/>
    </row>
    <row r="25" spans="3:15" ht="3.75" customHeight="1">
      <c r="C25" s="7"/>
      <c r="E25" s="7"/>
      <c r="G25" s="7"/>
      <c r="I25" s="7"/>
      <c r="K25" s="7"/>
      <c r="M25" s="7"/>
      <c r="O25" s="7"/>
    </row>
    <row r="26" spans="1:15" ht="12.75">
      <c r="A26" s="47" t="s">
        <v>108</v>
      </c>
      <c r="B26" s="20"/>
      <c r="C26" s="31">
        <f>SUM(C17:C24)</f>
        <v>213064</v>
      </c>
      <c r="D26" s="20"/>
      <c r="E26" s="31">
        <f>SUM(E17:E24)</f>
        <v>477</v>
      </c>
      <c r="F26" s="20"/>
      <c r="G26" s="31">
        <f>SUM(G17:G24)</f>
        <v>74913</v>
      </c>
      <c r="H26" s="20"/>
      <c r="I26" s="31">
        <f>SUM(I17:I24)</f>
        <v>7861</v>
      </c>
      <c r="J26" s="20"/>
      <c r="K26" s="31">
        <f>SUM(K17:K24)</f>
        <v>58736</v>
      </c>
      <c r="L26" s="20"/>
      <c r="M26" s="31">
        <f>SUM(M17:M24)</f>
        <v>3068</v>
      </c>
      <c r="N26" s="20"/>
      <c r="O26" s="31">
        <f>SUM(O17:O24)</f>
        <v>358119</v>
      </c>
    </row>
    <row r="27" spans="3:15" ht="3.75" customHeight="1" thickBot="1">
      <c r="C27" s="25"/>
      <c r="E27" s="25"/>
      <c r="G27" s="25"/>
      <c r="I27" s="25"/>
      <c r="K27" s="25"/>
      <c r="M27" s="25"/>
      <c r="O27" s="25"/>
    </row>
    <row r="28" spans="3:15" ht="13.5" thickTop="1">
      <c r="C28" s="7"/>
      <c r="E28" s="7"/>
      <c r="G28" s="7"/>
      <c r="I28" s="7"/>
      <c r="K28" s="7"/>
      <c r="M28" s="7"/>
      <c r="O28" s="7"/>
    </row>
    <row r="29" spans="3:15" ht="12.75">
      <c r="C29" s="7"/>
      <c r="E29" s="7"/>
      <c r="G29" s="7"/>
      <c r="I29" s="7"/>
      <c r="K29" s="7"/>
      <c r="M29" s="7"/>
      <c r="O29" s="7"/>
    </row>
    <row r="30" spans="3:15" ht="12.75">
      <c r="C30" s="7"/>
      <c r="E30" s="7"/>
      <c r="G30" s="7"/>
      <c r="I30" s="7"/>
      <c r="K30" s="7"/>
      <c r="M30" s="7"/>
      <c r="O30" s="7"/>
    </row>
    <row r="31" spans="3:15" ht="12.75">
      <c r="C31" s="7"/>
      <c r="E31" s="7"/>
      <c r="G31" s="7"/>
      <c r="I31" s="7"/>
      <c r="K31" s="7"/>
      <c r="M31" s="7"/>
      <c r="O31" s="7"/>
    </row>
    <row r="32" spans="3:15" ht="12.75"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1:15" ht="12.75">
      <c r="A34" s="45" t="s">
        <v>120</v>
      </c>
      <c r="C34" s="7"/>
      <c r="E34" s="7"/>
      <c r="G34" s="7"/>
      <c r="I34" s="7"/>
      <c r="K34" s="7"/>
      <c r="M34" s="7"/>
      <c r="O34" s="7"/>
    </row>
    <row r="35" spans="1:15" ht="12.75">
      <c r="A35" s="45" t="s">
        <v>121</v>
      </c>
      <c r="C35" s="7"/>
      <c r="E35" s="7"/>
      <c r="G35" s="7"/>
      <c r="I35" s="7"/>
      <c r="K35" s="7"/>
      <c r="M35" s="7"/>
      <c r="O35" s="7"/>
    </row>
    <row r="36" spans="3:15" ht="12.75">
      <c r="C36" s="7"/>
      <c r="E36" s="7"/>
      <c r="G36" s="7"/>
      <c r="I36" s="7"/>
      <c r="K36" s="7"/>
      <c r="M36" s="7"/>
      <c r="O36" s="7"/>
    </row>
    <row r="37" spans="1:15" ht="12.75">
      <c r="A37" s="43" t="s">
        <v>62</v>
      </c>
      <c r="C37" s="7">
        <v>213064</v>
      </c>
      <c r="E37" s="7">
        <v>477</v>
      </c>
      <c r="G37" s="7">
        <v>94674</v>
      </c>
      <c r="I37" s="7">
        <v>7861</v>
      </c>
      <c r="K37" s="7">
        <v>33123</v>
      </c>
      <c r="M37" s="7">
        <v>2301</v>
      </c>
      <c r="O37" s="7">
        <f>SUM(C37:M37)</f>
        <v>351500</v>
      </c>
    </row>
    <row r="38" spans="1:15" ht="12.75">
      <c r="A38" t="s">
        <v>101</v>
      </c>
      <c r="C38" s="7"/>
      <c r="E38" s="7"/>
      <c r="G38" s="7">
        <v>-13063</v>
      </c>
      <c r="I38" s="7"/>
      <c r="K38" s="7">
        <v>545</v>
      </c>
      <c r="M38" s="7"/>
      <c r="O38" s="7">
        <f>SUM(C38:M38)</f>
        <v>-12518</v>
      </c>
    </row>
    <row r="39" spans="1:15" ht="12.75">
      <c r="A39" t="s">
        <v>58</v>
      </c>
      <c r="C39" s="7"/>
      <c r="E39" s="7"/>
      <c r="G39" s="7"/>
      <c r="I39" s="7"/>
      <c r="K39" s="7"/>
      <c r="M39" s="7"/>
      <c r="O39" s="7"/>
    </row>
    <row r="40" spans="1:15" ht="12.75">
      <c r="A40" t="s">
        <v>59</v>
      </c>
      <c r="C40" s="27">
        <v>0</v>
      </c>
      <c r="E40" s="27">
        <v>0</v>
      </c>
      <c r="G40" s="27">
        <v>0</v>
      </c>
      <c r="I40" s="27">
        <v>0</v>
      </c>
      <c r="K40" s="27">
        <v>1970</v>
      </c>
      <c r="M40" s="27">
        <v>0</v>
      </c>
      <c r="O40" s="7">
        <f>SUM(C40:M40)</f>
        <v>1970</v>
      </c>
    </row>
    <row r="41" spans="1:15" ht="12.75">
      <c r="A41" t="s">
        <v>99</v>
      </c>
      <c r="C41" s="27">
        <v>0</v>
      </c>
      <c r="E41" s="27">
        <v>0</v>
      </c>
      <c r="G41" s="27">
        <v>0</v>
      </c>
      <c r="I41" s="27">
        <v>0</v>
      </c>
      <c r="K41" s="27">
        <v>0</v>
      </c>
      <c r="M41" s="27">
        <v>0</v>
      </c>
      <c r="O41" s="27">
        <f>SUM(C41:M41)</f>
        <v>0</v>
      </c>
    </row>
    <row r="42" spans="1:15" ht="12.75">
      <c r="A42" s="43" t="s">
        <v>106</v>
      </c>
      <c r="C42" s="27">
        <v>0</v>
      </c>
      <c r="E42" s="27">
        <v>0</v>
      </c>
      <c r="G42" s="27">
        <v>0</v>
      </c>
      <c r="I42" s="27">
        <v>0</v>
      </c>
      <c r="K42" s="27">
        <v>0</v>
      </c>
      <c r="M42" s="27">
        <v>0</v>
      </c>
      <c r="O42" s="27">
        <f>SUM(C42:M42)</f>
        <v>0</v>
      </c>
    </row>
    <row r="43" spans="1:15" ht="12.75">
      <c r="A43" s="43" t="s">
        <v>102</v>
      </c>
      <c r="C43" s="27">
        <v>0</v>
      </c>
      <c r="E43" s="27">
        <v>0</v>
      </c>
      <c r="G43" s="27">
        <v>0</v>
      </c>
      <c r="I43" s="27">
        <v>0</v>
      </c>
      <c r="K43" s="27">
        <v>0</v>
      </c>
      <c r="M43" s="27">
        <v>0</v>
      </c>
      <c r="O43" s="27">
        <f>SUM(C43:M43)</f>
        <v>0</v>
      </c>
    </row>
    <row r="44" spans="3:15" ht="12.75">
      <c r="C44" s="10"/>
      <c r="E44" s="10"/>
      <c r="G44" s="10"/>
      <c r="I44" s="10"/>
      <c r="K44" s="10"/>
      <c r="M44" s="10"/>
      <c r="O44" s="10"/>
    </row>
    <row r="45" spans="3:15" ht="3.75" customHeight="1">
      <c r="C45" s="7"/>
      <c r="E45" s="7"/>
      <c r="G45" s="7"/>
      <c r="I45" s="7"/>
      <c r="K45" s="7"/>
      <c r="M45" s="7"/>
      <c r="O45" s="7"/>
    </row>
    <row r="46" spans="1:15" ht="12.75">
      <c r="A46" s="47" t="s">
        <v>122</v>
      </c>
      <c r="C46" s="7">
        <f>SUM(C37:C44)</f>
        <v>213064</v>
      </c>
      <c r="E46" s="7">
        <f>SUM(E37:E44)</f>
        <v>477</v>
      </c>
      <c r="G46" s="7">
        <f>SUM(G37:G44)</f>
        <v>81611</v>
      </c>
      <c r="I46" s="7">
        <f>SUM(I37:I44)</f>
        <v>7861</v>
      </c>
      <c r="K46" s="7">
        <f>SUM(K37:K44)</f>
        <v>35638</v>
      </c>
      <c r="M46" s="7">
        <f>SUM(M37:M44)</f>
        <v>2301</v>
      </c>
      <c r="O46" s="7">
        <f>SUM(O37:O44)</f>
        <v>340952</v>
      </c>
    </row>
    <row r="47" spans="3:15" ht="3.75" customHeight="1" thickBot="1">
      <c r="C47" s="25"/>
      <c r="E47" s="25"/>
      <c r="G47" s="25"/>
      <c r="I47" s="25"/>
      <c r="K47" s="25"/>
      <c r="M47" s="25"/>
      <c r="O47" s="25"/>
    </row>
    <row r="48" spans="3:15" ht="13.5" thickTop="1">
      <c r="C48" s="7"/>
      <c r="E48" s="7"/>
      <c r="G48" s="7"/>
      <c r="I48" s="7"/>
      <c r="K48" s="7"/>
      <c r="M48" s="7"/>
      <c r="O48" s="7"/>
    </row>
    <row r="49" spans="3:15" ht="12.75">
      <c r="C49" s="7"/>
      <c r="E49" s="7"/>
      <c r="G49" s="7"/>
      <c r="I49" s="7"/>
      <c r="K49" s="7"/>
      <c r="M49" s="7"/>
      <c r="O49" s="7"/>
    </row>
    <row r="50" spans="3:15" ht="12.75">
      <c r="C50" s="7"/>
      <c r="E50" s="7"/>
      <c r="G50" s="7"/>
      <c r="I50" s="7"/>
      <c r="K50" s="7"/>
      <c r="M50" s="7"/>
      <c r="O50" s="7"/>
    </row>
    <row r="51" spans="3:15" ht="12.75">
      <c r="C51" s="7"/>
      <c r="E51" s="7"/>
      <c r="G51" s="7"/>
      <c r="I51" s="7"/>
      <c r="K51" s="7"/>
      <c r="M51" s="7"/>
      <c r="O51" s="7"/>
    </row>
    <row r="52" spans="3:15" ht="12.75">
      <c r="C52" s="7"/>
      <c r="E52" s="7"/>
      <c r="G52" s="7"/>
      <c r="I52" s="7"/>
      <c r="K52" s="7"/>
      <c r="M52" s="7"/>
      <c r="O52" s="7"/>
    </row>
    <row r="53" spans="3:15" ht="12.75">
      <c r="C53" s="7"/>
      <c r="E53" s="7"/>
      <c r="G53" s="7"/>
      <c r="I53" s="7"/>
      <c r="K53" s="7"/>
      <c r="M53" s="7"/>
      <c r="O53" s="7"/>
    </row>
    <row r="54" spans="3:15" ht="12.75">
      <c r="C54" s="7"/>
      <c r="E54" s="7"/>
      <c r="G54" s="7"/>
      <c r="I54" s="7"/>
      <c r="K54" s="7"/>
      <c r="M54" s="7"/>
      <c r="O54" s="7"/>
    </row>
    <row r="55" spans="3:15" ht="12.75">
      <c r="C55" s="7"/>
      <c r="E55" s="7"/>
      <c r="G55" s="7"/>
      <c r="I55" s="7"/>
      <c r="K55" s="7"/>
      <c r="M55" s="7"/>
      <c r="O55" s="7"/>
    </row>
    <row r="56" spans="3:15" ht="12.75">
      <c r="C56" s="7"/>
      <c r="E56" s="7"/>
      <c r="G56" s="7"/>
      <c r="I56" s="7"/>
      <c r="K56" s="7"/>
      <c r="M56" s="7"/>
      <c r="O56" s="7"/>
    </row>
    <row r="57" spans="3:15" ht="12.75">
      <c r="C57" s="7"/>
      <c r="E57" s="7"/>
      <c r="G57" s="7"/>
      <c r="I57" s="7"/>
      <c r="K57" s="7"/>
      <c r="M57" s="7"/>
      <c r="O57" s="7"/>
    </row>
    <row r="58" spans="3:15" ht="12.75">
      <c r="C58" s="7"/>
      <c r="E58" s="7"/>
      <c r="G58" s="7"/>
      <c r="I58" s="7"/>
      <c r="K58" s="7"/>
      <c r="M58" s="7"/>
      <c r="O58" s="7"/>
    </row>
    <row r="59" spans="3:15" ht="12.75">
      <c r="C59" s="7"/>
      <c r="E59" s="7"/>
      <c r="G59" s="7"/>
      <c r="I59" s="7"/>
      <c r="K59" s="7"/>
      <c r="M59" s="7"/>
      <c r="O59" s="7"/>
    </row>
    <row r="60" spans="3:15" ht="12.75">
      <c r="C60" s="7"/>
      <c r="E60" s="7"/>
      <c r="G60" s="7"/>
      <c r="I60" s="7"/>
      <c r="K60" s="7"/>
      <c r="M60" s="7"/>
      <c r="O60" s="7"/>
    </row>
    <row r="70" spans="1:15" ht="14.25">
      <c r="A70" s="37" t="s">
        <v>83</v>
      </c>
      <c r="B70" s="37"/>
      <c r="C70" s="37"/>
      <c r="D70" s="37"/>
      <c r="E70" s="37"/>
      <c r="F70" s="37"/>
      <c r="G70" s="37"/>
      <c r="H70" s="37"/>
      <c r="I70" s="37"/>
      <c r="J70" s="37"/>
      <c r="K70" s="38"/>
      <c r="L70" s="38"/>
      <c r="M70" s="38"/>
      <c r="N70" s="38"/>
      <c r="O70" s="38"/>
    </row>
    <row r="71" spans="1:15" ht="14.25">
      <c r="A71" s="38"/>
      <c r="B71" s="49" t="s">
        <v>123</v>
      </c>
      <c r="C71" s="38"/>
      <c r="D71" s="38"/>
      <c r="E71" s="37"/>
      <c r="F71" s="37"/>
      <c r="G71" s="37"/>
      <c r="H71" s="37"/>
      <c r="I71" s="37"/>
      <c r="J71" s="37"/>
      <c r="K71" s="38"/>
      <c r="L71" s="38"/>
      <c r="M71" s="38"/>
      <c r="N71" s="38"/>
      <c r="O71" s="38"/>
    </row>
  </sheetData>
  <printOptions/>
  <pageMargins left="0.5" right="0.27" top="0.75" bottom="0.53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5" zoomScaleNormal="75" workbookViewId="0" topLeftCell="A25">
      <selection activeCell="A1" sqref="A1"/>
    </sheetView>
  </sheetViews>
  <sheetFormatPr defaultColWidth="9.140625" defaultRowHeight="12.75"/>
  <cols>
    <col min="1" max="2" width="3.8515625" style="0" customWidth="1"/>
    <col min="10" max="10" width="5.7109375" style="0" customWidth="1"/>
    <col min="11" max="11" width="10.28125" style="0" bestFit="1" customWidth="1"/>
    <col min="14" max="14" width="10.140625" style="0" customWidth="1"/>
    <col min="15" max="15" width="9.57421875" style="0" customWidth="1"/>
    <col min="18" max="18" width="10.140625" style="0" customWidth="1"/>
    <col min="19" max="19" width="9.8515625" style="0" customWidth="1"/>
    <col min="21" max="21" width="9.8515625" style="0" bestFit="1" customWidth="1"/>
  </cols>
  <sheetData>
    <row r="1" ht="15">
      <c r="D1" s="19" t="s">
        <v>97</v>
      </c>
    </row>
    <row r="2" ht="12.75">
      <c r="D2" s="3" t="s">
        <v>98</v>
      </c>
    </row>
    <row r="4" ht="18">
      <c r="C4" s="18" t="s">
        <v>14</v>
      </c>
    </row>
    <row r="5" spans="4:6" ht="15">
      <c r="D5" s="44" t="s">
        <v>115</v>
      </c>
      <c r="E5" s="19"/>
      <c r="F5" s="19"/>
    </row>
    <row r="6" ht="12.75">
      <c r="E6" s="39" t="s">
        <v>87</v>
      </c>
    </row>
    <row r="9" spans="9:11" ht="12.75">
      <c r="I9" s="32" t="s">
        <v>37</v>
      </c>
      <c r="K9" s="1" t="s">
        <v>41</v>
      </c>
    </row>
    <row r="10" spans="9:11" ht="12.75">
      <c r="I10" s="21" t="s">
        <v>112</v>
      </c>
      <c r="K10" s="21" t="s">
        <v>112</v>
      </c>
    </row>
    <row r="11" spans="9:11" ht="12.75">
      <c r="I11" s="32" t="s">
        <v>39</v>
      </c>
      <c r="K11" s="1" t="s">
        <v>39</v>
      </c>
    </row>
    <row r="12" spans="9:11" ht="12.75">
      <c r="I12" s="9" t="s">
        <v>109</v>
      </c>
      <c r="K12" s="9" t="s">
        <v>113</v>
      </c>
    </row>
    <row r="14" spans="9:11" ht="12.75">
      <c r="I14" s="30" t="s">
        <v>1</v>
      </c>
      <c r="K14" s="5" t="s">
        <v>1</v>
      </c>
    </row>
    <row r="16" ht="12.75">
      <c r="A16" t="s">
        <v>63</v>
      </c>
    </row>
    <row r="17" spans="2:11" ht="12.75">
      <c r="B17" t="s">
        <v>30</v>
      </c>
      <c r="I17" s="6">
        <v>2879</v>
      </c>
      <c r="K17" s="6">
        <v>2846</v>
      </c>
    </row>
    <row r="18" spans="9:11" ht="12.75">
      <c r="I18" s="6"/>
      <c r="K18" s="6"/>
    </row>
    <row r="19" spans="2:11" ht="12.75">
      <c r="B19" t="s">
        <v>67</v>
      </c>
      <c r="I19" s="6"/>
      <c r="K19" s="6"/>
    </row>
    <row r="20" spans="3:11" ht="12.75">
      <c r="C20" t="s">
        <v>75</v>
      </c>
      <c r="I20" s="6">
        <v>2711</v>
      </c>
      <c r="K20" s="6">
        <v>407</v>
      </c>
    </row>
    <row r="21" spans="3:11" ht="12.75">
      <c r="C21" t="s">
        <v>95</v>
      </c>
      <c r="I21" s="6">
        <v>-729</v>
      </c>
      <c r="K21" s="6">
        <v>-1542</v>
      </c>
    </row>
    <row r="22" spans="9:11" ht="12.75">
      <c r="I22" s="24"/>
      <c r="K22" s="24"/>
    </row>
    <row r="23" spans="2:11" ht="12.75">
      <c r="B23" t="s">
        <v>68</v>
      </c>
      <c r="I23" s="6">
        <f>SUM(I17:I21)</f>
        <v>4861</v>
      </c>
      <c r="K23" s="6">
        <f>SUM(K17:K21)</f>
        <v>1711</v>
      </c>
    </row>
    <row r="24" spans="9:11" ht="12.75">
      <c r="I24" s="6"/>
      <c r="K24" s="6"/>
    </row>
    <row r="25" spans="2:11" ht="12.75">
      <c r="B25" t="s">
        <v>76</v>
      </c>
      <c r="I25" s="6"/>
      <c r="K25" s="6"/>
    </row>
    <row r="26" spans="3:11" ht="12.75">
      <c r="C26" t="s">
        <v>77</v>
      </c>
      <c r="I26" s="6">
        <v>-3431</v>
      </c>
      <c r="K26" s="6">
        <v>1348</v>
      </c>
    </row>
    <row r="27" spans="3:11" ht="12.75">
      <c r="C27" t="s">
        <v>78</v>
      </c>
      <c r="I27" s="6">
        <v>730</v>
      </c>
      <c r="K27" s="6">
        <v>-114</v>
      </c>
    </row>
    <row r="28" spans="9:11" ht="12.75">
      <c r="I28" s="6"/>
      <c r="K28" s="6"/>
    </row>
    <row r="29" spans="2:11" ht="12.75">
      <c r="B29" t="s">
        <v>71</v>
      </c>
      <c r="I29" s="35">
        <f>SUM(I23:I28)</f>
        <v>2160</v>
      </c>
      <c r="K29" s="35">
        <f>SUM(K23:K28)</f>
        <v>2945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64</v>
      </c>
      <c r="I32" s="6"/>
      <c r="K32" s="6"/>
    </row>
    <row r="33" spans="2:11" ht="12.75">
      <c r="B33" t="s">
        <v>79</v>
      </c>
      <c r="I33" s="42">
        <v>121</v>
      </c>
      <c r="K33" s="6">
        <v>25465</v>
      </c>
    </row>
    <row r="34" spans="2:11" ht="12.75">
      <c r="B34" t="s">
        <v>7</v>
      </c>
      <c r="I34" s="6">
        <v>-499</v>
      </c>
      <c r="K34" s="6">
        <v>660</v>
      </c>
    </row>
    <row r="35" spans="9:11" ht="12.75">
      <c r="I35" s="6"/>
      <c r="K35" s="6"/>
    </row>
    <row r="36" spans="2:11" ht="12.75">
      <c r="B36" t="s">
        <v>72</v>
      </c>
      <c r="I36" s="35">
        <f>SUM(I33:I35)</f>
        <v>-378</v>
      </c>
      <c r="K36" s="35">
        <f>SUM(K33:K35)</f>
        <v>26125</v>
      </c>
    </row>
    <row r="37" spans="9:11" ht="12.75">
      <c r="I37" s="6"/>
      <c r="K37" s="6"/>
    </row>
    <row r="38" spans="1:11" ht="12.75">
      <c r="A38" t="s">
        <v>65</v>
      </c>
      <c r="I38" s="6"/>
      <c r="K38" s="6"/>
    </row>
    <row r="39" spans="2:11" ht="12.75">
      <c r="B39" t="s">
        <v>96</v>
      </c>
      <c r="I39" s="6">
        <v>0</v>
      </c>
      <c r="K39" s="6">
        <v>0</v>
      </c>
    </row>
    <row r="40" spans="2:11" ht="12.75">
      <c r="B40" t="s">
        <v>89</v>
      </c>
      <c r="I40" s="6">
        <v>-1250</v>
      </c>
      <c r="K40" s="6">
        <v>20000</v>
      </c>
    </row>
    <row r="41" spans="2:11" ht="12.75">
      <c r="B41" t="s">
        <v>69</v>
      </c>
      <c r="I41" s="6">
        <v>-215</v>
      </c>
      <c r="K41" s="6">
        <v>-5</v>
      </c>
    </row>
    <row r="42" spans="2:11" ht="12.75">
      <c r="B42" t="s">
        <v>74</v>
      </c>
      <c r="I42" s="6">
        <v>-4000</v>
      </c>
      <c r="K42" s="6">
        <v>-4000</v>
      </c>
    </row>
    <row r="43" spans="2:11" ht="12.75">
      <c r="B43" t="s">
        <v>70</v>
      </c>
      <c r="I43" s="6">
        <v>0</v>
      </c>
      <c r="K43" s="6">
        <v>-28</v>
      </c>
    </row>
    <row r="44" spans="9:11" ht="12.75">
      <c r="I44" s="6"/>
      <c r="K44" s="6"/>
    </row>
    <row r="45" spans="2:11" ht="12.75">
      <c r="B45" t="s">
        <v>73</v>
      </c>
      <c r="I45" s="35">
        <f>SUM(I39:I43)</f>
        <v>-5465</v>
      </c>
      <c r="K45" s="35">
        <f>SUM(K39:K44)</f>
        <v>15967</v>
      </c>
    </row>
    <row r="46" spans="9:11" ht="12.75">
      <c r="I46" s="6"/>
      <c r="K46" s="6"/>
    </row>
    <row r="47" spans="1:11" ht="12.75">
      <c r="A47" t="s">
        <v>66</v>
      </c>
      <c r="I47" s="6">
        <f>+I29+I36+I45</f>
        <v>-3683</v>
      </c>
      <c r="K47" s="6">
        <f>+K29+K36+K45</f>
        <v>45037</v>
      </c>
    </row>
    <row r="48" spans="9:11" ht="12.75">
      <c r="I48" s="6"/>
      <c r="K48" s="6"/>
    </row>
    <row r="49" spans="1:11" ht="12.75">
      <c r="A49" t="s">
        <v>80</v>
      </c>
      <c r="I49" s="6">
        <v>80852</v>
      </c>
      <c r="K49" s="6">
        <v>27823</v>
      </c>
    </row>
    <row r="50" spans="9:11" ht="12.75">
      <c r="I50" s="24"/>
      <c r="K50" s="24"/>
    </row>
    <row r="51" spans="9:11" ht="3.75" customHeight="1">
      <c r="I51" s="6"/>
      <c r="K51" s="6"/>
    </row>
    <row r="52" spans="1:11" ht="12.75">
      <c r="A52" t="s">
        <v>81</v>
      </c>
      <c r="I52" s="6">
        <f>+I49+I47</f>
        <v>77169</v>
      </c>
      <c r="K52" s="6">
        <f>+K49+K47</f>
        <v>72860</v>
      </c>
    </row>
    <row r="53" spans="9:11" ht="3.75" customHeight="1" thickBot="1">
      <c r="I53" s="36"/>
      <c r="K53" s="36"/>
    </row>
    <row r="54" spans="9:11" ht="13.5" thickTop="1">
      <c r="I54" s="7"/>
      <c r="K54" s="7"/>
    </row>
    <row r="55" spans="9:11" ht="12.75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63" spans="1:3" ht="14.25">
      <c r="A63" s="37" t="s">
        <v>107</v>
      </c>
      <c r="B63" s="37"/>
      <c r="C63" s="37"/>
    </row>
    <row r="64" spans="2:3" ht="14.25">
      <c r="B64" s="38"/>
      <c r="C64" s="49" t="s">
        <v>125</v>
      </c>
    </row>
  </sheetData>
  <printOptions/>
  <pageMargins left="0.25" right="0.25" top="0.26" bottom="0.25" header="0.2" footer="0.3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sk lew</cp:lastModifiedBy>
  <cp:lastPrinted>2003-08-19T08:53:50Z</cp:lastPrinted>
  <dcterms:created xsi:type="dcterms:W3CDTF">2002-11-05T04:31:47Z</dcterms:created>
  <dcterms:modified xsi:type="dcterms:W3CDTF">2003-08-19T08:55:09Z</dcterms:modified>
  <cp:category/>
  <cp:version/>
  <cp:contentType/>
  <cp:contentStatus/>
</cp:coreProperties>
</file>