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firstSheet="1" activeTab="3"/>
  </bookViews>
  <sheets>
    <sheet name="Condensed BS" sheetId="1" r:id="rId1"/>
    <sheet name="Condensed IS" sheetId="2" r:id="rId2"/>
    <sheet name="Condensed CF" sheetId="3" r:id="rId3"/>
    <sheet name="Condensed Equity"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BS'!$A$1:$E$72</definedName>
    <definedName name="_xlnm.Print_Area" localSheetId="2">'Condensed CF'!$A$1:$M$75</definedName>
    <definedName name="_xlnm.Print_Area" localSheetId="1">'Condensed IS'!$A$1:$K$42</definedName>
    <definedName name="Print_Area_MI" localSheetId="0">'Condensed BS'!#REF!</definedName>
    <definedName name="Print_Area_MI">#REF!</definedName>
    <definedName name="SCHEDULE">'[2]Con P&amp;L'!#REF!</definedName>
    <definedName name="Z_2910148E_4791_4A0B_A81E_449D2A5EEBFD_.wvu.Cols" localSheetId="2" hidden="1">'Condensed CF'!$I:$I</definedName>
    <definedName name="Z_2910148E_4791_4A0B_A81E_449D2A5EEBFD_.wvu.PrintArea" localSheetId="0" hidden="1">'Condensed BS'!$A$1:$E$71</definedName>
    <definedName name="Z_2910148E_4791_4A0B_A81E_449D2A5EEBFD_.wvu.PrintArea" localSheetId="2" hidden="1">'Condensed CF'!$A$1:$M$73</definedName>
    <definedName name="Z_2910148E_4791_4A0B_A81E_449D2A5EEBFD_.wvu.PrintArea" localSheetId="1" hidden="1">'Condensed IS'!$A$1:$K$40</definedName>
    <definedName name="Z_2910148E_4791_4A0B_A81E_449D2A5EEBFD_.wvu.Rows" localSheetId="3" hidden="1">'Condensed Equity'!$14:$24</definedName>
    <definedName name="Z_35DC6002_0DF5_4C61_9A86_6887B2C6C6C5_.wvu.Cols" localSheetId="2" hidden="1">'Condensed CF'!$I:$I</definedName>
    <definedName name="Z_35DC6002_0DF5_4C61_9A86_6887B2C6C6C5_.wvu.PrintArea" localSheetId="0" hidden="1">'Condensed BS'!$A$1:$E$71</definedName>
    <definedName name="Z_35DC6002_0DF5_4C61_9A86_6887B2C6C6C5_.wvu.PrintArea" localSheetId="2" hidden="1">'Condensed CF'!$A$1:$M$73</definedName>
    <definedName name="Z_35DC6002_0DF5_4C61_9A86_6887B2C6C6C5_.wvu.PrintArea" localSheetId="1" hidden="1">'Condensed IS'!$A$1:$K$40</definedName>
    <definedName name="Z_35DC6002_0DF5_4C61_9A86_6887B2C6C6C5_.wvu.Rows" localSheetId="0" hidden="1">'Condensed BS'!$75:$75</definedName>
    <definedName name="Z_35DC6002_0DF5_4C61_9A86_6887B2C6C6C5_.wvu.Rows" localSheetId="3" hidden="1">'Condensed Equity'!$14:$24</definedName>
    <definedName name="Z_64645A4D_483E_48A8_9D94_9F1111D60458_.wvu.Cols" localSheetId="2" hidden="1">'Condensed CF'!$I:$I</definedName>
    <definedName name="Z_64645A4D_483E_48A8_9D94_9F1111D60458_.wvu.PrintArea" localSheetId="0" hidden="1">'Condensed BS'!$A$1:$E$71</definedName>
    <definedName name="Z_64645A4D_483E_48A8_9D94_9F1111D60458_.wvu.PrintArea" localSheetId="2" hidden="1">'Condensed CF'!$A$1:$M$73</definedName>
    <definedName name="Z_64645A4D_483E_48A8_9D94_9F1111D60458_.wvu.PrintArea" localSheetId="1" hidden="1">'Condensed IS'!$A$1:$K$40</definedName>
    <definedName name="Z_64645A4D_483E_48A8_9D94_9F1111D60458_.wvu.Rows" localSheetId="0" hidden="1">'Condensed BS'!$75:$75</definedName>
    <definedName name="Z_64645A4D_483E_48A8_9D94_9F1111D60458_.wvu.Rows" localSheetId="3" hidden="1">'Condensed Equity'!$14:$24</definedName>
    <definedName name="Z_6C68C715_4B36_461F_9701_5A5B14AE6E88_.wvu.Cols" localSheetId="2" hidden="1">'Condensed CF'!$I:$I</definedName>
    <definedName name="Z_6C68C715_4B36_461F_9701_5A5B14AE6E88_.wvu.PrintArea" localSheetId="0" hidden="1">'Condensed BS'!$A$1:$E$71</definedName>
    <definedName name="Z_6C68C715_4B36_461F_9701_5A5B14AE6E88_.wvu.PrintArea" localSheetId="2" hidden="1">'Condensed CF'!$A$1:$M$73</definedName>
    <definedName name="Z_6C68C715_4B36_461F_9701_5A5B14AE6E88_.wvu.PrintArea" localSheetId="1" hidden="1">'Condensed IS'!$A$1:$K$40</definedName>
    <definedName name="Z_6C68C715_4B36_461F_9701_5A5B14AE6E88_.wvu.Rows" localSheetId="0" hidden="1">'Condensed BS'!$75:$75</definedName>
    <definedName name="Z_6C68C715_4B36_461F_9701_5A5B14AE6E88_.wvu.Rows" localSheetId="3" hidden="1">'Condensed Equity'!$14:$24</definedName>
    <definedName name="Z_7BDA2C0E_A3ED_4D54_A85A_924D0238D0FF_.wvu.Cols" localSheetId="2" hidden="1">'Condensed CF'!$I:$I</definedName>
    <definedName name="Z_7BDA2C0E_A3ED_4D54_A85A_924D0238D0FF_.wvu.Cols" localSheetId="1" hidden="1">'Condensed IS'!#REF!</definedName>
    <definedName name="Z_7BDA2C0E_A3ED_4D54_A85A_924D0238D0FF_.wvu.PrintArea" localSheetId="0" hidden="1">'Condensed BS'!$A$1:$E$71</definedName>
    <definedName name="Z_7BDA2C0E_A3ED_4D54_A85A_924D0238D0FF_.wvu.PrintArea" localSheetId="2" hidden="1">'Condensed CF'!$A$1:$M$73</definedName>
    <definedName name="Z_7BDA2C0E_A3ED_4D54_A85A_924D0238D0FF_.wvu.PrintArea" localSheetId="1" hidden="1">'Condensed IS'!$A$1:$K$40</definedName>
    <definedName name="Z_7BDA2C0E_A3ED_4D54_A85A_924D0238D0FF_.wvu.Rows" localSheetId="0" hidden="1">'Condensed BS'!#REF!,'Condensed BS'!#REF!,'Condensed BS'!#REF!,'Condensed BS'!$75:$75</definedName>
    <definedName name="Z_7BDA2C0E_A3ED_4D54_A85A_924D0238D0FF_.wvu.Rows" localSheetId="3" hidden="1">'Condensed Equity'!$14:$19</definedName>
    <definedName name="Z_B13E753B_3C86_499A_9860_EC6F5F070F28_.wvu.Cols" localSheetId="2" hidden="1">'Condensed CF'!$I:$I</definedName>
    <definedName name="Z_B13E753B_3C86_499A_9860_EC6F5F070F28_.wvu.PrintArea" localSheetId="0" hidden="1">'Condensed BS'!$A$1:$E$71</definedName>
    <definedName name="Z_B13E753B_3C86_499A_9860_EC6F5F070F28_.wvu.PrintArea" localSheetId="2" hidden="1">'Condensed CF'!$A$1:$M$73</definedName>
    <definedName name="Z_B13E753B_3C86_499A_9860_EC6F5F070F28_.wvu.PrintArea" localSheetId="1" hidden="1">'Condensed IS'!$A$1:$K$40</definedName>
    <definedName name="Z_B13E753B_3C86_499A_9860_EC6F5F070F28_.wvu.Rows" localSheetId="0" hidden="1">'Condensed BS'!$75:$75</definedName>
    <definedName name="Z_B13E753B_3C86_499A_9860_EC6F5F070F28_.wvu.Rows" localSheetId="3" hidden="1">'Condensed Equity'!$14:$24</definedName>
    <definedName name="Z_C1F60D29_EC37_46AB_8A3B_713BEE4C26B9_.wvu.Cols" localSheetId="2" hidden="1">'Condensed CF'!$I:$I</definedName>
    <definedName name="Z_C1F60D29_EC37_46AB_8A3B_713BEE4C26B9_.wvu.Cols" localSheetId="1" hidden="1">'Condensed IS'!#REF!</definedName>
    <definedName name="Z_C1F60D29_EC37_46AB_8A3B_713BEE4C26B9_.wvu.PrintArea" localSheetId="0" hidden="1">'Condensed BS'!$A$1:$E$71</definedName>
    <definedName name="Z_C1F60D29_EC37_46AB_8A3B_713BEE4C26B9_.wvu.PrintArea" localSheetId="2" hidden="1">'Condensed CF'!$A$1:$M$73</definedName>
    <definedName name="Z_C1F60D29_EC37_46AB_8A3B_713BEE4C26B9_.wvu.PrintArea" localSheetId="1" hidden="1">'Condensed IS'!$A$1:$K$40</definedName>
    <definedName name="Z_C1F60D29_EC37_46AB_8A3B_713BEE4C26B9_.wvu.Rows" localSheetId="0" hidden="1">'Condensed BS'!#REF!,'Condensed BS'!#REF!,'Condensed BS'!#REF!,'Condensed BS'!#REF!,'Condensed BS'!$75:$75</definedName>
    <definedName name="Z_C1F60D29_EC37_46AB_8A3B_713BEE4C26B9_.wvu.Rows" localSheetId="3" hidden="1">'Condensed Equity'!$14:$24</definedName>
  </definedNames>
  <calcPr fullCalcOnLoad="1"/>
</workbook>
</file>

<file path=xl/sharedStrings.xml><?xml version="1.0" encoding="utf-8"?>
<sst xmlns="http://schemas.openxmlformats.org/spreadsheetml/2006/main" count="170" uniqueCount="145">
  <si>
    <t>FURQAN BUSINESS ORGANISATION BERHAD ("FBO")</t>
  </si>
  <si>
    <t xml:space="preserve">UNAUDITED CONDENSED CONSOLIDATED INCOME STATEMENT </t>
  </si>
  <si>
    <t xml:space="preserve"> </t>
  </si>
  <si>
    <t>3 months ended</t>
  </si>
  <si>
    <t>Year-to-date</t>
  </si>
  <si>
    <t>Continuing Operations</t>
  </si>
  <si>
    <t xml:space="preserve">  Revenue</t>
  </si>
  <si>
    <t xml:space="preserve">  Expenses excluding finance cost</t>
  </si>
  <si>
    <t xml:space="preserve">  Other operating income</t>
  </si>
  <si>
    <t xml:space="preserve">  (Loss) / profit from operations</t>
  </si>
  <si>
    <t xml:space="preserve">  Finance cost</t>
  </si>
  <si>
    <t>Loss before taxation</t>
  </si>
  <si>
    <t xml:space="preserve">  Taxation</t>
  </si>
  <si>
    <t xml:space="preserve">  Attributable to :</t>
  </si>
  <si>
    <t xml:space="preserve">  Equity holders of the parent</t>
  </si>
  <si>
    <t xml:space="preserve">  Minority interests</t>
  </si>
  <si>
    <t>Basic loss per ordinary share (sen)</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</si>
  <si>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</si>
  <si>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</si>
  <si>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</si>
  <si>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</si>
  <si>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</si>
  <si>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</si>
  <si>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</si>
  <si>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</si>
  <si>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</si>
  <si>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</si>
  <si>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</si>
  <si>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</si>
  <si>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</si>
  <si>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</si>
  <si>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</si>
  <si>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</si>
  <si>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</si>
  <si>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</si>
  <si>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</si>
  <si>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</si>
  <si>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</si>
  <si>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3 month</t>
  </si>
  <si>
    <t>(RM)</t>
  </si>
  <si>
    <t>CASH FLOWS FROM / (USED IN) OPERATING ACTIVITIES</t>
  </si>
  <si>
    <t>(Loss) / Profit before tax</t>
  </si>
  <si>
    <t>Adjustment for:</t>
  </si>
  <si>
    <t xml:space="preserve">  Depreciation</t>
  </si>
  <si>
    <t xml:space="preserve">  Allowance for doubtful debts</t>
  </si>
  <si>
    <t xml:space="preserve">  Interest expense</t>
  </si>
  <si>
    <t xml:space="preserve">  Interest income</t>
  </si>
  <si>
    <t>(Increase)/Decrease in:</t>
  </si>
  <si>
    <t xml:space="preserve">  Property development expenditure</t>
  </si>
  <si>
    <t xml:space="preserve">  Inventories</t>
  </si>
  <si>
    <t xml:space="preserve">  Trade and other receivables</t>
  </si>
  <si>
    <t>Increase/(Decrease) in:</t>
  </si>
  <si>
    <t xml:space="preserve">  Trade and other payables</t>
  </si>
  <si>
    <t xml:space="preserve">  Block discount payables</t>
  </si>
  <si>
    <t>Tax paid</t>
  </si>
  <si>
    <t>Interest paid</t>
  </si>
  <si>
    <t>Net Cash From / (Used In) Operating Activities</t>
  </si>
  <si>
    <t>CASH FLOWS FROM / (USED IN) INVESTING ACTIVITIES</t>
  </si>
  <si>
    <t>Purchase of property, plant and equipment</t>
  </si>
  <si>
    <t>Addition to real property asset</t>
  </si>
  <si>
    <t>Interest income received</t>
  </si>
  <si>
    <t>Deposits pledged to banks / sinking fund</t>
  </si>
  <si>
    <t>Net Cash From Investing Activities</t>
  </si>
  <si>
    <t>CASH FLOWS FROM / (USED IN) FINANCING ACTIVITIES</t>
  </si>
  <si>
    <t>Net (repayment) / drawdown of term loans</t>
  </si>
  <si>
    <t>Repayment of HP and lease payables</t>
  </si>
  <si>
    <t>Net Cash (Used In) / From Financing Activities</t>
  </si>
  <si>
    <t>NET INCREASE IN CASH AND CASH EQUIVALENTS</t>
  </si>
  <si>
    <t>CASH AND CASH EQUIVALENTS AT BEGINNING OF PERIOD</t>
  </si>
  <si>
    <t>CASH AND CASH EQUIVALENTS AT END OF PERIOD</t>
  </si>
  <si>
    <t>CASH AND CASH EQUIVALENTS AT END OF PERIOD COMPRISE THE FOLLOWING:</t>
  </si>
  <si>
    <t xml:space="preserve"> Fixed deposits with licensed banks</t>
  </si>
  <si>
    <t xml:space="preserve"> Cash on hand and at banks</t>
  </si>
  <si>
    <t xml:space="preserve"> Bank overdrafts</t>
  </si>
  <si>
    <t xml:space="preserve"> Held under sinking fund</t>
  </si>
  <si>
    <t xml:space="preserve">UNAUDITED CONDENSED CONSOLIDATED BALANCE SHEET </t>
  </si>
  <si>
    <t>As at</t>
  </si>
  <si>
    <t>31-December-2006</t>
  </si>
  <si>
    <t>Unaudited</t>
  </si>
  <si>
    <t>Audited</t>
  </si>
  <si>
    <t>ASSETS</t>
  </si>
  <si>
    <t>Property, plant and equipment</t>
  </si>
  <si>
    <t>Investment properties</t>
  </si>
  <si>
    <t>Investment in associated companies</t>
  </si>
  <si>
    <t>Other investments</t>
  </si>
  <si>
    <t>Real property assets</t>
  </si>
  <si>
    <t>Lease and hire-purchase receivables</t>
  </si>
  <si>
    <t>Goodwill arising on consolidation</t>
  </si>
  <si>
    <t>Current Assets</t>
  </si>
  <si>
    <t>Development properties</t>
  </si>
  <si>
    <t>Inventories</t>
  </si>
  <si>
    <t>Trade receivables</t>
  </si>
  <si>
    <t>Other receivables, deposits and prepaid expenses</t>
  </si>
  <si>
    <t>Amount owing by associated companies</t>
  </si>
  <si>
    <t>Fixed deposits with licensed banks</t>
  </si>
  <si>
    <t>Cash on hand and at banks</t>
  </si>
  <si>
    <t>Current Liabilities</t>
  </si>
  <si>
    <t>Advance billings</t>
  </si>
  <si>
    <t>Trade payables</t>
  </si>
  <si>
    <t>Other payables and accrued expenses</t>
  </si>
  <si>
    <t>Hire-purchase and lease payables</t>
  </si>
  <si>
    <t>Short term borrowings</t>
  </si>
  <si>
    <t>Block discount payables - current portion</t>
  </si>
  <si>
    <t>Term loans - current portion</t>
  </si>
  <si>
    <t>Amount owing to directors</t>
  </si>
  <si>
    <t>Tax liabilities</t>
  </si>
  <si>
    <t>Term loan instruments</t>
  </si>
  <si>
    <t>Block discount payables</t>
  </si>
  <si>
    <t>Term loans</t>
  </si>
  <si>
    <t>Deferred taxation</t>
  </si>
  <si>
    <t>Issued capital</t>
  </si>
  <si>
    <t>Revaluation reserves</t>
  </si>
  <si>
    <t>Accumulated Losses</t>
  </si>
  <si>
    <t>Minority interest</t>
  </si>
  <si>
    <t xml:space="preserve"> Deposits pledged with licensed bank</t>
  </si>
  <si>
    <t xml:space="preserve">  Bad debts written off</t>
  </si>
  <si>
    <t xml:space="preserve">  Loss on disposal of property, plant and equipment</t>
  </si>
  <si>
    <t xml:space="preserve">  Loss on disposal of investment properties</t>
  </si>
  <si>
    <t xml:space="preserve">  Write back of provision for doubtful debts</t>
  </si>
  <si>
    <t>INTERIM REPORT FOR THE PERIOD ENDED 30 SEPTEMBER 2007</t>
  </si>
  <si>
    <t>30-September-2007</t>
  </si>
  <si>
    <t>30.09.2007</t>
  </si>
  <si>
    <t>30.09.2006</t>
  </si>
  <si>
    <t>9 months ended</t>
  </si>
  <si>
    <t>At 30 September 2007</t>
  </si>
  <si>
    <t>Non-Current Assets</t>
  </si>
  <si>
    <t>Total Current Assets</t>
  </si>
  <si>
    <t>Total Non-Current Assets</t>
  </si>
  <si>
    <t xml:space="preserve">EQUITY AND
  LIABILITIES
</t>
  </si>
  <si>
    <t>Total Equity</t>
  </si>
  <si>
    <t>Non-current Liabilities</t>
  </si>
  <si>
    <t>Total Non-current Liabilities</t>
  </si>
  <si>
    <t>Total Current Liabilities</t>
  </si>
  <si>
    <t>Total Liabilities</t>
  </si>
  <si>
    <t>Total Equity and Liabilities</t>
  </si>
  <si>
    <t>Net asset per share (sen)</t>
  </si>
  <si>
    <t>Total Assets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</si>
  <si>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</si>
  <si>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</si>
  <si>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</si>
  <si>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</si>
  <si>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Loss for the period</t>
  </si>
  <si>
    <t>Loss for the financial period</t>
  </si>
  <si>
    <t>Proceeds from disposal of property, plant and equipment</t>
  </si>
  <si>
    <t>Proceeds from disposal of investment properties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</si>
</sst>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s>
  <fonts count="22">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sz val="11"/>
      <name val="Arial"/>
      <family val="0"/>
    </font>
    <font>
      <b/>
      <sz val="10"/>
      <name val="Arial"/>
      <family val="0"/>
    </font>
    <font>
      <sz val="10"/>
      <name val="Courier"/>
      <family val="0"/>
    </font>
    <font>
      <b/>
      <i/>
      <sz val="12"/>
      <name val="Times New Roman"/>
      <family val="1"/>
    </font>
    <font>
      <u val="single"/>
      <sz val="12"/>
      <name val="Times New Roman"/>
      <family val="1"/>
    </font>
    <font>
      <b/>
      <u val="single"/>
      <sz val="12"/>
      <name val="Times New Roman"/>
      <family val="1"/>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8" fillId="0" borderId="0">
      <alignment/>
      <protection/>
    </xf>
    <xf numFmtId="37" fontId="18" fillId="0" borderId="0">
      <alignment/>
      <protection/>
    </xf>
    <xf numFmtId="9" fontId="0" fillId="0" borderId="0" applyFont="0" applyFill="0" applyBorder="0" applyAlignment="0" applyProtection="0"/>
    <xf numFmtId="0" fontId="3" fillId="0" borderId="1" applyProtection="0">
      <alignment/>
    </xf>
  </cellStyleXfs>
  <cellXfs count="135">
    <xf numFmtId="0" fontId="0" fillId="0" borderId="0" xfId="0" applyAlignment="1">
      <alignmen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Fill="1" applyBorder="1" applyAlignment="1">
      <alignment horizontal="right"/>
    </xf>
    <xf numFmtId="189" fontId="9" fillId="0" borderId="0" xfId="18" applyNumberFormat="1" applyFont="1" applyFill="1" applyBorder="1" applyAlignment="1" applyProtection="1" quotePrefix="1">
      <alignment horizontal="right"/>
      <protection/>
    </xf>
    <xf numFmtId="185" fontId="9" fillId="0" borderId="0" xfId="15" applyNumberFormat="1" applyFont="1" applyFill="1" applyBorder="1" applyAlignment="1">
      <alignment horizontal="right"/>
    </xf>
    <xf numFmtId="185" fontId="9" fillId="0" borderId="2" xfId="15" applyNumberFormat="1" applyFont="1" applyFill="1" applyBorder="1" applyAlignment="1">
      <alignment horizontal="right"/>
    </xf>
    <xf numFmtId="38" fontId="9" fillId="0" borderId="0" xfId="15" applyNumberFormat="1" applyFont="1" applyFill="1" applyBorder="1" applyAlignment="1">
      <alignment horizontal="right"/>
    </xf>
    <xf numFmtId="185" fontId="9" fillId="0" borderId="1" xfId="15" applyNumberFormat="1" applyFont="1" applyFill="1" applyBorder="1" applyAlignment="1">
      <alignment horizontal="right"/>
    </xf>
    <xf numFmtId="200" fontId="9" fillId="0" borderId="0" xfId="15" applyNumberFormat="1" applyFont="1" applyFill="1" applyBorder="1" applyAlignment="1">
      <alignment horizontal="right"/>
    </xf>
    <xf numFmtId="171" fontId="9" fillId="0" borderId="0" xfId="15" applyNumberFormat="1" applyFont="1" applyFill="1" applyBorder="1" applyAlignment="1" quotePrefix="1">
      <alignment horizontal="right"/>
    </xf>
    <xf numFmtId="0" fontId="9" fillId="0" borderId="0" xfId="0" applyFont="1" applyFill="1" applyAlignment="1">
      <alignment horizontal="right" vertical="top" wrapText="1"/>
    </xf>
    <xf numFmtId="185" fontId="9" fillId="0" borderId="0" xfId="15" applyNumberFormat="1" applyFont="1" applyFill="1" applyAlignment="1">
      <alignment vertical="top"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189" fontId="11" fillId="0" borderId="0" xfId="18" applyNumberFormat="1" applyFont="1" applyFill="1" applyBorder="1" applyAlignment="1" applyProtection="1" quotePrefix="1">
      <alignment horizontal="right"/>
      <protection/>
    </xf>
    <xf numFmtId="0" fontId="10" fillId="0" borderId="0" xfId="0" applyFont="1" applyFill="1" applyAlignment="1">
      <alignment horizontal="center"/>
    </xf>
    <xf numFmtId="185" fontId="10" fillId="0" borderId="0" xfId="0" applyNumberFormat="1" applyFont="1" applyFill="1" applyAlignment="1">
      <alignment/>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9" fontId="9" fillId="0" borderId="0" xfId="18" applyNumberFormat="1" applyFont="1" applyFill="1" applyBorder="1" applyAlignment="1">
      <alignment horizontal="right"/>
    </xf>
    <xf numFmtId="189" fontId="9" fillId="0" borderId="2" xfId="18" applyNumberFormat="1" applyFont="1" applyFill="1" applyBorder="1" applyAlignment="1" applyProtection="1">
      <alignment horizontal="right"/>
      <protection/>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9" fillId="0" borderId="3"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185" fontId="9" fillId="0" borderId="4"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38" applyNumberFormat="1" applyFont="1" applyFill="1" applyAlignment="1">
      <alignment vertical="center"/>
      <protection/>
    </xf>
    <xf numFmtId="189" fontId="9" fillId="0" borderId="0" xfId="18" applyNumberFormat="1" applyFont="1" applyFill="1" applyAlignment="1">
      <alignment/>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20" fillId="0" borderId="0" xfId="18" applyNumberFormat="1" applyFont="1" applyFill="1" applyBorder="1" applyAlignment="1" applyProtection="1">
      <alignment horizontal="left"/>
      <protection/>
    </xf>
    <xf numFmtId="189" fontId="21" fillId="0" borderId="0" xfId="18" applyNumberFormat="1" applyFont="1" applyFill="1" applyBorder="1" applyAlignment="1" applyProtection="1">
      <alignment horizontal="center"/>
      <protection/>
    </xf>
    <xf numFmtId="189" fontId="21"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9"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9" fillId="0" borderId="0" xfId="15" applyNumberFormat="1" applyFont="1" applyFill="1" applyAlignment="1">
      <alignment/>
    </xf>
    <xf numFmtId="185" fontId="10" fillId="0" borderId="0" xfId="15" applyNumberFormat="1" applyFont="1" applyFill="1" applyAlignment="1">
      <alignment/>
    </xf>
    <xf numFmtId="185" fontId="9" fillId="0" borderId="2" xfId="15" applyNumberFormat="1" applyFont="1" applyFill="1" applyBorder="1" applyAlignment="1">
      <alignment/>
    </xf>
    <xf numFmtId="0" fontId="10" fillId="0" borderId="0" xfId="0" applyFont="1" applyFill="1" applyAlignment="1">
      <alignment horizontal="righ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right"/>
    </xf>
    <xf numFmtId="0" fontId="9" fillId="0" borderId="0" xfId="0" applyFont="1" applyFill="1" applyAlignment="1">
      <alignment horizontal="center"/>
    </xf>
    <xf numFmtId="16" fontId="9" fillId="0" borderId="0" xfId="0" applyNumberFormat="1" applyFont="1" applyFill="1" applyAlignment="1">
      <alignment horizontal="center"/>
    </xf>
    <xf numFmtId="214" fontId="10" fillId="0" borderId="0" xfId="0" applyNumberFormat="1" applyFont="1" applyFill="1" applyAlignment="1">
      <alignment/>
    </xf>
    <xf numFmtId="16" fontId="9" fillId="0" borderId="2" xfId="0" applyNumberFormat="1" applyFont="1" applyFill="1" applyBorder="1" applyAlignment="1">
      <alignment horizontal="center"/>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185" fontId="9"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185" fontId="9" fillId="0" borderId="4" xfId="15" applyNumberFormat="1" applyFont="1" applyFill="1" applyBorder="1" applyAlignment="1">
      <alignment horizontal="center"/>
    </xf>
    <xf numFmtId="0" fontId="9" fillId="0" borderId="0" xfId="0" applyFont="1" applyFill="1" applyAlignment="1">
      <alignment horizontal="left"/>
    </xf>
    <xf numFmtId="171" fontId="10" fillId="0" borderId="0" xfId="15" applyFont="1" applyFill="1" applyAlignment="1">
      <alignment horizontal="center"/>
    </xf>
    <xf numFmtId="185" fontId="10" fillId="0" borderId="0" xfId="0" applyNumberFormat="1" applyFont="1" applyFill="1" applyAlignment="1">
      <alignment horizontal="center"/>
    </xf>
    <xf numFmtId="185" fontId="9" fillId="0" borderId="5" xfId="15" applyNumberFormat="1" applyFont="1" applyFill="1" applyBorder="1" applyAlignment="1">
      <alignment horizontal="center"/>
    </xf>
    <xf numFmtId="171" fontId="10" fillId="0" borderId="0" xfId="0" applyNumberFormat="1" applyFont="1" applyFill="1" applyAlignment="1">
      <alignment horizontal="center"/>
    </xf>
    <xf numFmtId="185" fontId="10" fillId="0" borderId="3" xfId="15" applyNumberFormat="1" applyFont="1" applyFill="1" applyBorder="1" applyAlignment="1">
      <alignment horizontal="center"/>
    </xf>
    <xf numFmtId="185" fontId="9" fillId="0" borderId="1" xfId="15" applyNumberFormat="1" applyFont="1" applyFill="1" applyBorder="1" applyAlignment="1">
      <alignment horizontal="center"/>
    </xf>
    <xf numFmtId="0" fontId="15" fillId="0" borderId="0" xfId="0" applyFont="1" applyFill="1" applyAlignment="1">
      <alignment horizontal="left" wrapText="1"/>
    </xf>
    <xf numFmtId="0" fontId="16" fillId="0" borderId="0" xfId="0" applyFont="1" applyFill="1" applyAlignment="1">
      <alignment horizontal="justify" wrapText="1"/>
    </xf>
    <xf numFmtId="0" fontId="10" fillId="0" borderId="0" xfId="0" applyFont="1" applyFill="1" applyAlignment="1">
      <alignment/>
    </xf>
    <xf numFmtId="16" fontId="10" fillId="0" borderId="0" xfId="0" applyNumberFormat="1" applyFont="1" applyFill="1" applyAlignment="1">
      <alignment horizontal="center"/>
    </xf>
    <xf numFmtId="0" fontId="10" fillId="0" borderId="3" xfId="0" applyFont="1" applyFill="1" applyBorder="1" applyAlignment="1">
      <alignment horizontal="center"/>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71" fontId="10" fillId="0" borderId="0" xfId="15" applyNumberFormat="1" applyFont="1" applyFill="1" applyBorder="1" applyAlignment="1">
      <alignment/>
    </xf>
    <xf numFmtId="189" fontId="11" fillId="0" borderId="0" xfId="18" applyNumberFormat="1" applyFont="1" applyFill="1" applyBorder="1" applyAlignment="1" applyProtection="1">
      <alignment horizontal="left"/>
      <protection/>
    </xf>
    <xf numFmtId="0" fontId="9" fillId="0" borderId="0" xfId="0" applyFont="1" applyFill="1" applyBorder="1" applyAlignment="1">
      <alignment/>
    </xf>
    <xf numFmtId="15" fontId="9" fillId="0" borderId="2" xfId="0" applyNumberFormat="1" applyFont="1" applyFill="1" applyBorder="1" applyAlignment="1">
      <alignment horizontal="center"/>
    </xf>
    <xf numFmtId="15" fontId="9" fillId="0" borderId="0" xfId="0" applyNumberFormat="1" applyFont="1" applyFill="1" applyBorder="1" applyAlignment="1">
      <alignment horizontal="center"/>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185" fontId="9" fillId="0" borderId="0" xfId="0" applyNumberFormat="1" applyFont="1" applyFill="1" applyAlignment="1">
      <alignment horizontal="right"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0" fontId="0" fillId="0" borderId="0" xfId="0" applyFill="1" applyAlignment="1">
      <alignment/>
    </xf>
    <xf numFmtId="0" fontId="11" fillId="0" borderId="0" xfId="0" applyFont="1" applyFill="1" applyAlignment="1">
      <alignment wrapText="1"/>
    </xf>
    <xf numFmtId="185" fontId="10" fillId="0" borderId="0" xfId="0" applyNumberFormat="1" applyFont="1" applyFill="1" applyAlignment="1">
      <alignment horizontal="right"/>
    </xf>
    <xf numFmtId="0" fontId="1" fillId="0" borderId="0" xfId="0" applyFont="1" applyFill="1" applyAlignment="1">
      <alignment/>
    </xf>
    <xf numFmtId="0" fontId="9" fillId="0" borderId="0" xfId="0" applyFont="1" applyFill="1" applyBorder="1" applyAlignment="1">
      <alignment horizontal="right" vertical="center"/>
    </xf>
    <xf numFmtId="0" fontId="1" fillId="0" borderId="0" xfId="0" applyFont="1" applyFill="1" applyAlignment="1">
      <alignment horizontal="center"/>
    </xf>
    <xf numFmtId="0" fontId="10" fillId="0" borderId="2" xfId="0" applyFont="1" applyFill="1" applyBorder="1" applyAlignment="1">
      <alignment/>
    </xf>
    <xf numFmtId="0" fontId="9" fillId="0" borderId="2" xfId="0" applyFont="1" applyFill="1" applyBorder="1" applyAlignment="1">
      <alignment horizontal="right" vertical="center"/>
    </xf>
    <xf numFmtId="0" fontId="9" fillId="0" borderId="0" xfId="0" applyFont="1" applyFill="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horizontal="right" vertical="top" wrapText="1"/>
    </xf>
    <xf numFmtId="0" fontId="10" fillId="0" borderId="0" xfId="0" applyFont="1" applyFill="1" applyAlignment="1">
      <alignment vertical="top" wrapText="1"/>
    </xf>
    <xf numFmtId="185" fontId="10" fillId="0" borderId="0" xfId="0" applyNumberFormat="1" applyFont="1" applyFill="1" applyAlignment="1">
      <alignment/>
    </xf>
    <xf numFmtId="0" fontId="1" fillId="0" borderId="0" xfId="0" applyFont="1" applyFill="1" applyAlignment="1">
      <alignment/>
    </xf>
    <xf numFmtId="185" fontId="10" fillId="0" borderId="0" xfId="15" applyNumberFormat="1" applyFont="1" applyFill="1" applyAlignment="1">
      <alignment vertical="top" wrapText="1"/>
    </xf>
    <xf numFmtId="185" fontId="9" fillId="0" borderId="0" xfId="0" applyNumberFormat="1" applyFont="1" applyFill="1" applyAlignment="1">
      <alignment vertical="top" wrapText="1"/>
    </xf>
    <xf numFmtId="185" fontId="10" fillId="0" borderId="0" xfId="0" applyNumberFormat="1" applyFont="1" applyFill="1" applyAlignment="1">
      <alignment vertical="top" wrapText="1"/>
    </xf>
    <xf numFmtId="185" fontId="10" fillId="0" borderId="2" xfId="0" applyNumberFormat="1" applyFont="1" applyFill="1" applyBorder="1" applyAlignment="1">
      <alignment vertical="top" wrapText="1"/>
    </xf>
    <xf numFmtId="185" fontId="10" fillId="0" borderId="2" xfId="0" applyNumberFormat="1" applyFont="1" applyFill="1" applyBorder="1" applyAlignment="1">
      <alignment/>
    </xf>
    <xf numFmtId="0" fontId="10" fillId="0" borderId="0" xfId="0" applyFont="1" applyFill="1" applyAlignment="1" quotePrefix="1">
      <alignment horizontal="left" vertical="top" wrapText="1"/>
    </xf>
    <xf numFmtId="0" fontId="10" fillId="0" borderId="0" xfId="0" applyFont="1" applyFill="1" applyAlignment="1">
      <alignment horizontal="left" vertical="top" wrapText="1"/>
    </xf>
    <xf numFmtId="185" fontId="10" fillId="0" borderId="0" xfId="15" applyNumberFormat="1" applyFont="1" applyFill="1" applyBorder="1" applyAlignment="1">
      <alignment vertical="top" wrapText="1"/>
    </xf>
    <xf numFmtId="0" fontId="9" fillId="0" borderId="0" xfId="0" applyFont="1" applyFill="1" applyAlignment="1">
      <alignment vertical="center" wrapText="1"/>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0" fillId="0" borderId="0" xfId="0" applyFont="1" applyFill="1" applyAlignment="1">
      <alignment vertical="center" wrapText="1"/>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17" fillId="0" borderId="0" xfId="0" applyFont="1" applyFill="1" applyAlignment="1">
      <alignment horizontal="justify" wrapText="1"/>
    </xf>
    <xf numFmtId="0" fontId="9" fillId="0" borderId="0" xfId="0" applyFont="1" applyFill="1" applyAlignment="1">
      <alignment horizontal="justify"/>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dimension ref="A1:I94"/>
  <sheetViews>
    <sheetView showGridLines="0" zoomScale="75" zoomScaleNormal="75" workbookViewId="0" topLeftCell="A7">
      <pane xSplit="2" ySplit="5" topLeftCell="C12" activePane="bottomRight" state="frozen"/>
      <selection pane="topLeft" activeCell="A7" sqref="A7"/>
      <selection pane="topRight" activeCell="C7" sqref="C7"/>
      <selection pane="bottomLeft" activeCell="A12" sqref="A12"/>
      <selection pane="bottomRight" activeCell="C12" sqref="C12"/>
    </sheetView>
  </sheetViews>
  <sheetFormatPr defaultColWidth="12.7109375" defaultRowHeight="12.75"/>
  <cols>
    <col min="1" max="1" width="55.7109375" style="86" customWidth="1"/>
    <col min="2" max="2" width="8.140625" style="87" customWidth="1"/>
    <col min="3" max="3" width="20.421875" style="88" customWidth="1"/>
    <col min="4" max="4" width="5.7109375" style="32" customWidth="1"/>
    <col min="5" max="5" width="22.57421875" style="32" bestFit="1" customWidth="1"/>
    <col min="6" max="6" width="12.7109375" style="32" customWidth="1"/>
    <col min="7" max="7" width="15.140625" style="32" customWidth="1"/>
    <col min="8" max="8" width="13.8515625" style="32" bestFit="1" customWidth="1"/>
    <col min="9" max="9" width="14.421875" style="32" bestFit="1" customWidth="1"/>
    <col min="10" max="10" width="12.7109375" style="32" customWidth="1"/>
    <col min="11" max="12" width="14.28125" style="32" bestFit="1" customWidth="1"/>
    <col min="13" max="16384" width="12.7109375" style="32" customWidth="1"/>
  </cols>
  <sheetData>
    <row r="1" spans="1:5" ht="15.75">
      <c r="A1" s="35" t="s">
        <v>0</v>
      </c>
      <c r="B1" s="36"/>
      <c r="C1" s="33"/>
      <c r="E1" s="31"/>
    </row>
    <row r="2" spans="1:5" ht="15.75">
      <c r="A2" s="35" t="s">
        <v>119</v>
      </c>
      <c r="B2" s="36"/>
      <c r="C2" s="33"/>
      <c r="E2" s="31"/>
    </row>
    <row r="3" spans="1:3" ht="15.75">
      <c r="A3" s="37"/>
      <c r="B3" s="36"/>
      <c r="C3" s="33"/>
    </row>
    <row r="4" spans="1:3" ht="15.75">
      <c r="A4" s="130" t="s">
        <v>75</v>
      </c>
      <c r="B4" s="131"/>
      <c r="C4" s="131"/>
    </row>
    <row r="5" spans="1:3" ht="15.75">
      <c r="A5" s="38"/>
      <c r="B5" s="39"/>
      <c r="C5" s="34"/>
    </row>
    <row r="6" spans="1:3" ht="15.75">
      <c r="A6" s="40"/>
      <c r="B6" s="39"/>
      <c r="C6" s="34"/>
    </row>
    <row r="7" spans="1:5" s="31" customFormat="1" ht="15.75">
      <c r="A7" s="20"/>
      <c r="B7" s="21"/>
      <c r="C7" s="22" t="s">
        <v>76</v>
      </c>
      <c r="E7" s="22" t="s">
        <v>76</v>
      </c>
    </row>
    <row r="8" spans="1:5" s="31" customFormat="1" ht="15.75">
      <c r="A8" s="20"/>
      <c r="B8" s="21"/>
      <c r="C8" s="5" t="s">
        <v>120</v>
      </c>
      <c r="E8" s="5" t="s">
        <v>77</v>
      </c>
    </row>
    <row r="9" spans="1:5" s="31" customFormat="1" ht="15.75">
      <c r="A9" s="20"/>
      <c r="B9" s="21"/>
      <c r="C9" s="23" t="s">
        <v>30</v>
      </c>
      <c r="E9" s="23" t="s">
        <v>30</v>
      </c>
    </row>
    <row r="10" spans="1:5" s="31" customFormat="1" ht="15.75">
      <c r="A10" s="20"/>
      <c r="B10" s="21"/>
      <c r="C10" s="16" t="s">
        <v>78</v>
      </c>
      <c r="E10" s="16" t="s">
        <v>79</v>
      </c>
    </row>
    <row r="11" spans="1:5" s="31" customFormat="1" ht="15.75">
      <c r="A11" s="24" t="s">
        <v>80</v>
      </c>
      <c r="B11" s="21"/>
      <c r="C11" s="16"/>
      <c r="E11" s="5"/>
    </row>
    <row r="12" spans="1:3" s="30" customFormat="1" ht="15.75">
      <c r="A12" s="25" t="s">
        <v>125</v>
      </c>
      <c r="B12" s="41"/>
      <c r="C12" s="24"/>
    </row>
    <row r="13" spans="1:5" s="30" customFormat="1" ht="15.75">
      <c r="A13" s="42" t="s">
        <v>81</v>
      </c>
      <c r="B13" s="43"/>
      <c r="C13" s="25">
        <v>19820550</v>
      </c>
      <c r="E13" s="25">
        <v>21676177</v>
      </c>
    </row>
    <row r="14" spans="1:5" s="30" customFormat="1" ht="15.75">
      <c r="A14" s="44" t="s">
        <v>82</v>
      </c>
      <c r="B14" s="43"/>
      <c r="C14" s="25">
        <v>226694855</v>
      </c>
      <c r="E14" s="25">
        <v>249963877</v>
      </c>
    </row>
    <row r="15" spans="1:5" s="30" customFormat="1" ht="15.75">
      <c r="A15" s="44" t="s">
        <v>83</v>
      </c>
      <c r="B15" s="43"/>
      <c r="C15" s="25">
        <v>3</v>
      </c>
      <c r="E15" s="25">
        <v>3</v>
      </c>
    </row>
    <row r="16" spans="1:5" s="30" customFormat="1" ht="15.75">
      <c r="A16" s="42" t="s">
        <v>84</v>
      </c>
      <c r="B16" s="43"/>
      <c r="C16" s="25">
        <v>2008255</v>
      </c>
      <c r="E16" s="25">
        <v>2008255</v>
      </c>
    </row>
    <row r="17" spans="1:5" s="30" customFormat="1" ht="15.75">
      <c r="A17" s="42" t="s">
        <v>85</v>
      </c>
      <c r="B17" s="43"/>
      <c r="C17" s="25">
        <v>203392421</v>
      </c>
      <c r="E17" s="25">
        <v>203076663</v>
      </c>
    </row>
    <row r="18" spans="1:5" s="30" customFormat="1" ht="15.75">
      <c r="A18" s="42" t="s">
        <v>86</v>
      </c>
      <c r="B18" s="43"/>
      <c r="C18" s="25">
        <v>6670982</v>
      </c>
      <c r="E18" s="25">
        <v>30928873</v>
      </c>
    </row>
    <row r="19" spans="1:5" s="30" customFormat="1" ht="15.75">
      <c r="A19" s="30" t="s">
        <v>87</v>
      </c>
      <c r="B19" s="43"/>
      <c r="C19" s="25">
        <v>3102120</v>
      </c>
      <c r="E19" s="25">
        <v>3102120</v>
      </c>
    </row>
    <row r="20" spans="1:5" s="30" customFormat="1" ht="15.75">
      <c r="A20" s="25" t="s">
        <v>127</v>
      </c>
      <c r="B20" s="43"/>
      <c r="C20" s="26">
        <f>SUM(C13:C19)</f>
        <v>461689186</v>
      </c>
      <c r="E20" s="26">
        <f>SUM(E13:E19)</f>
        <v>510755968</v>
      </c>
    </row>
    <row r="21" spans="2:5" s="30" customFormat="1" ht="15.75">
      <c r="B21" s="45"/>
      <c r="C21" s="24"/>
      <c r="E21" s="24"/>
    </row>
    <row r="22" spans="1:5" s="30" customFormat="1" ht="15.75">
      <c r="A22" s="25" t="s">
        <v>88</v>
      </c>
      <c r="B22" s="46"/>
      <c r="C22" s="24"/>
      <c r="E22" s="24"/>
    </row>
    <row r="23" spans="1:5" s="30" customFormat="1" ht="15.75">
      <c r="A23" s="44" t="s">
        <v>89</v>
      </c>
      <c r="B23" s="43"/>
      <c r="C23" s="24">
        <v>35231862</v>
      </c>
      <c r="E23" s="24">
        <v>58847348</v>
      </c>
    </row>
    <row r="24" spans="1:5" s="30" customFormat="1" ht="15.75">
      <c r="A24" s="42" t="s">
        <v>90</v>
      </c>
      <c r="B24" s="43"/>
      <c r="C24" s="24">
        <v>41418784</v>
      </c>
      <c r="E24" s="24">
        <v>41582997</v>
      </c>
    </row>
    <row r="25" spans="1:5" s="30" customFormat="1" ht="15.75">
      <c r="A25" s="42" t="s">
        <v>86</v>
      </c>
      <c r="B25" s="43"/>
      <c r="C25" s="24">
        <v>57488654</v>
      </c>
      <c r="E25" s="24">
        <v>50730516</v>
      </c>
    </row>
    <row r="26" spans="1:5" s="30" customFormat="1" ht="15.75">
      <c r="A26" s="42" t="s">
        <v>91</v>
      </c>
      <c r="B26" s="43"/>
      <c r="C26" s="24">
        <v>16643234</v>
      </c>
      <c r="E26" s="24">
        <v>11594249</v>
      </c>
    </row>
    <row r="27" spans="1:5" s="30" customFormat="1" ht="15.75">
      <c r="A27" s="42" t="s">
        <v>92</v>
      </c>
      <c r="B27" s="43"/>
      <c r="C27" s="24">
        <v>31854112</v>
      </c>
      <c r="E27" s="24">
        <v>23086454</v>
      </c>
    </row>
    <row r="28" spans="1:5" s="30" customFormat="1" ht="15.75">
      <c r="A28" s="42" t="s">
        <v>93</v>
      </c>
      <c r="B28" s="43"/>
      <c r="C28" s="24">
        <v>0</v>
      </c>
      <c r="E28" s="24">
        <v>39031</v>
      </c>
    </row>
    <row r="29" spans="1:5" s="30" customFormat="1" ht="15.75">
      <c r="A29" s="30" t="s">
        <v>94</v>
      </c>
      <c r="B29" s="43"/>
      <c r="C29" s="24">
        <v>8980104</v>
      </c>
      <c r="E29" s="24">
        <v>8035543</v>
      </c>
    </row>
    <row r="30" spans="1:5" s="30" customFormat="1" ht="15.75">
      <c r="A30" s="30" t="s">
        <v>95</v>
      </c>
      <c r="B30" s="43"/>
      <c r="C30" s="27">
        <v>9116521</v>
      </c>
      <c r="E30" s="27">
        <v>11119037</v>
      </c>
    </row>
    <row r="31" spans="1:5" s="30" customFormat="1" ht="15.75">
      <c r="A31" s="24" t="s">
        <v>126</v>
      </c>
      <c r="B31" s="47"/>
      <c r="C31" s="28">
        <f>SUM(C23:C30)</f>
        <v>200733271</v>
      </c>
      <c r="D31" s="25"/>
      <c r="E31" s="28">
        <f>SUM(E23:E30)</f>
        <v>205035175</v>
      </c>
    </row>
    <row r="32" spans="1:5" s="30" customFormat="1" ht="15.75">
      <c r="A32" s="24"/>
      <c r="B32" s="47"/>
      <c r="C32" s="25"/>
      <c r="D32" s="25"/>
      <c r="E32" s="25"/>
    </row>
    <row r="33" spans="1:5" s="30" customFormat="1" ht="16.5" thickBot="1">
      <c r="A33" s="48" t="s">
        <v>136</v>
      </c>
      <c r="B33" s="47"/>
      <c r="C33" s="29">
        <f>C31+C20</f>
        <v>662422457</v>
      </c>
      <c r="E33" s="29">
        <f>E31+E20</f>
        <v>715791143</v>
      </c>
    </row>
    <row r="34" spans="1:5" s="30" customFormat="1" ht="16.5" thickTop="1">
      <c r="A34" s="48"/>
      <c r="B34" s="47"/>
      <c r="C34" s="25"/>
      <c r="E34" s="25"/>
    </row>
    <row r="35" spans="1:5" s="30" customFormat="1" ht="15.75">
      <c r="A35" s="25" t="s">
        <v>128</v>
      </c>
      <c r="B35" s="45"/>
      <c r="C35" s="24"/>
      <c r="E35" s="24"/>
    </row>
    <row r="36" spans="1:5" s="30" customFormat="1" ht="15.75">
      <c r="A36" s="30" t="s">
        <v>110</v>
      </c>
      <c r="B36" s="43"/>
      <c r="C36" s="24">
        <v>446669151</v>
      </c>
      <c r="E36" s="24">
        <v>446669151</v>
      </c>
    </row>
    <row r="37" spans="1:5" s="30" customFormat="1" ht="15.75">
      <c r="A37" s="30" t="s">
        <v>111</v>
      </c>
      <c r="B37" s="43"/>
      <c r="C37" s="24">
        <v>397300</v>
      </c>
      <c r="E37" s="24">
        <v>397300</v>
      </c>
    </row>
    <row r="38" spans="1:5" s="30" customFormat="1" ht="15.75">
      <c r="A38" s="30" t="s">
        <v>112</v>
      </c>
      <c r="B38" s="45"/>
      <c r="C38" s="27">
        <v>-300111498</v>
      </c>
      <c r="E38" s="27">
        <v>-279751669</v>
      </c>
    </row>
    <row r="39" spans="1:5" s="30" customFormat="1" ht="15.75">
      <c r="A39" s="25"/>
      <c r="B39" s="45"/>
      <c r="C39" s="25">
        <f>SUM(C36:C38)</f>
        <v>146954953</v>
      </c>
      <c r="E39" s="25">
        <f>SUM(E36:E38)</f>
        <v>167314782</v>
      </c>
    </row>
    <row r="40" spans="1:5" s="30" customFormat="1" ht="15.75">
      <c r="A40" s="30" t="s">
        <v>113</v>
      </c>
      <c r="B40" s="45"/>
      <c r="C40" s="28">
        <v>1046746</v>
      </c>
      <c r="E40" s="28">
        <v>1067222</v>
      </c>
    </row>
    <row r="41" spans="1:5" s="30" customFormat="1" ht="15.75">
      <c r="A41" s="25" t="s">
        <v>129</v>
      </c>
      <c r="B41" s="45"/>
      <c r="C41" s="27">
        <f>SUM(C39:C40)</f>
        <v>148001699</v>
      </c>
      <c r="E41" s="27">
        <f>SUM(E39:E40)</f>
        <v>168382004</v>
      </c>
    </row>
    <row r="42" spans="1:5" s="30" customFormat="1" ht="15.75">
      <c r="A42" s="25"/>
      <c r="B42" s="45"/>
      <c r="C42" s="24"/>
      <c r="E42" s="24"/>
    </row>
    <row r="43" spans="1:5" s="30" customFormat="1" ht="15.75">
      <c r="A43" s="25" t="s">
        <v>130</v>
      </c>
      <c r="B43" s="45"/>
      <c r="C43" s="24"/>
      <c r="E43" s="24"/>
    </row>
    <row r="44" spans="1:5" s="30" customFormat="1" ht="15.75">
      <c r="A44" s="42" t="s">
        <v>100</v>
      </c>
      <c r="B44" s="43"/>
      <c r="C44" s="24">
        <v>355903</v>
      </c>
      <c r="E44" s="24">
        <v>652796</v>
      </c>
    </row>
    <row r="45" spans="1:5" s="30" customFormat="1" ht="15.75">
      <c r="A45" s="42" t="s">
        <v>106</v>
      </c>
      <c r="B45" s="43"/>
      <c r="C45" s="24">
        <v>103824396</v>
      </c>
      <c r="E45" s="24">
        <v>129450001</v>
      </c>
    </row>
    <row r="46" spans="1:9" s="30" customFormat="1" ht="15.75">
      <c r="A46" s="30" t="s">
        <v>107</v>
      </c>
      <c r="B46" s="43"/>
      <c r="C46" s="24">
        <v>0</v>
      </c>
      <c r="E46" s="24">
        <v>76151</v>
      </c>
      <c r="F46" s="24"/>
      <c r="I46" s="45"/>
    </row>
    <row r="47" spans="1:9" s="30" customFormat="1" ht="15.75">
      <c r="A47" s="30" t="s">
        <v>108</v>
      </c>
      <c r="B47" s="24"/>
      <c r="C47" s="24">
        <v>16287925</v>
      </c>
      <c r="E47" s="24">
        <v>21467430</v>
      </c>
      <c r="I47" s="89"/>
    </row>
    <row r="48" spans="1:5" s="30" customFormat="1" ht="15.75">
      <c r="A48" s="44" t="s">
        <v>109</v>
      </c>
      <c r="B48" s="47"/>
      <c r="C48" s="27">
        <v>5446700</v>
      </c>
      <c r="E48" s="27">
        <v>5446700</v>
      </c>
    </row>
    <row r="49" spans="1:5" s="30" customFormat="1" ht="15.75">
      <c r="A49" s="24" t="s">
        <v>131</v>
      </c>
      <c r="B49" s="43"/>
      <c r="C49" s="26">
        <f>SUM(C44:C48)</f>
        <v>125914924</v>
      </c>
      <c r="E49" s="26">
        <f>SUM(E44:E48)</f>
        <v>157093078</v>
      </c>
    </row>
    <row r="50" spans="1:5" s="30" customFormat="1" ht="15.75">
      <c r="A50" s="24"/>
      <c r="B50" s="43"/>
      <c r="C50" s="25"/>
      <c r="E50" s="25"/>
    </row>
    <row r="51" spans="1:5" s="30" customFormat="1" ht="15.75">
      <c r="A51" s="24" t="s">
        <v>96</v>
      </c>
      <c r="B51" s="47"/>
      <c r="C51" s="24"/>
      <c r="E51" s="24"/>
    </row>
    <row r="52" spans="1:5" s="30" customFormat="1" ht="15.75">
      <c r="A52" s="42" t="s">
        <v>97</v>
      </c>
      <c r="B52" s="43"/>
      <c r="C52" s="24">
        <v>0</v>
      </c>
      <c r="E52" s="24">
        <v>21954200</v>
      </c>
    </row>
    <row r="53" spans="1:5" s="30" customFormat="1" ht="15.75">
      <c r="A53" s="42" t="s">
        <v>98</v>
      </c>
      <c r="B53" s="43"/>
      <c r="C53" s="24">
        <v>58634702</v>
      </c>
      <c r="E53" s="24">
        <v>60029637</v>
      </c>
    </row>
    <row r="54" spans="1:5" s="30" customFormat="1" ht="15.75">
      <c r="A54" s="42" t="s">
        <v>99</v>
      </c>
      <c r="B54" s="43"/>
      <c r="C54" s="24">
        <v>190513864</v>
      </c>
      <c r="E54" s="24">
        <v>179229264</v>
      </c>
    </row>
    <row r="55" spans="1:5" s="30" customFormat="1" ht="15.75">
      <c r="A55" s="42" t="s">
        <v>100</v>
      </c>
      <c r="B55" s="43"/>
      <c r="C55" s="24">
        <v>658118</v>
      </c>
      <c r="E55" s="24">
        <v>469176</v>
      </c>
    </row>
    <row r="56" spans="1:5" s="30" customFormat="1" ht="15.75">
      <c r="A56" s="42" t="s">
        <v>101</v>
      </c>
      <c r="B56" s="43"/>
      <c r="C56" s="24">
        <v>82873965</v>
      </c>
      <c r="E56" s="24">
        <v>78689022</v>
      </c>
    </row>
    <row r="57" spans="1:5" s="30" customFormat="1" ht="15.75">
      <c r="A57" s="30" t="s">
        <v>102</v>
      </c>
      <c r="B57" s="43"/>
      <c r="C57" s="24">
        <v>26264572</v>
      </c>
      <c r="E57" s="24">
        <v>26149768</v>
      </c>
    </row>
    <row r="58" spans="1:5" s="30" customFormat="1" ht="15.75">
      <c r="A58" s="42" t="s">
        <v>103</v>
      </c>
      <c r="B58" s="43"/>
      <c r="C58" s="24">
        <v>10014787</v>
      </c>
      <c r="E58" s="24">
        <v>6064459</v>
      </c>
    </row>
    <row r="59" spans="1:5" s="30" customFormat="1" ht="15.75">
      <c r="A59" s="42" t="s">
        <v>104</v>
      </c>
      <c r="B59" s="43"/>
      <c r="C59" s="24">
        <v>0</v>
      </c>
      <c r="E59" s="24">
        <v>173441</v>
      </c>
    </row>
    <row r="60" spans="1:5" s="30" customFormat="1" ht="15.75">
      <c r="A60" s="42" t="s">
        <v>105</v>
      </c>
      <c r="B60" s="43"/>
      <c r="C60" s="27">
        <v>19545826</v>
      </c>
      <c r="E60" s="27">
        <v>17557094</v>
      </c>
    </row>
    <row r="61" spans="1:6" s="30" customFormat="1" ht="15.75">
      <c r="A61" s="24" t="s">
        <v>132</v>
      </c>
      <c r="B61" s="49"/>
      <c r="C61" s="28">
        <f>SUM(C52:C60)</f>
        <v>388505834</v>
      </c>
      <c r="E61" s="28">
        <f>SUM(E52:E60)</f>
        <v>390316061</v>
      </c>
      <c r="F61" s="89"/>
    </row>
    <row r="62" spans="1:6" s="30" customFormat="1" ht="15.75">
      <c r="A62" s="24"/>
      <c r="B62" s="49"/>
      <c r="C62" s="25"/>
      <c r="E62" s="25"/>
      <c r="F62" s="89"/>
    </row>
    <row r="63" spans="1:6" s="30" customFormat="1" ht="15.75">
      <c r="A63" s="24" t="s">
        <v>133</v>
      </c>
      <c r="B63" s="49"/>
      <c r="C63" s="28">
        <f>C61+C49</f>
        <v>514420758</v>
      </c>
      <c r="E63" s="28">
        <f>E61+E49</f>
        <v>547409139</v>
      </c>
      <c r="F63" s="89"/>
    </row>
    <row r="64" spans="1:6" s="30" customFormat="1" ht="15.75">
      <c r="A64" s="24"/>
      <c r="B64" s="49"/>
      <c r="C64" s="25"/>
      <c r="E64" s="25"/>
      <c r="F64" s="89"/>
    </row>
    <row r="65" spans="1:5" s="30" customFormat="1" ht="16.5" thickBot="1">
      <c r="A65" s="24" t="s">
        <v>134</v>
      </c>
      <c r="B65" s="43"/>
      <c r="C65" s="29">
        <f>C63+C41</f>
        <v>662422457</v>
      </c>
      <c r="E65" s="29">
        <f>E63+E41</f>
        <v>715791143</v>
      </c>
    </row>
    <row r="66" spans="1:2" s="30" customFormat="1" ht="16.5" thickTop="1">
      <c r="A66" s="24"/>
      <c r="B66" s="43"/>
    </row>
    <row r="67" spans="1:7" ht="15.75">
      <c r="A67" s="50" t="s">
        <v>135</v>
      </c>
      <c r="B67" s="51"/>
      <c r="C67" s="31">
        <f>(C39)/C36*100</f>
        <v>32.90017962310542</v>
      </c>
      <c r="E67" s="31">
        <f>(E39)/E36*100</f>
        <v>37.45832494261508</v>
      </c>
      <c r="G67" s="30"/>
    </row>
    <row r="68" spans="1:7" ht="15.75">
      <c r="A68" s="32"/>
      <c r="B68" s="51"/>
      <c r="C68" s="31"/>
      <c r="G68" s="30"/>
    </row>
    <row r="69" spans="1:7" ht="15.75">
      <c r="A69" s="32"/>
      <c r="B69" s="51"/>
      <c r="C69" s="31"/>
      <c r="G69" s="30"/>
    </row>
    <row r="70" spans="1:7" ht="15.75">
      <c r="A70" s="132" t="s">
        <v>140</v>
      </c>
      <c r="B70" s="132"/>
      <c r="C70" s="132"/>
      <c r="D70" s="132"/>
      <c r="E70" s="132"/>
      <c r="G70" s="30"/>
    </row>
    <row r="71" spans="1:7" ht="15.75">
      <c r="A71" s="132"/>
      <c r="B71" s="132"/>
      <c r="C71" s="132"/>
      <c r="D71" s="132"/>
      <c r="E71" s="132"/>
      <c r="G71" s="30"/>
    </row>
    <row r="72" spans="1:7" ht="15.75">
      <c r="A72" s="132"/>
      <c r="B72" s="132"/>
      <c r="C72" s="132"/>
      <c r="D72" s="132"/>
      <c r="E72" s="132"/>
      <c r="G72" s="30"/>
    </row>
    <row r="73" spans="3:7" ht="15.75">
      <c r="C73" s="25"/>
      <c r="E73" s="25"/>
      <c r="G73" s="30"/>
    </row>
    <row r="74" ht="15.75">
      <c r="E74" s="88"/>
    </row>
    <row r="75" spans="4:5" ht="15.75">
      <c r="D75" s="88"/>
      <c r="E75" s="88"/>
    </row>
    <row r="76" ht="15.75">
      <c r="E76" s="88"/>
    </row>
    <row r="77" ht="15.75">
      <c r="E77" s="88"/>
    </row>
    <row r="78" ht="15.75">
      <c r="E78" s="88"/>
    </row>
    <row r="79" ht="15.75">
      <c r="E79" s="88"/>
    </row>
    <row r="80" ht="15.75">
      <c r="C80" s="32"/>
    </row>
    <row r="82" ht="15.75">
      <c r="C82" s="32"/>
    </row>
    <row r="86" ht="15.75">
      <c r="E86" s="88"/>
    </row>
    <row r="87" ht="15.75">
      <c r="E87" s="88"/>
    </row>
    <row r="88" ht="15.75">
      <c r="E88" s="88"/>
    </row>
    <row r="89" ht="15.75">
      <c r="E89" s="88"/>
    </row>
    <row r="90" ht="15.75">
      <c r="E90" s="88"/>
    </row>
    <row r="91" ht="15.75">
      <c r="E91" s="88"/>
    </row>
    <row r="92" ht="15.75">
      <c r="E92" s="88"/>
    </row>
    <row r="93" ht="15.75">
      <c r="E93" s="88"/>
    </row>
    <row r="94" ht="15.75">
      <c r="E94" s="88"/>
    </row>
  </sheetData>
  <mergeCells count="2">
    <mergeCell ref="A4:C4"/>
    <mergeCell ref="A70:E72"/>
  </mergeCells>
  <printOptions/>
  <pageMargins left="0.8267716535433072" right="0.3937007874015748" top="0.7086614173228347" bottom="0.4724409448818898" header="0.35433070866141736" footer="0.1968503937007874"/>
  <pageSetup horizontalDpi="180" verticalDpi="180" orientation="portrait" paperSize="9" scale="68" r:id="rId1"/>
</worksheet>
</file>

<file path=xl/worksheets/sheet2.xml><?xml version="1.0" encoding="utf-8"?>
<worksheet xmlns="http://schemas.openxmlformats.org/spreadsheetml/2006/main" xmlns:r="http://schemas.openxmlformats.org/officeDocument/2006/relationships">
  <dimension ref="A1:K50"/>
  <sheetViews>
    <sheetView showGridLines="0" zoomScale="75" zoomScaleNormal="75" workbookViewId="0" topLeftCell="A1">
      <selection activeCell="A1" sqref="A1"/>
    </sheetView>
  </sheetViews>
  <sheetFormatPr defaultColWidth="9.140625" defaultRowHeight="12.75"/>
  <cols>
    <col min="1" max="1" width="20.7109375" style="1" customWidth="1"/>
    <col min="2" max="2" width="13.00390625" style="1" customWidth="1"/>
    <col min="3" max="3" width="6.7109375" style="1" customWidth="1"/>
    <col min="4" max="4" width="2.28125" style="1" customWidth="1"/>
    <col min="5" max="5" width="16.7109375" style="61" customWidth="1"/>
    <col min="6" max="6" width="2.7109375" style="61" customWidth="1"/>
    <col min="7" max="7" width="16.7109375" style="61" customWidth="1"/>
    <col min="8" max="8" width="2.7109375" style="1" customWidth="1"/>
    <col min="9" max="9" width="17.7109375" style="61" bestFit="1" customWidth="1"/>
    <col min="10" max="10" width="2.7109375" style="1" customWidth="1"/>
    <col min="11" max="11" width="17.7109375" style="61" bestFit="1" customWidth="1"/>
    <col min="12" max="16384" width="8.8515625" style="1" customWidth="1"/>
  </cols>
  <sheetData>
    <row r="1" ht="20.25" customHeight="1">
      <c r="A1" s="35" t="s">
        <v>0</v>
      </c>
    </row>
    <row r="2" ht="15.75">
      <c r="A2" s="35" t="s">
        <v>119</v>
      </c>
    </row>
    <row r="3" ht="15.75">
      <c r="A3" s="90"/>
    </row>
    <row r="4" ht="15.75">
      <c r="A4" s="74" t="s">
        <v>1</v>
      </c>
    </row>
    <row r="5" ht="15.75">
      <c r="A5" s="1" t="s">
        <v>2</v>
      </c>
    </row>
    <row r="6" spans="4:11" ht="15.75">
      <c r="D6" s="2"/>
      <c r="E6" s="3"/>
      <c r="F6" s="3"/>
      <c r="G6" s="3"/>
      <c r="I6" s="3"/>
      <c r="K6" s="3"/>
    </row>
    <row r="7" spans="4:11" ht="15.75">
      <c r="D7" s="49"/>
      <c r="E7" s="4" t="s">
        <v>2</v>
      </c>
      <c r="F7" s="4"/>
      <c r="G7" s="4" t="s">
        <v>2</v>
      </c>
      <c r="I7" s="4" t="s">
        <v>2</v>
      </c>
      <c r="K7" s="4" t="s">
        <v>2</v>
      </c>
    </row>
    <row r="8" spans="4:11" ht="15.75">
      <c r="D8" s="91"/>
      <c r="E8" s="2" t="s">
        <v>3</v>
      </c>
      <c r="F8" s="2"/>
      <c r="G8" s="2" t="s">
        <v>3</v>
      </c>
      <c r="H8" s="91"/>
      <c r="I8" s="62" t="s">
        <v>4</v>
      </c>
      <c r="K8" s="62" t="s">
        <v>4</v>
      </c>
    </row>
    <row r="9" spans="4:11" ht="15.75">
      <c r="D9" s="49"/>
      <c r="E9" s="92" t="s">
        <v>121</v>
      </c>
      <c r="F9" s="93"/>
      <c r="G9" s="92" t="s">
        <v>122</v>
      </c>
      <c r="H9" s="93"/>
      <c r="I9" s="92" t="str">
        <f>E9</f>
        <v>30.09.2007</v>
      </c>
      <c r="K9" s="92" t="str">
        <f>G9</f>
        <v>30.09.2006</v>
      </c>
    </row>
    <row r="10" spans="4:11" ht="15.75">
      <c r="D10" s="49"/>
      <c r="E10" s="94"/>
      <c r="F10" s="94"/>
      <c r="G10" s="5"/>
      <c r="H10" s="95"/>
      <c r="I10" s="94"/>
      <c r="K10" s="5"/>
    </row>
    <row r="11" spans="1:11" s="97" customFormat="1" ht="30" customHeight="1">
      <c r="A11" s="96" t="s">
        <v>5</v>
      </c>
      <c r="D11" s="98"/>
      <c r="E11" s="99"/>
      <c r="F11" s="100"/>
      <c r="G11" s="101"/>
      <c r="I11" s="100"/>
      <c r="K11" s="100"/>
    </row>
    <row r="12" spans="1:11" ht="15.75">
      <c r="A12" s="1" t="s">
        <v>6</v>
      </c>
      <c r="D12" s="45"/>
      <c r="E12" s="6">
        <v>21578558</v>
      </c>
      <c r="F12" s="6"/>
      <c r="G12" s="6">
        <v>9177159</v>
      </c>
      <c r="I12" s="6">
        <v>65526662</v>
      </c>
      <c r="K12" s="52">
        <v>30912860</v>
      </c>
    </row>
    <row r="13" spans="4:11" ht="15.75">
      <c r="D13" s="45"/>
      <c r="E13" s="6"/>
      <c r="F13" s="6"/>
      <c r="G13" s="6"/>
      <c r="I13" s="6"/>
      <c r="K13" s="52"/>
    </row>
    <row r="14" spans="1:11" ht="15.75">
      <c r="A14" s="1" t="s">
        <v>7</v>
      </c>
      <c r="D14" s="45"/>
      <c r="E14" s="6">
        <v>-24836711</v>
      </c>
      <c r="F14" s="6"/>
      <c r="G14" s="6">
        <v>-22311622</v>
      </c>
      <c r="H14" s="53"/>
      <c r="I14" s="6">
        <v>-76719504</v>
      </c>
      <c r="K14" s="52">
        <v>-53484419</v>
      </c>
    </row>
    <row r="15" spans="4:11" ht="15.75">
      <c r="D15" s="45"/>
      <c r="E15" s="6"/>
      <c r="F15" s="6"/>
      <c r="G15" s="6"/>
      <c r="H15" s="53"/>
      <c r="I15" s="6"/>
      <c r="K15" s="6"/>
    </row>
    <row r="16" spans="1:11" ht="15.75">
      <c r="A16" s="1" t="s">
        <v>8</v>
      </c>
      <c r="D16" s="45"/>
      <c r="E16" s="7">
        <v>762796</v>
      </c>
      <c r="F16" s="6"/>
      <c r="G16" s="54">
        <v>4461812</v>
      </c>
      <c r="H16" s="53"/>
      <c r="I16" s="7">
        <v>5294883</v>
      </c>
      <c r="K16" s="54">
        <v>7345480</v>
      </c>
    </row>
    <row r="17" spans="4:11" ht="15.75">
      <c r="D17" s="45"/>
      <c r="E17" s="6"/>
      <c r="F17" s="6"/>
      <c r="G17" s="6"/>
      <c r="H17" s="53"/>
      <c r="I17" s="6"/>
      <c r="K17" s="6"/>
    </row>
    <row r="18" spans="1:11" ht="15.75">
      <c r="A18" s="1" t="s">
        <v>9</v>
      </c>
      <c r="D18" s="45"/>
      <c r="E18" s="6">
        <f>SUM(E12:E16)</f>
        <v>-2495357</v>
      </c>
      <c r="F18" s="6"/>
      <c r="G18" s="6">
        <f>SUM(G12:G16)</f>
        <v>-8672651</v>
      </c>
      <c r="H18" s="53"/>
      <c r="I18" s="6">
        <f>SUM(I12:I16)</f>
        <v>-5897959</v>
      </c>
      <c r="K18" s="6">
        <f>SUM(K12:K16)</f>
        <v>-15226079</v>
      </c>
    </row>
    <row r="19" spans="4:11" ht="15.75">
      <c r="D19" s="45"/>
      <c r="E19" s="6"/>
      <c r="F19" s="6"/>
      <c r="G19" s="6"/>
      <c r="H19" s="53"/>
      <c r="I19" s="6"/>
      <c r="K19" s="6"/>
    </row>
    <row r="20" spans="1:11" ht="15.75">
      <c r="A20" s="1" t="s">
        <v>10</v>
      </c>
      <c r="D20" s="45"/>
      <c r="E20" s="6">
        <v>-4661248</v>
      </c>
      <c r="F20" s="6"/>
      <c r="G20" s="52">
        <v>-3495541</v>
      </c>
      <c r="H20" s="53"/>
      <c r="I20" s="6">
        <v>-12250565</v>
      </c>
      <c r="K20" s="52">
        <v>-10802741</v>
      </c>
    </row>
    <row r="21" spans="4:11" ht="15.75">
      <c r="D21" s="45"/>
      <c r="E21" s="7"/>
      <c r="F21" s="6"/>
      <c r="G21" s="7"/>
      <c r="H21" s="53"/>
      <c r="I21" s="7"/>
      <c r="K21" s="7"/>
    </row>
    <row r="22" spans="1:11" ht="15.75">
      <c r="A22" s="74" t="s">
        <v>11</v>
      </c>
      <c r="D22" s="45"/>
      <c r="E22" s="6">
        <f>SUM(E20:E21)+E18</f>
        <v>-7156605</v>
      </c>
      <c r="F22" s="6"/>
      <c r="G22" s="6">
        <f>SUM(G20:G21)+G18</f>
        <v>-12168192</v>
      </c>
      <c r="H22" s="53"/>
      <c r="I22" s="6">
        <f>SUM(I20:I21)+I18</f>
        <v>-18148524</v>
      </c>
      <c r="K22" s="6">
        <f>SUM(K20:K21)+K18</f>
        <v>-26028820</v>
      </c>
    </row>
    <row r="23" spans="1:11" ht="15.75">
      <c r="A23" s="70"/>
      <c r="D23" s="45"/>
      <c r="E23" s="6"/>
      <c r="F23" s="6"/>
      <c r="G23" s="6"/>
      <c r="H23" s="53"/>
      <c r="I23" s="6"/>
      <c r="K23" s="6"/>
    </row>
    <row r="24" spans="1:11" ht="15.75">
      <c r="A24" s="67" t="s">
        <v>12</v>
      </c>
      <c r="D24" s="45"/>
      <c r="E24" s="7">
        <v>-2029279</v>
      </c>
      <c r="F24" s="6"/>
      <c r="G24" s="54">
        <v>-2109983</v>
      </c>
      <c r="H24" s="53"/>
      <c r="I24" s="7">
        <v>-2231781</v>
      </c>
      <c r="K24" s="54">
        <v>-185314</v>
      </c>
    </row>
    <row r="25" spans="1:11" ht="15.75">
      <c r="A25" s="70"/>
      <c r="D25" s="45"/>
      <c r="E25" s="8"/>
      <c r="F25" s="8"/>
      <c r="G25" s="6"/>
      <c r="I25" s="8"/>
      <c r="K25" s="6"/>
    </row>
    <row r="26" spans="1:11" ht="15.75">
      <c r="A26" s="74" t="s">
        <v>141</v>
      </c>
      <c r="D26" s="45"/>
      <c r="E26" s="6">
        <f>+E22+E24</f>
        <v>-9185884</v>
      </c>
      <c r="F26" s="6"/>
      <c r="G26" s="6">
        <f>+G22+G24</f>
        <v>-14278175</v>
      </c>
      <c r="I26" s="6">
        <f>+I22+I24</f>
        <v>-20380305</v>
      </c>
      <c r="K26" s="6">
        <f>+K22+K24</f>
        <v>-26214134</v>
      </c>
    </row>
    <row r="27" spans="1:11" ht="15.75">
      <c r="A27" s="70"/>
      <c r="D27" s="45"/>
      <c r="E27" s="6"/>
      <c r="F27" s="6"/>
      <c r="G27" s="6"/>
      <c r="I27" s="6"/>
      <c r="K27" s="6"/>
    </row>
    <row r="28" spans="1:11" ht="15.75">
      <c r="A28" s="67" t="s">
        <v>13</v>
      </c>
      <c r="D28" s="45"/>
      <c r="E28" s="6"/>
      <c r="F28" s="6"/>
      <c r="G28" s="6"/>
      <c r="I28" s="6"/>
      <c r="K28" s="6"/>
    </row>
    <row r="29" spans="1:11" ht="15.75">
      <c r="A29" s="67" t="s">
        <v>14</v>
      </c>
      <c r="D29" s="45"/>
      <c r="E29" s="6">
        <v>-9178648</v>
      </c>
      <c r="F29" s="6"/>
      <c r="G29" s="52">
        <v>-14243277</v>
      </c>
      <c r="I29" s="6">
        <v>-20359829</v>
      </c>
      <c r="K29" s="52">
        <v>-26153450</v>
      </c>
    </row>
    <row r="30" spans="1:11" ht="15.75">
      <c r="A30" s="67" t="s">
        <v>15</v>
      </c>
      <c r="D30" s="45"/>
      <c r="E30" s="6">
        <v>-7236</v>
      </c>
      <c r="F30" s="6"/>
      <c r="G30" s="52">
        <v>-34898</v>
      </c>
      <c r="H30" s="55"/>
      <c r="I30" s="6">
        <v>-20476</v>
      </c>
      <c r="K30" s="52">
        <v>-60684</v>
      </c>
    </row>
    <row r="31" spans="1:11" ht="15.75">
      <c r="A31" s="67"/>
      <c r="D31" s="45"/>
      <c r="E31" s="6"/>
      <c r="F31" s="6"/>
      <c r="G31" s="6"/>
      <c r="H31" s="55"/>
      <c r="I31" s="6"/>
      <c r="K31" s="6"/>
    </row>
    <row r="32" spans="1:11" ht="16.5" thickBot="1">
      <c r="A32" s="66"/>
      <c r="D32" s="45"/>
      <c r="E32" s="9">
        <f>E26</f>
        <v>-9185884</v>
      </c>
      <c r="F32" s="6"/>
      <c r="G32" s="9">
        <f>SUM(G29:G31)</f>
        <v>-14278175</v>
      </c>
      <c r="I32" s="9">
        <f>I26</f>
        <v>-20380305</v>
      </c>
      <c r="K32" s="9">
        <f>SUM(K29:K31)</f>
        <v>-26214134</v>
      </c>
    </row>
    <row r="33" spans="4:11" ht="16.5" thickTop="1">
      <c r="D33" s="45"/>
      <c r="E33" s="10"/>
      <c r="F33" s="10"/>
      <c r="G33" s="6"/>
      <c r="I33" s="10"/>
      <c r="K33" s="6" t="s">
        <v>2</v>
      </c>
    </row>
    <row r="34" spans="1:11" ht="15.75">
      <c r="A34" s="67" t="s">
        <v>16</v>
      </c>
      <c r="D34" s="45"/>
      <c r="E34" s="11">
        <f>E32/446669151*100</f>
        <v>-2.0565297557341276</v>
      </c>
      <c r="F34" s="11"/>
      <c r="G34" s="11">
        <f>G32/446669151*100</f>
        <v>-3.19658856404883</v>
      </c>
      <c r="I34" s="11">
        <f>I32/446669151*100</f>
        <v>-4.562729473117341</v>
      </c>
      <c r="K34" s="11">
        <f>K32/446669151*100</f>
        <v>-5.8688033282155185</v>
      </c>
    </row>
    <row r="36" spans="4:11" ht="15.75">
      <c r="D36" s="45"/>
      <c r="E36" s="6"/>
      <c r="F36" s="6"/>
      <c r="G36" s="6"/>
      <c r="I36" s="6"/>
      <c r="K36" s="6"/>
    </row>
    <row r="37" spans="1:11" s="102" customFormat="1" ht="12.75">
      <c r="A37" s="132" t="s">
        <v>139</v>
      </c>
      <c r="B37" s="132"/>
      <c r="C37" s="132"/>
      <c r="D37" s="132"/>
      <c r="E37" s="132"/>
      <c r="F37" s="132"/>
      <c r="G37" s="132"/>
      <c r="H37" s="132"/>
      <c r="I37" s="132"/>
      <c r="J37" s="132"/>
      <c r="K37" s="132"/>
    </row>
    <row r="38" spans="1:11" ht="15.75">
      <c r="A38" s="132"/>
      <c r="B38" s="132"/>
      <c r="C38" s="132"/>
      <c r="D38" s="132"/>
      <c r="E38" s="132"/>
      <c r="F38" s="132"/>
      <c r="G38" s="132"/>
      <c r="H38" s="132"/>
      <c r="I38" s="132"/>
      <c r="J38" s="132"/>
      <c r="K38" s="132"/>
    </row>
    <row r="39" spans="1:11" ht="15.75">
      <c r="A39" s="132"/>
      <c r="B39" s="132"/>
      <c r="C39" s="132"/>
      <c r="D39" s="132"/>
      <c r="E39" s="132"/>
      <c r="F39" s="132"/>
      <c r="G39" s="132"/>
      <c r="H39" s="132"/>
      <c r="I39" s="132"/>
      <c r="J39" s="132"/>
      <c r="K39" s="132"/>
    </row>
    <row r="40" spans="2:11" ht="15.75" customHeight="1">
      <c r="B40" s="103"/>
      <c r="C40" s="103"/>
      <c r="D40" s="103"/>
      <c r="E40" s="103"/>
      <c r="F40" s="103"/>
      <c r="G40" s="103"/>
      <c r="H40" s="103"/>
      <c r="I40" s="103"/>
      <c r="J40" s="103"/>
      <c r="K40" s="103"/>
    </row>
    <row r="41" spans="1:11" ht="15.75">
      <c r="A41" s="103"/>
      <c r="B41" s="103"/>
      <c r="C41" s="103"/>
      <c r="D41" s="103"/>
      <c r="E41" s="103"/>
      <c r="F41" s="103"/>
      <c r="G41" s="103"/>
      <c r="H41" s="103"/>
      <c r="I41" s="103"/>
      <c r="J41" s="103"/>
      <c r="K41" s="103"/>
    </row>
    <row r="42" spans="5:11" ht="15.75">
      <c r="E42" s="55"/>
      <c r="F42" s="55"/>
      <c r="G42" s="55"/>
      <c r="I42" s="104"/>
      <c r="K42" s="55"/>
    </row>
    <row r="43" spans="5:11" ht="15.75">
      <c r="E43" s="55"/>
      <c r="F43" s="55"/>
      <c r="G43" s="55"/>
      <c r="I43" s="55"/>
      <c r="K43" s="55"/>
    </row>
    <row r="44" spans="5:11" ht="15.75">
      <c r="E44" s="55"/>
      <c r="F44" s="55"/>
      <c r="G44" s="55"/>
      <c r="I44" s="55"/>
      <c r="K44" s="55"/>
    </row>
    <row r="45" ht="15.75">
      <c r="D45" s="68"/>
    </row>
    <row r="46" ht="15.75">
      <c r="D46" s="68"/>
    </row>
    <row r="47" ht="15.75">
      <c r="D47" s="68"/>
    </row>
    <row r="48" ht="15.75">
      <c r="D48" s="68"/>
    </row>
    <row r="49" ht="15.75">
      <c r="D49" s="68"/>
    </row>
    <row r="50" ht="15.75">
      <c r="D50" s="68"/>
    </row>
  </sheetData>
  <mergeCells count="1">
    <mergeCell ref="A37:K39"/>
  </mergeCells>
  <printOptions/>
  <pageMargins left="0.5" right="0.34" top="1" bottom="0.75" header="0.5" footer="0.5"/>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M114"/>
  <sheetViews>
    <sheetView showGridLines="0" zoomScale="75" zoomScaleNormal="75" workbookViewId="0" topLeftCell="A1">
      <selection activeCell="A1" sqref="A1"/>
    </sheetView>
  </sheetViews>
  <sheetFormatPr defaultColWidth="9.140625" defaultRowHeight="12.75"/>
  <cols>
    <col min="1" max="1" width="12.7109375" style="1" customWidth="1"/>
    <col min="2" max="2" width="11.8515625" style="1" customWidth="1"/>
    <col min="3" max="3" width="11.140625" style="1" customWidth="1"/>
    <col min="4" max="4" width="14.7109375" style="1" customWidth="1"/>
    <col min="5" max="5" width="13.140625" style="1" customWidth="1"/>
    <col min="6" max="6" width="7.7109375" style="1" customWidth="1"/>
    <col min="7" max="7" width="18.421875" style="18" customWidth="1"/>
    <col min="8" max="8" width="4.8515625" style="18" customWidth="1"/>
    <col min="9" max="9" width="15.7109375" style="18" hidden="1" customWidth="1"/>
    <col min="10" max="10" width="3.7109375" style="1" customWidth="1"/>
    <col min="11" max="11" width="21.140625" style="1" bestFit="1" customWidth="1"/>
    <col min="12" max="12" width="7.140625" style="1" customWidth="1"/>
    <col min="13" max="13" width="21.140625" style="1" bestFit="1" customWidth="1"/>
    <col min="14" max="16384" width="8.8515625" style="1" customWidth="1"/>
  </cols>
  <sheetData>
    <row r="1" ht="19.5" customHeight="1">
      <c r="A1" s="35" t="s">
        <v>0</v>
      </c>
    </row>
    <row r="2" ht="19.5" customHeight="1">
      <c r="A2" s="35" t="s">
        <v>119</v>
      </c>
    </row>
    <row r="3" ht="19.5" customHeight="1">
      <c r="A3" s="58"/>
    </row>
    <row r="4" ht="16.5">
      <c r="A4" s="59" t="s">
        <v>37</v>
      </c>
    </row>
    <row r="5" ht="18.75">
      <c r="A5" s="60"/>
    </row>
    <row r="6" spans="7:9" ht="15.75">
      <c r="G6" s="61"/>
      <c r="H6" s="62"/>
      <c r="I6" s="62">
        <v>2001</v>
      </c>
    </row>
    <row r="7" spans="8:13" ht="15.75">
      <c r="H7" s="62"/>
      <c r="I7" s="62" t="s">
        <v>38</v>
      </c>
      <c r="K7" s="61" t="s">
        <v>123</v>
      </c>
      <c r="M7" s="61" t="s">
        <v>123</v>
      </c>
    </row>
    <row r="8" spans="8:13" ht="15.75">
      <c r="H8" s="62"/>
      <c r="I8" s="63">
        <v>37529</v>
      </c>
      <c r="K8" s="14">
        <v>39355</v>
      </c>
      <c r="L8" s="64"/>
      <c r="M8" s="14">
        <v>38990</v>
      </c>
    </row>
    <row r="9" spans="8:13" ht="15.75">
      <c r="H9" s="62"/>
      <c r="I9" s="65" t="s">
        <v>39</v>
      </c>
      <c r="K9" s="15" t="s">
        <v>30</v>
      </c>
      <c r="M9" s="15" t="s">
        <v>30</v>
      </c>
    </row>
    <row r="10" spans="11:13" ht="15.75">
      <c r="K10" s="18"/>
      <c r="M10" s="16"/>
    </row>
    <row r="11" spans="11:13" ht="15.75">
      <c r="K11" s="18"/>
      <c r="M11" s="17"/>
    </row>
    <row r="12" spans="1:13" ht="15.75">
      <c r="A12" s="66" t="s">
        <v>40</v>
      </c>
      <c r="K12" s="18"/>
      <c r="M12" s="18"/>
    </row>
    <row r="13" spans="1:13" ht="15.75">
      <c r="A13" s="67" t="s">
        <v>41</v>
      </c>
      <c r="H13" s="68"/>
      <c r="I13" s="68">
        <v>0</v>
      </c>
      <c r="K13" s="69">
        <v>-18148524</v>
      </c>
      <c r="M13" s="69">
        <v>-26028820</v>
      </c>
    </row>
    <row r="14" spans="1:13" ht="15.75">
      <c r="A14" s="70" t="s">
        <v>42</v>
      </c>
      <c r="H14" s="68"/>
      <c r="I14" s="68"/>
      <c r="K14" s="57"/>
      <c r="M14" s="57"/>
    </row>
    <row r="15" spans="1:13" ht="15.75">
      <c r="A15" s="67" t="s">
        <v>43</v>
      </c>
      <c r="H15" s="68"/>
      <c r="I15" s="68"/>
      <c r="K15" s="57">
        <v>1762045</v>
      </c>
      <c r="M15" s="57">
        <v>1151988</v>
      </c>
    </row>
    <row r="16" spans="1:13" ht="15.75">
      <c r="A16" s="67" t="s">
        <v>44</v>
      </c>
      <c r="H16" s="68"/>
      <c r="I16" s="68"/>
      <c r="K16" s="57">
        <v>7130169</v>
      </c>
      <c r="M16" s="57">
        <v>6900000</v>
      </c>
    </row>
    <row r="17" spans="1:13" ht="15.75">
      <c r="A17" s="67" t="s">
        <v>115</v>
      </c>
      <c r="H17" s="68"/>
      <c r="I17" s="68"/>
      <c r="K17" s="57">
        <v>1799763</v>
      </c>
      <c r="M17" s="57">
        <v>0</v>
      </c>
    </row>
    <row r="18" spans="1:13" ht="15.75">
      <c r="A18" s="67" t="s">
        <v>118</v>
      </c>
      <c r="H18" s="68"/>
      <c r="I18" s="68"/>
      <c r="K18" s="57">
        <v>-4473064</v>
      </c>
      <c r="M18" s="57">
        <v>0</v>
      </c>
    </row>
    <row r="19" spans="1:13" ht="15.75">
      <c r="A19" s="67" t="s">
        <v>116</v>
      </c>
      <c r="H19" s="68"/>
      <c r="I19" s="68"/>
      <c r="K19" s="57">
        <v>182448</v>
      </c>
      <c r="M19" s="57">
        <v>0</v>
      </c>
    </row>
    <row r="20" spans="1:13" ht="15.75">
      <c r="A20" s="67" t="s">
        <v>117</v>
      </c>
      <c r="H20" s="68"/>
      <c r="I20" s="68"/>
      <c r="K20" s="57">
        <v>130110</v>
      </c>
      <c r="M20" s="57">
        <v>0</v>
      </c>
    </row>
    <row r="21" spans="1:13" ht="15.75">
      <c r="A21" s="67" t="s">
        <v>45</v>
      </c>
      <c r="H21" s="68"/>
      <c r="I21" s="68"/>
      <c r="K21" s="57">
        <v>12250565</v>
      </c>
      <c r="M21" s="57">
        <v>10802741</v>
      </c>
    </row>
    <row r="22" spans="1:13" ht="15.75">
      <c r="A22" s="67" t="s">
        <v>46</v>
      </c>
      <c r="H22" s="68"/>
      <c r="I22" s="68">
        <v>0</v>
      </c>
      <c r="K22" s="71">
        <v>-433825</v>
      </c>
      <c r="M22" s="71">
        <v>-424814</v>
      </c>
    </row>
    <row r="23" spans="1:13" ht="15.75">
      <c r="A23" s="70"/>
      <c r="H23" s="68"/>
      <c r="I23" s="68">
        <v>0</v>
      </c>
      <c r="K23" s="57">
        <f>SUM(K13:K22)</f>
        <v>199687</v>
      </c>
      <c r="M23" s="57">
        <f>SUM(M13:M22)</f>
        <v>-7598905</v>
      </c>
    </row>
    <row r="24" spans="1:13" ht="15.75">
      <c r="A24" s="1" t="s">
        <v>47</v>
      </c>
      <c r="H24" s="68"/>
      <c r="I24" s="68"/>
      <c r="K24" s="57"/>
      <c r="M24" s="57"/>
    </row>
    <row r="25" spans="1:13" ht="15.75">
      <c r="A25" s="1" t="s">
        <v>48</v>
      </c>
      <c r="H25" s="68"/>
      <c r="I25" s="68"/>
      <c r="K25" s="57">
        <v>23615486</v>
      </c>
      <c r="M25" s="57">
        <v>5124418</v>
      </c>
    </row>
    <row r="26" spans="1:13" ht="15.75">
      <c r="A26" s="1" t="s">
        <v>49</v>
      </c>
      <c r="H26" s="68"/>
      <c r="I26" s="68"/>
      <c r="K26" s="57">
        <v>164213</v>
      </c>
      <c r="M26" s="57">
        <v>4382032</v>
      </c>
    </row>
    <row r="27" spans="1:13" ht="15.75">
      <c r="A27" s="1" t="s">
        <v>50</v>
      </c>
      <c r="H27" s="68"/>
      <c r="I27" s="68">
        <v>0</v>
      </c>
      <c r="K27" s="57">
        <v>-734727</v>
      </c>
      <c r="M27" s="57">
        <v>11417160</v>
      </c>
    </row>
    <row r="28" spans="8:13" ht="15.75">
      <c r="H28" s="68"/>
      <c r="I28" s="68"/>
      <c r="K28" s="57"/>
      <c r="M28" s="57"/>
    </row>
    <row r="29" spans="1:13" ht="15.75">
      <c r="A29" s="1" t="s">
        <v>51</v>
      </c>
      <c r="H29" s="68"/>
      <c r="I29" s="45">
        <f>SUM(I23:I28)</f>
        <v>0</v>
      </c>
      <c r="K29" s="57"/>
      <c r="M29" s="57"/>
    </row>
    <row r="30" spans="1:13" ht="15.75">
      <c r="A30" s="1" t="s">
        <v>52</v>
      </c>
      <c r="H30" s="68"/>
      <c r="I30" s="45"/>
      <c r="K30" s="57">
        <v>-12237976</v>
      </c>
      <c r="L30" s="72"/>
      <c r="M30" s="57">
        <v>75596460</v>
      </c>
    </row>
    <row r="31" spans="1:13" ht="15.75">
      <c r="A31" s="1" t="s">
        <v>53</v>
      </c>
      <c r="H31" s="68"/>
      <c r="I31" s="45"/>
      <c r="K31" s="71">
        <v>38653</v>
      </c>
      <c r="M31" s="71">
        <v>-1888683</v>
      </c>
    </row>
    <row r="32" spans="1:13" ht="15.75">
      <c r="A32" s="70"/>
      <c r="H32" s="68"/>
      <c r="I32" s="68">
        <f>SUM(I29:I29)</f>
        <v>0</v>
      </c>
      <c r="K32" s="57"/>
      <c r="M32" s="57"/>
    </row>
    <row r="33" spans="8:13" ht="15.75">
      <c r="H33" s="68"/>
      <c r="I33" s="68"/>
      <c r="K33" s="57">
        <f>SUM(K23:K31)</f>
        <v>11045336</v>
      </c>
      <c r="M33" s="57">
        <f>SUM(M23:M31)</f>
        <v>87032482</v>
      </c>
    </row>
    <row r="34" spans="8:11" ht="15.75">
      <c r="H34" s="68"/>
      <c r="I34" s="68"/>
      <c r="K34" s="57"/>
    </row>
    <row r="35" spans="1:13" ht="15.75">
      <c r="A35" s="1" t="s">
        <v>54</v>
      </c>
      <c r="H35" s="68"/>
      <c r="I35" s="68"/>
      <c r="K35" s="57">
        <v>-243049</v>
      </c>
      <c r="M35" s="57">
        <v>-2436568</v>
      </c>
    </row>
    <row r="36" spans="1:13" ht="15.75">
      <c r="A36" s="1" t="s">
        <v>55</v>
      </c>
      <c r="H36" s="68"/>
      <c r="I36" s="68"/>
      <c r="K36" s="71">
        <v>-12250565</v>
      </c>
      <c r="M36" s="71">
        <v>-10802741</v>
      </c>
    </row>
    <row r="37" spans="8:13" ht="15.75">
      <c r="H37" s="68"/>
      <c r="I37" s="68"/>
      <c r="K37" s="57"/>
      <c r="M37" s="57"/>
    </row>
    <row r="38" spans="1:13" ht="16.5" thickBot="1">
      <c r="A38" s="1" t="s">
        <v>56</v>
      </c>
      <c r="H38" s="68"/>
      <c r="I38" s="68"/>
      <c r="K38" s="73">
        <f>SUM(K33:K36)</f>
        <v>-1448278</v>
      </c>
      <c r="M38" s="73">
        <f>SUM(M33:M36)</f>
        <v>73793173</v>
      </c>
    </row>
    <row r="39" spans="1:13" ht="16.5" thickTop="1">
      <c r="A39" s="70"/>
      <c r="H39" s="68"/>
      <c r="I39" s="68"/>
      <c r="K39" s="57"/>
      <c r="M39" s="57"/>
    </row>
    <row r="40" spans="1:13" ht="15.75">
      <c r="A40" s="74" t="s">
        <v>57</v>
      </c>
      <c r="H40" s="68"/>
      <c r="I40" s="68"/>
      <c r="K40" s="57"/>
      <c r="M40" s="57"/>
    </row>
    <row r="41" spans="1:13" ht="15.75">
      <c r="A41" s="67" t="s">
        <v>58</v>
      </c>
      <c r="H41" s="68"/>
      <c r="I41" s="68"/>
      <c r="K41" s="57">
        <v>-88866</v>
      </c>
      <c r="M41" s="57">
        <v>-3979387</v>
      </c>
    </row>
    <row r="42" spans="1:13" ht="15.75">
      <c r="A42" s="67" t="s">
        <v>143</v>
      </c>
      <c r="H42" s="68"/>
      <c r="I42" s="68"/>
      <c r="K42" s="57">
        <v>0</v>
      </c>
      <c r="M42" s="57">
        <v>34000000</v>
      </c>
    </row>
    <row r="43" spans="1:13" ht="15.75">
      <c r="A43" s="67" t="s">
        <v>144</v>
      </c>
      <c r="H43" s="68"/>
      <c r="I43" s="68"/>
      <c r="K43" s="57">
        <v>23138912</v>
      </c>
      <c r="M43" s="57">
        <v>779643</v>
      </c>
    </row>
    <row r="44" spans="1:13" ht="15.75">
      <c r="A44" s="67" t="s">
        <v>59</v>
      </c>
      <c r="G44" s="75"/>
      <c r="H44" s="68"/>
      <c r="I44" s="68"/>
      <c r="K44" s="57">
        <v>-315758</v>
      </c>
      <c r="M44" s="57">
        <v>0</v>
      </c>
    </row>
    <row r="45" spans="1:13" ht="15.75">
      <c r="A45" s="67" t="s">
        <v>60</v>
      </c>
      <c r="G45" s="76"/>
      <c r="H45" s="68"/>
      <c r="I45" s="68"/>
      <c r="K45" s="57">
        <v>433825</v>
      </c>
      <c r="L45" s="72"/>
      <c r="M45" s="57">
        <v>424814</v>
      </c>
    </row>
    <row r="46" spans="1:13" ht="15.75">
      <c r="A46" s="67" t="s">
        <v>61</v>
      </c>
      <c r="G46" s="76"/>
      <c r="H46" s="68"/>
      <c r="I46" s="68"/>
      <c r="K46" s="57">
        <v>-604600</v>
      </c>
      <c r="L46" s="72"/>
      <c r="M46" s="57">
        <v>-1349744</v>
      </c>
    </row>
    <row r="47" spans="1:13" ht="15.75">
      <c r="A47" s="67"/>
      <c r="G47" s="76"/>
      <c r="H47" s="68"/>
      <c r="I47" s="68"/>
      <c r="K47" s="77"/>
      <c r="L47" s="72"/>
      <c r="M47" s="77"/>
    </row>
    <row r="48" spans="1:13" ht="16.5" thickBot="1">
      <c r="A48" s="67" t="s">
        <v>62</v>
      </c>
      <c r="G48" s="78"/>
      <c r="H48" s="68"/>
      <c r="I48" s="68"/>
      <c r="K48" s="73">
        <f>SUM(K41:K46)</f>
        <v>22563513</v>
      </c>
      <c r="M48" s="73">
        <f>SUM(M41:M46)</f>
        <v>29875326</v>
      </c>
    </row>
    <row r="49" spans="1:13" ht="16.5" thickTop="1">
      <c r="A49" s="70"/>
      <c r="G49" s="76"/>
      <c r="H49" s="68"/>
      <c r="I49" s="79" t="e">
        <f>SUM(#REF!)</f>
        <v>#REF!</v>
      </c>
      <c r="K49" s="57"/>
      <c r="M49" s="57"/>
    </row>
    <row r="50" spans="1:13" ht="15.75">
      <c r="A50" s="66" t="s">
        <v>63</v>
      </c>
      <c r="G50" s="76"/>
      <c r="H50" s="68"/>
      <c r="I50" s="45"/>
      <c r="K50" s="57"/>
      <c r="M50" s="57"/>
    </row>
    <row r="51" spans="1:13" ht="15.75">
      <c r="A51" s="1" t="s">
        <v>64</v>
      </c>
      <c r="G51" s="57"/>
      <c r="H51" s="68"/>
      <c r="I51" s="68"/>
      <c r="K51" s="57">
        <v>-24308027</v>
      </c>
      <c r="M51" s="57">
        <v>-110287088</v>
      </c>
    </row>
    <row r="52" spans="1:13" s="72" customFormat="1" ht="15.75">
      <c r="A52" s="72" t="s">
        <v>65</v>
      </c>
      <c r="G52" s="49"/>
      <c r="H52" s="45"/>
      <c r="I52" s="45"/>
      <c r="K52" s="71">
        <v>-107951</v>
      </c>
      <c r="M52" s="71">
        <v>-170912</v>
      </c>
    </row>
    <row r="53" spans="1:13" ht="15.75">
      <c r="A53" s="70"/>
      <c r="H53" s="68"/>
      <c r="I53" s="68">
        <v>0</v>
      </c>
      <c r="K53" s="57"/>
      <c r="M53" s="57"/>
    </row>
    <row r="54" spans="1:13" ht="16.5" thickBot="1">
      <c r="A54" s="67" t="s">
        <v>66</v>
      </c>
      <c r="H54" s="68"/>
      <c r="I54" s="68">
        <v>0</v>
      </c>
      <c r="K54" s="73">
        <f>SUM(K51:K52)</f>
        <v>-24415978</v>
      </c>
      <c r="M54" s="73">
        <f>SUM(M51:M52)</f>
        <v>-110458000</v>
      </c>
    </row>
    <row r="55" spans="8:13" ht="16.5" thickTop="1">
      <c r="H55" s="68"/>
      <c r="I55" s="79">
        <f>SUM(I53:I54)</f>
        <v>0</v>
      </c>
      <c r="K55" s="57"/>
      <c r="M55" s="57"/>
    </row>
    <row r="56" spans="1:13" ht="15.75">
      <c r="A56" s="66" t="s">
        <v>67</v>
      </c>
      <c r="H56" s="68"/>
      <c r="I56" s="68"/>
      <c r="K56" s="57">
        <f>+K38+K48+K54</f>
        <v>-3300743</v>
      </c>
      <c r="M56" s="57">
        <f>+M38+M48+M54</f>
        <v>-6789501</v>
      </c>
    </row>
    <row r="57" spans="1:13" ht="15.75">
      <c r="A57" s="66"/>
      <c r="H57" s="68"/>
      <c r="I57" s="68"/>
      <c r="K57" s="45"/>
      <c r="M57" s="45"/>
    </row>
    <row r="58" spans="1:13" ht="15.75">
      <c r="A58" s="66" t="s">
        <v>68</v>
      </c>
      <c r="H58" s="68"/>
      <c r="I58" s="68"/>
      <c r="K58" s="71">
        <v>-8876624</v>
      </c>
      <c r="M58" s="71">
        <v>-5997811</v>
      </c>
    </row>
    <row r="59" spans="8:13" ht="15.75">
      <c r="H59" s="68"/>
      <c r="I59" s="68"/>
      <c r="K59" s="57"/>
      <c r="M59" s="57"/>
    </row>
    <row r="60" spans="1:13" ht="16.5" thickBot="1">
      <c r="A60" s="66" t="s">
        <v>69</v>
      </c>
      <c r="H60" s="68"/>
      <c r="I60" s="68"/>
      <c r="K60" s="73">
        <f>SUM(K56:K58)</f>
        <v>-12177367</v>
      </c>
      <c r="M60" s="73">
        <f>SUM(M56:M58)</f>
        <v>-12787312</v>
      </c>
    </row>
    <row r="61" spans="1:13" ht="16.5" thickTop="1">
      <c r="A61" s="66"/>
      <c r="H61" s="68"/>
      <c r="I61" s="68"/>
      <c r="K61" s="57"/>
      <c r="M61" s="57"/>
    </row>
    <row r="62" spans="1:13" ht="15.75">
      <c r="A62" s="66" t="s">
        <v>70</v>
      </c>
      <c r="H62" s="68"/>
      <c r="I62" s="68"/>
      <c r="K62" s="57"/>
      <c r="M62" s="57"/>
    </row>
    <row r="63" spans="1:13" ht="15.75">
      <c r="A63" s="1" t="s">
        <v>71</v>
      </c>
      <c r="H63" s="68"/>
      <c r="I63" s="68"/>
      <c r="K63" s="57">
        <v>8980104</v>
      </c>
      <c r="M63" s="57">
        <v>5128953</v>
      </c>
    </row>
    <row r="64" spans="1:13" ht="15.75">
      <c r="A64" s="1" t="s">
        <v>72</v>
      </c>
      <c r="H64" s="68"/>
      <c r="I64" s="68"/>
      <c r="K64" s="57">
        <v>9116521</v>
      </c>
      <c r="M64" s="57">
        <v>8651963</v>
      </c>
    </row>
    <row r="65" spans="1:13" ht="15.75">
      <c r="A65" s="1" t="s">
        <v>73</v>
      </c>
      <c r="H65" s="68"/>
      <c r="I65" s="68"/>
      <c r="K65" s="71">
        <v>-27383474</v>
      </c>
      <c r="M65" s="71">
        <v>-23735822</v>
      </c>
    </row>
    <row r="66" spans="8:13" ht="15.75">
      <c r="H66" s="68"/>
      <c r="I66" s="68"/>
      <c r="K66" s="57">
        <f>SUM(K63:K65)</f>
        <v>-9286849</v>
      </c>
      <c r="M66" s="57">
        <f>SUM(M63:M65)</f>
        <v>-9954906</v>
      </c>
    </row>
    <row r="67" spans="1:13" ht="15.75">
      <c r="A67" s="1" t="s">
        <v>114</v>
      </c>
      <c r="H67" s="68"/>
      <c r="I67" s="68"/>
      <c r="K67" s="57">
        <v>-2700375</v>
      </c>
      <c r="M67" s="57">
        <v>-2642263</v>
      </c>
    </row>
    <row r="68" spans="1:13" ht="15.75">
      <c r="A68" s="1" t="s">
        <v>74</v>
      </c>
      <c r="H68" s="68"/>
      <c r="I68" s="68"/>
      <c r="K68" s="57">
        <v>-190143</v>
      </c>
      <c r="M68" s="57">
        <v>-190143</v>
      </c>
    </row>
    <row r="69" spans="1:13" ht="16.5" thickBot="1">
      <c r="A69" s="66"/>
      <c r="H69" s="68"/>
      <c r="I69" s="68"/>
      <c r="K69" s="80">
        <f>SUM(K66:K68)</f>
        <v>-12177367</v>
      </c>
      <c r="L69" s="57"/>
      <c r="M69" s="80">
        <f>SUM(M66:M68)</f>
        <v>-12787312</v>
      </c>
    </row>
    <row r="70" spans="1:13" ht="16.5" thickTop="1">
      <c r="A70" s="81"/>
      <c r="B70" s="81"/>
      <c r="C70" s="81"/>
      <c r="D70" s="81"/>
      <c r="E70" s="81"/>
      <c r="F70" s="81"/>
      <c r="G70" s="81"/>
      <c r="H70" s="81"/>
      <c r="I70" s="81"/>
      <c r="J70" s="81"/>
      <c r="K70" s="19"/>
      <c r="M70" s="19"/>
    </row>
    <row r="71" spans="1:13" ht="15.75">
      <c r="A71" s="82"/>
      <c r="B71" s="82"/>
      <c r="C71" s="82"/>
      <c r="D71" s="82"/>
      <c r="E71" s="82"/>
      <c r="F71" s="82"/>
      <c r="G71" s="82"/>
      <c r="I71" s="83"/>
      <c r="K71" s="19"/>
      <c r="M71" s="19"/>
    </row>
    <row r="72" spans="1:13" ht="15.75">
      <c r="A72" s="134" t="s">
        <v>137</v>
      </c>
      <c r="B72" s="134"/>
      <c r="C72" s="134"/>
      <c r="D72" s="134"/>
      <c r="E72" s="134"/>
      <c r="F72" s="134"/>
      <c r="G72" s="134"/>
      <c r="H72" s="134"/>
      <c r="I72" s="134"/>
      <c r="J72" s="134"/>
      <c r="K72" s="134"/>
      <c r="L72" s="134"/>
      <c r="M72" s="134"/>
    </row>
    <row r="73" spans="1:13" ht="15.75">
      <c r="A73" s="134"/>
      <c r="B73" s="134"/>
      <c r="C73" s="134"/>
      <c r="D73" s="134"/>
      <c r="E73" s="134"/>
      <c r="F73" s="134"/>
      <c r="G73" s="134"/>
      <c r="H73" s="134"/>
      <c r="I73" s="134"/>
      <c r="J73" s="134"/>
      <c r="K73" s="134"/>
      <c r="L73" s="134"/>
      <c r="M73" s="134"/>
    </row>
    <row r="74" spans="1:13" ht="15.75">
      <c r="A74" s="134"/>
      <c r="B74" s="134"/>
      <c r="C74" s="134"/>
      <c r="D74" s="134"/>
      <c r="E74" s="134"/>
      <c r="F74" s="134"/>
      <c r="G74" s="134"/>
      <c r="H74" s="134"/>
      <c r="I74" s="134"/>
      <c r="J74" s="134"/>
      <c r="K74" s="134"/>
      <c r="L74" s="134"/>
      <c r="M74" s="134"/>
    </row>
    <row r="75" spans="1:7" ht="15.75">
      <c r="A75" s="132"/>
      <c r="B75" s="133"/>
      <c r="C75" s="133"/>
      <c r="D75" s="133"/>
      <c r="E75" s="133"/>
      <c r="F75" s="133"/>
      <c r="G75" s="133"/>
    </row>
    <row r="76" spans="1:7" ht="15.75">
      <c r="A76" s="133"/>
      <c r="B76" s="133"/>
      <c r="C76" s="133"/>
      <c r="D76" s="133"/>
      <c r="E76" s="133"/>
      <c r="F76" s="133"/>
      <c r="G76" s="133"/>
    </row>
    <row r="77" ht="15.75">
      <c r="G77" s="84"/>
    </row>
    <row r="78" ht="15.75">
      <c r="G78" s="84"/>
    </row>
    <row r="79" ht="15.75">
      <c r="G79" s="84"/>
    </row>
    <row r="81" spans="1:7" ht="15.75">
      <c r="A81" s="70"/>
      <c r="G81" s="49"/>
    </row>
    <row r="82" ht="15.75">
      <c r="G82" s="49"/>
    </row>
    <row r="83" ht="15.75">
      <c r="G83" s="49"/>
    </row>
    <row r="84" ht="15.75">
      <c r="G84" s="49"/>
    </row>
    <row r="85" spans="1:7" ht="15.75">
      <c r="A85" s="70"/>
      <c r="G85" s="49"/>
    </row>
    <row r="86" spans="7:9" ht="15.75">
      <c r="G86" s="49"/>
      <c r="I86" s="85"/>
    </row>
    <row r="87" spans="1:9" ht="15.75">
      <c r="A87" s="70"/>
      <c r="G87" s="49"/>
      <c r="I87" s="49"/>
    </row>
    <row r="88" ht="15.75">
      <c r="G88" s="49"/>
    </row>
    <row r="89" ht="15.75">
      <c r="G89" s="49"/>
    </row>
    <row r="90" ht="15.75">
      <c r="G90" s="49"/>
    </row>
    <row r="91" ht="15.75">
      <c r="G91" s="49"/>
    </row>
    <row r="92" spans="7:9" ht="15.75">
      <c r="G92" s="49"/>
      <c r="I92" s="85"/>
    </row>
    <row r="93" spans="1:7" ht="15.75">
      <c r="A93" s="70"/>
      <c r="G93" s="49"/>
    </row>
    <row r="94" ht="15.75">
      <c r="G94" s="49"/>
    </row>
    <row r="95" spans="7:9" ht="15.75">
      <c r="G95" s="49"/>
      <c r="I95" s="85"/>
    </row>
    <row r="96" ht="15.75">
      <c r="G96" s="49"/>
    </row>
    <row r="97" ht="15.75">
      <c r="G97" s="49"/>
    </row>
    <row r="98" ht="15.75">
      <c r="G98" s="49"/>
    </row>
    <row r="99" spans="1:7" ht="15.75">
      <c r="A99" s="70"/>
      <c r="G99" s="49"/>
    </row>
    <row r="100" ht="15.75">
      <c r="G100" s="49"/>
    </row>
    <row r="101" ht="15.75">
      <c r="G101" s="49"/>
    </row>
    <row r="102" ht="15.75">
      <c r="G102" s="49"/>
    </row>
    <row r="103" ht="15.75">
      <c r="G103" s="49"/>
    </row>
    <row r="104" ht="15.75">
      <c r="G104" s="49"/>
    </row>
    <row r="105" spans="7:9" ht="15.75">
      <c r="G105" s="49"/>
      <c r="H105" s="49"/>
      <c r="I105" s="85"/>
    </row>
    <row r="106" spans="1:7" ht="15.75">
      <c r="A106" s="70"/>
      <c r="G106" s="49"/>
    </row>
    <row r="107" ht="15.75">
      <c r="G107" s="49"/>
    </row>
    <row r="108" ht="15.75">
      <c r="G108" s="49"/>
    </row>
    <row r="109" ht="15.75">
      <c r="G109" s="49"/>
    </row>
    <row r="110" ht="15.75">
      <c r="G110" s="49"/>
    </row>
    <row r="111" ht="15.75">
      <c r="G111" s="49"/>
    </row>
    <row r="112" ht="15.75">
      <c r="G112" s="49"/>
    </row>
    <row r="113" spans="1:7" ht="15.75">
      <c r="A113" s="70"/>
      <c r="G113" s="49"/>
    </row>
    <row r="114" ht="15.75">
      <c r="A114" s="70"/>
    </row>
  </sheetData>
  <mergeCells count="2">
    <mergeCell ref="A75:G76"/>
    <mergeCell ref="A72:M74"/>
  </mergeCells>
  <printOptions/>
  <pageMargins left="0.44" right="0.25" top="0.51" bottom="0.78" header="0.5" footer="0.5"/>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showGridLines="0" tabSelected="1" zoomScale="75" zoomScaleNormal="75" workbookViewId="0" topLeftCell="A1">
      <selection activeCell="D26" sqref="D26"/>
    </sheetView>
  </sheetViews>
  <sheetFormatPr defaultColWidth="9.140625" defaultRowHeight="12.75"/>
  <cols>
    <col min="1" max="1" width="37.00390625" style="105" customWidth="1"/>
    <col min="2" max="2" width="16.7109375" style="105" customWidth="1"/>
    <col min="3" max="3" width="1.7109375" style="105" customWidth="1"/>
    <col min="4" max="4" width="19.7109375" style="105" customWidth="1"/>
    <col min="5" max="5" width="2.00390625" style="105" customWidth="1"/>
    <col min="6" max="6" width="19.7109375" style="105" customWidth="1"/>
    <col min="7" max="7" width="1.57421875" style="105" customWidth="1"/>
    <col min="8" max="8" width="20.57421875" style="105" bestFit="1" customWidth="1"/>
    <col min="9" max="9" width="1.7109375" style="105" customWidth="1"/>
    <col min="10" max="10" width="18.57421875" style="105" customWidth="1"/>
    <col min="11" max="11" width="19.28125" style="105" customWidth="1"/>
    <col min="12" max="16384" width="8.8515625" style="105" customWidth="1"/>
  </cols>
  <sheetData>
    <row r="1" ht="21" customHeight="1">
      <c r="A1" s="35" t="s">
        <v>0</v>
      </c>
    </row>
    <row r="2" ht="21" customHeight="1">
      <c r="A2" s="35" t="s">
        <v>119</v>
      </c>
    </row>
    <row r="3" ht="21" customHeight="1">
      <c r="A3" s="66"/>
    </row>
    <row r="4" s="1" customFormat="1" ht="19.5" customHeight="1">
      <c r="A4" s="66" t="s">
        <v>17</v>
      </c>
    </row>
    <row r="5" ht="15" customHeight="1">
      <c r="A5" s="1"/>
    </row>
    <row r="6" ht="15" customHeight="1">
      <c r="A6" s="1"/>
    </row>
    <row r="7" spans="1:11" s="107" customFormat="1" ht="15" customHeight="1">
      <c r="A7" s="56"/>
      <c r="B7" s="72"/>
      <c r="C7" s="72"/>
      <c r="D7" s="106" t="s">
        <v>18</v>
      </c>
      <c r="E7" s="106"/>
      <c r="F7" s="106"/>
      <c r="G7" s="56"/>
      <c r="H7" s="56"/>
      <c r="I7" s="56"/>
      <c r="J7" s="56"/>
      <c r="K7" s="18"/>
    </row>
    <row r="8" spans="1:11" s="107" customFormat="1" ht="15" customHeight="1">
      <c r="A8" s="56"/>
      <c r="B8" s="72"/>
      <c r="C8" s="72"/>
      <c r="D8" s="106" t="s">
        <v>19</v>
      </c>
      <c r="E8" s="106"/>
      <c r="F8" s="106"/>
      <c r="G8" s="56"/>
      <c r="H8" s="56"/>
      <c r="I8" s="56"/>
      <c r="J8" s="56"/>
      <c r="K8" s="18"/>
    </row>
    <row r="9" spans="1:11" s="107" customFormat="1" ht="15" customHeight="1">
      <c r="A9" s="56"/>
      <c r="B9" s="108"/>
      <c r="C9" s="108"/>
      <c r="D9" s="109" t="s">
        <v>20</v>
      </c>
      <c r="E9" s="106"/>
      <c r="F9" s="106"/>
      <c r="G9" s="56"/>
      <c r="H9" s="18"/>
      <c r="I9" s="56"/>
      <c r="J9" s="56"/>
      <c r="K9" s="18"/>
    </row>
    <row r="10" spans="1:11" ht="15" customHeight="1">
      <c r="A10" s="110"/>
      <c r="B10" s="12"/>
      <c r="C10" s="12"/>
      <c r="D10" s="12"/>
      <c r="E10" s="12"/>
      <c r="F10" s="12"/>
      <c r="G10" s="12"/>
      <c r="H10" s="12"/>
      <c r="I10" s="12"/>
      <c r="J10" s="12"/>
      <c r="K10" s="1"/>
    </row>
    <row r="11" spans="1:11" s="107" customFormat="1" ht="15" customHeight="1">
      <c r="A11" s="110"/>
      <c r="B11" s="12" t="s">
        <v>21</v>
      </c>
      <c r="C11" s="12"/>
      <c r="D11" s="12" t="s">
        <v>22</v>
      </c>
      <c r="E11" s="12"/>
      <c r="F11" s="12" t="s">
        <v>23</v>
      </c>
      <c r="G11" s="12"/>
      <c r="H11" s="12" t="s">
        <v>24</v>
      </c>
      <c r="I11" s="12"/>
      <c r="J11" s="12"/>
      <c r="K11" s="18"/>
    </row>
    <row r="12" spans="1:11" s="107" customFormat="1" ht="15" customHeight="1">
      <c r="A12" s="110"/>
      <c r="B12" s="12" t="s">
        <v>25</v>
      </c>
      <c r="C12" s="12"/>
      <c r="D12" s="12" t="s">
        <v>26</v>
      </c>
      <c r="E12" s="12"/>
      <c r="F12" s="12" t="s">
        <v>27</v>
      </c>
      <c r="G12" s="12"/>
      <c r="H12" s="12" t="s">
        <v>28</v>
      </c>
      <c r="I12" s="12"/>
      <c r="J12" s="12" t="s">
        <v>29</v>
      </c>
      <c r="K12" s="18"/>
    </row>
    <row r="13" spans="1:11" s="107" customFormat="1" ht="15" customHeight="1">
      <c r="A13" s="111"/>
      <c r="B13" s="112" t="s">
        <v>30</v>
      </c>
      <c r="C13" s="112"/>
      <c r="D13" s="112" t="s">
        <v>30</v>
      </c>
      <c r="E13" s="112"/>
      <c r="F13" s="112" t="s">
        <v>30</v>
      </c>
      <c r="G13" s="112"/>
      <c r="H13" s="112" t="s">
        <v>30</v>
      </c>
      <c r="I13" s="112"/>
      <c r="J13" s="112" t="s">
        <v>30</v>
      </c>
      <c r="K13" s="18"/>
    </row>
    <row r="14" spans="1:11" s="115" customFormat="1" ht="15" customHeight="1" hidden="1">
      <c r="A14" s="110"/>
      <c r="B14" s="113"/>
      <c r="C14" s="110"/>
      <c r="D14" s="110"/>
      <c r="E14" s="110"/>
      <c r="F14" s="110"/>
      <c r="G14" s="110"/>
      <c r="H14" s="110"/>
      <c r="I14" s="110"/>
      <c r="J14" s="114"/>
      <c r="K14" s="83"/>
    </row>
    <row r="15" spans="1:11" s="115" customFormat="1" ht="18" customHeight="1" hidden="1">
      <c r="A15" s="113" t="s">
        <v>31</v>
      </c>
      <c r="B15" s="116">
        <v>2</v>
      </c>
      <c r="C15" s="13"/>
      <c r="D15" s="116">
        <v>2</v>
      </c>
      <c r="E15" s="116"/>
      <c r="F15" s="116"/>
      <c r="G15" s="117"/>
      <c r="H15" s="118">
        <v>-1557697</v>
      </c>
      <c r="I15" s="118"/>
      <c r="J15" s="114">
        <f>SUM(D15:H15)</f>
        <v>-1557695</v>
      </c>
      <c r="K15" s="83"/>
    </row>
    <row r="16" spans="1:11" s="115" customFormat="1" ht="12" customHeight="1" hidden="1">
      <c r="A16" s="113"/>
      <c r="B16" s="116"/>
      <c r="C16" s="13"/>
      <c r="D16" s="116"/>
      <c r="E16" s="116"/>
      <c r="F16" s="116"/>
      <c r="G16" s="117"/>
      <c r="H16" s="118"/>
      <c r="I16" s="118"/>
      <c r="J16" s="114"/>
      <c r="K16" s="83"/>
    </row>
    <row r="17" spans="1:11" s="115" customFormat="1" ht="18" customHeight="1" hidden="1">
      <c r="A17" s="113" t="s">
        <v>32</v>
      </c>
      <c r="B17" s="118">
        <v>412026302</v>
      </c>
      <c r="C17" s="118"/>
      <c r="D17" s="118">
        <v>412026302</v>
      </c>
      <c r="E17" s="118"/>
      <c r="F17" s="118"/>
      <c r="G17" s="118"/>
      <c r="H17" s="118">
        <v>0</v>
      </c>
      <c r="I17" s="118"/>
      <c r="J17" s="114">
        <f>SUM(D17:H17)</f>
        <v>412026302</v>
      </c>
      <c r="K17" s="83"/>
    </row>
    <row r="18" spans="1:11" s="115" customFormat="1" ht="12" customHeight="1" hidden="1">
      <c r="A18" s="113"/>
      <c r="B18" s="118"/>
      <c r="C18" s="118"/>
      <c r="D18" s="118"/>
      <c r="E18" s="118"/>
      <c r="F18" s="118"/>
      <c r="G18" s="118"/>
      <c r="H18" s="118"/>
      <c r="I18" s="118"/>
      <c r="J18" s="114"/>
      <c r="K18" s="83"/>
    </row>
    <row r="19" spans="1:11" s="115" customFormat="1" ht="18" customHeight="1" hidden="1">
      <c r="A19" s="113" t="s">
        <v>33</v>
      </c>
      <c r="B19" s="119">
        <v>0</v>
      </c>
      <c r="C19" s="119"/>
      <c r="D19" s="119">
        <v>0</v>
      </c>
      <c r="E19" s="119"/>
      <c r="F19" s="119"/>
      <c r="G19" s="119"/>
      <c r="H19" s="119">
        <v>-5001764</v>
      </c>
      <c r="I19" s="119"/>
      <c r="J19" s="120">
        <f>SUM(D19:H19)</f>
        <v>-5001764</v>
      </c>
      <c r="K19" s="83"/>
    </row>
    <row r="20" spans="1:11" ht="12" customHeight="1" hidden="1">
      <c r="A20" s="110"/>
      <c r="B20" s="113"/>
      <c r="C20" s="110"/>
      <c r="D20" s="110"/>
      <c r="E20" s="110"/>
      <c r="F20" s="110"/>
      <c r="G20" s="110"/>
      <c r="H20" s="110"/>
      <c r="I20" s="110"/>
      <c r="J20" s="19"/>
      <c r="K20" s="1"/>
    </row>
    <row r="21" spans="1:11" ht="18" customHeight="1" hidden="1">
      <c r="A21" s="121" t="s">
        <v>34</v>
      </c>
      <c r="B21" s="116">
        <v>412026304</v>
      </c>
      <c r="C21" s="13"/>
      <c r="D21" s="116">
        <v>412026304</v>
      </c>
      <c r="E21" s="116"/>
      <c r="F21" s="116"/>
      <c r="G21" s="13"/>
      <c r="H21" s="116">
        <v>-6559461</v>
      </c>
      <c r="I21" s="116"/>
      <c r="J21" s="116">
        <f>SUM(D21:H21)</f>
        <v>405466843</v>
      </c>
      <c r="K21" s="19"/>
    </row>
    <row r="22" spans="1:11" ht="12" customHeight="1" hidden="1">
      <c r="A22" s="122"/>
      <c r="B22" s="116"/>
      <c r="C22" s="13"/>
      <c r="D22" s="116"/>
      <c r="E22" s="116"/>
      <c r="F22" s="116"/>
      <c r="G22" s="13"/>
      <c r="H22" s="116"/>
      <c r="I22" s="116"/>
      <c r="J22" s="116"/>
      <c r="K22" s="1"/>
    </row>
    <row r="23" spans="1:11" ht="18" customHeight="1" hidden="1">
      <c r="A23" s="113" t="s">
        <v>35</v>
      </c>
      <c r="B23" s="116">
        <v>0</v>
      </c>
      <c r="C23" s="13"/>
      <c r="D23" s="116">
        <v>0</v>
      </c>
      <c r="E23" s="116"/>
      <c r="F23" s="116"/>
      <c r="G23" s="13"/>
      <c r="H23" s="116">
        <v>5085826</v>
      </c>
      <c r="I23" s="13"/>
      <c r="J23" s="116">
        <f>SUM(D23:H23)</f>
        <v>5085826</v>
      </c>
      <c r="K23" s="1"/>
    </row>
    <row r="24" spans="1:11" ht="12" customHeight="1" hidden="1">
      <c r="A24" s="113"/>
      <c r="B24" s="123"/>
      <c r="C24" s="13"/>
      <c r="D24" s="123"/>
      <c r="E24" s="123"/>
      <c r="F24" s="123"/>
      <c r="G24" s="13"/>
      <c r="H24" s="123"/>
      <c r="I24" s="13"/>
      <c r="J24" s="123"/>
      <c r="K24" s="1"/>
    </row>
    <row r="25" ht="18" customHeight="1">
      <c r="K25" s="1"/>
    </row>
    <row r="26" ht="18" customHeight="1">
      <c r="K26" s="1"/>
    </row>
    <row r="27" spans="1:11" ht="18" customHeight="1">
      <c r="A27" s="124" t="s">
        <v>36</v>
      </c>
      <c r="B27" s="125">
        <v>446669151</v>
      </c>
      <c r="C27" s="126"/>
      <c r="D27" s="125">
        <v>397300</v>
      </c>
      <c r="E27" s="125"/>
      <c r="F27" s="125">
        <v>-279751669</v>
      </c>
      <c r="G27" s="126"/>
      <c r="H27" s="125">
        <v>1067222</v>
      </c>
      <c r="I27" s="126"/>
      <c r="J27" s="125">
        <f>SUM(B27:I27)</f>
        <v>168382004</v>
      </c>
      <c r="K27" s="1"/>
    </row>
    <row r="28" spans="1:11" ht="18" customHeight="1">
      <c r="A28" s="124"/>
      <c r="B28" s="125"/>
      <c r="C28" s="126"/>
      <c r="D28" s="125"/>
      <c r="E28" s="125"/>
      <c r="F28" s="125"/>
      <c r="G28" s="126"/>
      <c r="H28" s="125"/>
      <c r="I28" s="126"/>
      <c r="J28" s="125"/>
      <c r="K28" s="1"/>
    </row>
    <row r="29" spans="1:11" ht="18" customHeight="1">
      <c r="A29" s="113" t="s">
        <v>142</v>
      </c>
      <c r="B29" s="116">
        <v>0</v>
      </c>
      <c r="C29" s="13"/>
      <c r="D29" s="116">
        <v>0</v>
      </c>
      <c r="E29" s="116"/>
      <c r="F29" s="13">
        <v>-20359829</v>
      </c>
      <c r="G29" s="13"/>
      <c r="H29" s="13">
        <v>-20476</v>
      </c>
      <c r="I29" s="13"/>
      <c r="J29" s="125">
        <f>SUM(B29:I29)</f>
        <v>-20380305</v>
      </c>
      <c r="K29" s="1"/>
    </row>
    <row r="30" spans="1:11" ht="18" customHeight="1">
      <c r="A30" s="1"/>
      <c r="B30" s="72"/>
      <c r="C30" s="72"/>
      <c r="D30" s="72"/>
      <c r="E30" s="72"/>
      <c r="F30" s="72"/>
      <c r="G30" s="72"/>
      <c r="H30" s="72"/>
      <c r="I30" s="72"/>
      <c r="J30" s="125"/>
      <c r="K30" s="1"/>
    </row>
    <row r="31" spans="1:11" ht="18" customHeight="1" thickBot="1">
      <c r="A31" s="124" t="s">
        <v>124</v>
      </c>
      <c r="B31" s="127">
        <f>SUM(B27:B30)</f>
        <v>446669151</v>
      </c>
      <c r="C31" s="128"/>
      <c r="D31" s="127">
        <f>SUM(D27:D30)</f>
        <v>397300</v>
      </c>
      <c r="E31" s="127"/>
      <c r="F31" s="127">
        <f>SUM(F27:F30)</f>
        <v>-300111498</v>
      </c>
      <c r="G31" s="128"/>
      <c r="H31" s="127">
        <f>SUM(H27:H30)</f>
        <v>1046746</v>
      </c>
      <c r="I31" s="128"/>
      <c r="J31" s="127">
        <f>SUM(B31:H31)</f>
        <v>148001699</v>
      </c>
      <c r="K31" s="1"/>
    </row>
    <row r="32" spans="1:11" ht="18" customHeight="1" thickTop="1">
      <c r="A32" s="129"/>
      <c r="B32" s="125"/>
      <c r="C32" s="126"/>
      <c r="D32" s="125"/>
      <c r="E32" s="125"/>
      <c r="F32" s="125"/>
      <c r="G32" s="126"/>
      <c r="H32" s="125"/>
      <c r="I32" s="126"/>
      <c r="J32" s="125"/>
      <c r="K32" s="1"/>
    </row>
    <row r="33" spans="1:11" ht="18" customHeight="1">
      <c r="A33" s="129"/>
      <c r="B33" s="125"/>
      <c r="C33" s="126"/>
      <c r="D33" s="125"/>
      <c r="E33" s="125"/>
      <c r="F33" s="125"/>
      <c r="G33" s="126"/>
      <c r="H33" s="125"/>
      <c r="I33" s="126"/>
      <c r="J33" s="125"/>
      <c r="K33" s="1"/>
    </row>
    <row r="34" spans="1:11" ht="18" customHeight="1">
      <c r="A34" s="132" t="s">
        <v>138</v>
      </c>
      <c r="B34" s="132"/>
      <c r="C34" s="132"/>
      <c r="D34" s="132"/>
      <c r="E34" s="132"/>
      <c r="F34" s="132"/>
      <c r="G34" s="132"/>
      <c r="H34" s="132"/>
      <c r="I34" s="132"/>
      <c r="J34" s="132"/>
      <c r="K34" s="1"/>
    </row>
    <row r="35" spans="1:10" ht="17.25" customHeight="1">
      <c r="A35" s="132"/>
      <c r="B35" s="132"/>
      <c r="C35" s="132"/>
      <c r="D35" s="132"/>
      <c r="E35" s="132"/>
      <c r="F35" s="132"/>
      <c r="G35" s="132"/>
      <c r="H35" s="132"/>
      <c r="I35" s="132"/>
      <c r="J35" s="132"/>
    </row>
    <row r="36" spans="1:10" ht="18" customHeight="1">
      <c r="A36" s="132"/>
      <c r="B36" s="132"/>
      <c r="C36" s="132"/>
      <c r="D36" s="132"/>
      <c r="E36" s="132"/>
      <c r="F36" s="132"/>
      <c r="G36" s="132"/>
      <c r="H36" s="132"/>
      <c r="I36" s="132"/>
      <c r="J36" s="132"/>
    </row>
  </sheetData>
  <mergeCells count="1">
    <mergeCell ref="A34:J36"/>
  </mergeCells>
  <printOptions/>
  <pageMargins left="0.66" right="0.42" top="0.69" bottom="0.87" header="0.37" footer="0.3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2007-11-27T08:26:48Z</cp:lastPrinted>
  <dcterms:created xsi:type="dcterms:W3CDTF">2007-05-21T06:27:17Z</dcterms:created>
  <dcterms:modified xsi:type="dcterms:W3CDTF">2007-11-27T08:28:00Z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1071948219</vt:i4>
  </property>
  <property fmtid="{D5CDD505-2E9C-101B-9397-08002B2CF9AE}" pid="3" name="_EmailSubject">
    <vt:lpwstr/>
  </property>
  <property fmtid="{D5CDD505-2E9C-101B-9397-08002B2CF9AE}" pid="4" name="_AuthorEmail">
    <vt:lpwstr>chtan@fbo.com.my</vt:lpwstr>
  </property>
  <property fmtid="{D5CDD505-2E9C-101B-9397-08002B2CF9AE}" pid="5" name="_AuthorEmailDisplayName">
    <vt:lpwstr>Tan Chin Hong</vt:lpwstr>
  </property>
  <property fmtid="{D5CDD505-2E9C-101B-9397-08002B2CF9AE}" pid="6" name="_ReviewingToolsShownOnce">
    <vt:lpwstr/>
  </property>
</Properties>
</file>