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30" windowWidth="5970" windowHeight="6750" tabRatio="774" activeTab="0"/>
  </bookViews>
  <sheets>
    <sheet name="Condensed BS" sheetId="1" r:id="rId1"/>
    <sheet name="Condensed IS" sheetId="2" r:id="rId2"/>
    <sheet name="Condensed CF" sheetId="3" r:id="rId3"/>
    <sheet name="Condensed Equity"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BS'!$A$1:$E$69</definedName>
    <definedName name="_xlnm.Print_Area" localSheetId="2">'Condensed CF'!$A$1:$K$66</definedName>
    <definedName name="_xlnm.Print_Area" localSheetId="1">'Condensed IS'!$A$1:$K$45</definedName>
    <definedName name="Print_Area_MI" localSheetId="0">'Condensed BS'!#REF!</definedName>
    <definedName name="Print_Area_MI">#REF!</definedName>
    <definedName name="SCHEDULE">'[2]Con P&amp;L'!#REF!</definedName>
    <definedName name="Z_1B19C380_1AAC_11D8_BFFB_0030F11E48C4_.wvu.Cols" localSheetId="2" hidden="1">'Condensed CF'!$I:$I</definedName>
    <definedName name="Z_1B19C380_1AAC_11D8_BFFB_0030F11E48C4_.wvu.PrintArea" localSheetId="0" hidden="1">'Condensed BS'!$A$1:$E$69</definedName>
    <definedName name="Z_1B19C380_1AAC_11D8_BFFB_0030F11E48C4_.wvu.PrintArea" localSheetId="2" hidden="1">'Condensed CF'!$A$1:$K$66</definedName>
    <definedName name="Z_1B19C380_1AAC_11D8_BFFB_0030F11E48C4_.wvu.PrintArea" localSheetId="1" hidden="1">'Condensed IS'!$A$1:$K$45</definedName>
    <definedName name="Z_1B19C380_1AAC_11D8_BFFB_0030F11E48C4_.wvu.Rows" localSheetId="0" hidden="1">'Condensed BS'!$26:$26</definedName>
    <definedName name="Z_35DC6002_0DF5_4C61_9A86_6887B2C6C6C5_.wvu.Cols" localSheetId="2" hidden="1">'Condensed CF'!$I:$I</definedName>
    <definedName name="Z_35DC6002_0DF5_4C61_9A86_6887B2C6C6C5_.wvu.PrintArea" localSheetId="0" hidden="1">'Condensed BS'!$A$1:$E$69</definedName>
    <definedName name="Z_35DC6002_0DF5_4C61_9A86_6887B2C6C6C5_.wvu.PrintArea" localSheetId="2" hidden="1">'Condensed CF'!$A$1:$K$66</definedName>
    <definedName name="Z_35DC6002_0DF5_4C61_9A86_6887B2C6C6C5_.wvu.PrintArea" localSheetId="1" hidden="1">'Condensed IS'!$A$1:$K$45</definedName>
    <definedName name="Z_35DC6002_0DF5_4C61_9A86_6887B2C6C6C5_.wvu.Rows" localSheetId="0" hidden="1">'Condensed BS'!$26:$26</definedName>
  </definedNames>
  <calcPr fullCalcOnLoad="1"/>
</workbook>
</file>

<file path=xl/sharedStrings.xml><?xml version="1.0" encoding="utf-8"?>
<sst xmlns="http://schemas.openxmlformats.org/spreadsheetml/2006/main" count="146" uniqueCount="123">
  <si>
    <t>Real property assets</t>
  </si>
  <si>
    <t>Development properties</t>
  </si>
  <si>
    <t>Inventories</t>
  </si>
  <si>
    <t>Deferred taxation</t>
  </si>
  <si>
    <t>loss</t>
  </si>
  <si>
    <t>Total</t>
  </si>
  <si>
    <t>GOODWILL ON CONSOLIDATION</t>
  </si>
  <si>
    <t>RM</t>
  </si>
  <si>
    <t>(RM)</t>
  </si>
  <si>
    <t>3 month</t>
  </si>
  <si>
    <t>Revenue</t>
  </si>
  <si>
    <t>Issued and fully</t>
  </si>
  <si>
    <t>paid ordinary shares</t>
  </si>
  <si>
    <t>of RM1.00 each</t>
  </si>
  <si>
    <t>Number</t>
  </si>
  <si>
    <t>Nominal</t>
  </si>
  <si>
    <t>Accumulated</t>
  </si>
  <si>
    <t>of shares</t>
  </si>
  <si>
    <t>value</t>
  </si>
  <si>
    <t>Property, plant and equipment</t>
  </si>
  <si>
    <t xml:space="preserve"> </t>
  </si>
  <si>
    <t>FURQAN BUSINESS ORGANISATION BERHAD ("FBO")</t>
  </si>
  <si>
    <t>Adjustment for:</t>
  </si>
  <si>
    <t>As at</t>
  </si>
  <si>
    <t>31-Dec-2002</t>
  </si>
  <si>
    <t>(The explanatory notes form an intergral part of and should be read in conjunction with this interim report)</t>
  </si>
  <si>
    <t xml:space="preserve"> (The explanatory notes form an integral part of and should be read in conjunction with this interim  report)</t>
  </si>
  <si>
    <t xml:space="preserve">UNAUDITED CONDENSED CONSOLIDATED BALANCE SHEET </t>
  </si>
  <si>
    <t xml:space="preserve"> UNAUDITED CONDENSED CONSOLIDATED CASH FLOW STATEMENT  </t>
  </si>
  <si>
    <t xml:space="preserve">UNAUDITED CONDENSED CONSOLIDATED INCOME STATEMENT </t>
  </si>
  <si>
    <t>UNAUDITED CONDENSED CONSOLIDATED STATEMENT OF CHANGES IN EQUITY</t>
  </si>
  <si>
    <t>ASSETS</t>
  </si>
  <si>
    <t>Investments in unconsolidated subsidiary companies</t>
  </si>
  <si>
    <t>Note(s)</t>
  </si>
  <si>
    <t>Current Assets</t>
  </si>
  <si>
    <t>Investments in associated companies</t>
  </si>
  <si>
    <t>Other investments</t>
  </si>
  <si>
    <t>Lease and hire-purchase receivables</t>
  </si>
  <si>
    <t>Goodwill arising on consolidation</t>
  </si>
  <si>
    <t>Trade receivables</t>
  </si>
  <si>
    <t>Other receivables, deposits and prepaid expenses</t>
  </si>
  <si>
    <t>Fixed deposits with licensed banks</t>
  </si>
  <si>
    <t>Cash on hand and at banks</t>
  </si>
  <si>
    <t>Current Liabilities</t>
  </si>
  <si>
    <t>Trade payables</t>
  </si>
  <si>
    <t>Other payables and accrued expenses</t>
  </si>
  <si>
    <t>Amount owing to associated companies</t>
  </si>
  <si>
    <t>Hire-purchase and lease payables</t>
  </si>
  <si>
    <t>Term loan instruments</t>
  </si>
  <si>
    <t>Redeemable Convertible Loan Stocks</t>
  </si>
  <si>
    <t>Block discount payables</t>
  </si>
  <si>
    <t>Term loans</t>
  </si>
  <si>
    <t>Short term borrowings</t>
  </si>
  <si>
    <t>Block discount payables - current portion</t>
  </si>
  <si>
    <t>Tax liabilities</t>
  </si>
  <si>
    <t>Term loans - current portion</t>
  </si>
  <si>
    <t>Total Liabilities</t>
  </si>
  <si>
    <t>Long Term Liabilities</t>
  </si>
  <si>
    <t>Represented by:</t>
  </si>
  <si>
    <t>Issued capital</t>
  </si>
  <si>
    <t>Accumulated losses</t>
  </si>
  <si>
    <t>3 months ended</t>
  </si>
  <si>
    <t>NET TANGIBLE ASSETS PER SHARE (SEN)</t>
  </si>
  <si>
    <t>Expenses excluding finance cost</t>
  </si>
  <si>
    <t>Less : Minority interests</t>
  </si>
  <si>
    <t>Basic earnings per ordinary share (sen)</t>
  </si>
  <si>
    <t>Diluted earnings per ordinary share (sen)</t>
  </si>
  <si>
    <t>CASH FLOWS FROM / (USED IN) OPERATING ACTIVITIES</t>
  </si>
  <si>
    <t>(Increase)/Decrease in:</t>
  </si>
  <si>
    <t>Increase/(Decrease) in:</t>
  </si>
  <si>
    <t xml:space="preserve">  Interest income</t>
  </si>
  <si>
    <t>CASH FLOWS FROM / (USED IN) INVESTING ACTIVITIES</t>
  </si>
  <si>
    <t>Interest income received</t>
  </si>
  <si>
    <t>Net Cash Used In Investing Activities</t>
  </si>
  <si>
    <t>CASH FLOWS FROM / (USED IN) FINANCING ACTIVITIES</t>
  </si>
  <si>
    <t>CASH AND CASH EQUIVALENTS AT BEGINNING OF YEAR</t>
  </si>
  <si>
    <t>Taxation</t>
  </si>
  <si>
    <t>Profit after taxation</t>
  </si>
  <si>
    <t xml:space="preserve">  Depreciation</t>
  </si>
  <si>
    <t xml:space="preserve">  Write back on allowance for doubtful debts</t>
  </si>
  <si>
    <t xml:space="preserve">  Gain on disposal of fixed assets</t>
  </si>
  <si>
    <t xml:space="preserve">  Interest expense</t>
  </si>
  <si>
    <t xml:space="preserve">  Inventories</t>
  </si>
  <si>
    <t xml:space="preserve">  Trade and other receivables</t>
  </si>
  <si>
    <t xml:space="preserve">  Associate company</t>
  </si>
  <si>
    <t xml:space="preserve">  Trade and other payables</t>
  </si>
  <si>
    <t>Purchase of property, plant and equipment</t>
  </si>
  <si>
    <t>Purchase of investment properties</t>
  </si>
  <si>
    <t>Tax paid</t>
  </si>
  <si>
    <t>Interest paid</t>
  </si>
  <si>
    <t>Proceed from disposal of fixed assets</t>
  </si>
  <si>
    <t>Repayment of HP and lease payables</t>
  </si>
  <si>
    <t>Investment properties</t>
  </si>
  <si>
    <t>Net Liabilities</t>
  </si>
  <si>
    <t xml:space="preserve">Shareholders' Equity </t>
  </si>
  <si>
    <t>Profit before taxation</t>
  </si>
  <si>
    <t>Net Profit for the period</t>
  </si>
  <si>
    <t>At 1 January 2003</t>
  </si>
  <si>
    <t>Net profit for the financial period</t>
  </si>
  <si>
    <t>Repayment of block discount payables</t>
  </si>
  <si>
    <t>Drawdown of term loans</t>
  </si>
  <si>
    <t>Net Cash Used In Financing Activities</t>
  </si>
  <si>
    <t>Net Cash Used In Operating Activities</t>
  </si>
  <si>
    <t>NET DECREASE IN CASH AND CASH EQUIVALENTS</t>
  </si>
  <si>
    <t>Year-to-date</t>
  </si>
  <si>
    <t xml:space="preserve">  Property development expenditure</t>
  </si>
  <si>
    <t xml:space="preserve">  Bad debts writte off</t>
  </si>
  <si>
    <t>Appendix 1</t>
  </si>
  <si>
    <t>Other operating income</t>
  </si>
  <si>
    <t>Profit from operations</t>
  </si>
  <si>
    <t>Finance cost</t>
  </si>
  <si>
    <t>Profit before tax</t>
  </si>
  <si>
    <t>-</t>
  </si>
  <si>
    <t>INTERIM REPORT FOR THE PERIOD ENDED 30 SEPTEMBER 2003</t>
  </si>
  <si>
    <t>30.09.2003</t>
  </si>
  <si>
    <t>At 30 September 2003</t>
  </si>
  <si>
    <t>30-Sept-2003</t>
  </si>
  <si>
    <t xml:space="preserve">Note: Comparative figure is not presented as this is the first interim report for the third quarter prepared by the FBO Group after the transfer of listing status from Austral Amalgamated Berhad ("AAB"),  pursuant to the Corporate Restructuring exercise carried out by AAB. </t>
  </si>
  <si>
    <t>Note: Comparative figure is not presented as this is the first interim report for the third quarter prepared by the FBO Group after the transfer of listing status from Austral Amalgamated Berhad ("AAB"), pursuant to the Corporate Restructuring exercise carried out by AAB.</t>
  </si>
  <si>
    <t>9 months ended</t>
  </si>
  <si>
    <t>Share of results from Associated Company</t>
  </si>
  <si>
    <t xml:space="preserve">  Share of results in associated companies</t>
  </si>
  <si>
    <t>CASH AND CASH EQUIVALENTS AT END OF PERIOD</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</si>
</sst>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s>
  <fonts count="26">
    <font>
      <sz val="10"/>
      <name val="Arial"/>
      <family val="0"/>
    </font>
    <font>
      <sz val="10"/>
      <name val="MS Sans Serif"/>
      <family val="0"/>
    </font>
    <font>
      <sz val="10"/>
      <name val="Courier"/>
      <family val="0"/>
    </font>
    <font>
      <sz val="10"/>
      <name val="Times New Roman"/>
      <family val="0"/>
    </font>
    <font>
      <sz val="12"/>
      <name val="Arial"/>
      <family val="0"/>
    </font>
    <font>
      <b/>
      <sz val="18"/>
      <name val="Arial"/>
      <family val="0"/>
    </font>
    <font>
      <b/>
      <sz val="12"/>
      <name val="Arial"/>
      <family val="0"/>
    </font>
    <font>
      <sz val="12"/>
      <name val="Helv"/>
      <family val="0"/>
    </font>
    <font>
      <b/>
      <sz val="10"/>
      <name val="Times New Roman"/>
      <family val="1"/>
    </font>
    <font>
      <sz val="12"/>
      <name val="Times New Roman"/>
      <family val="1"/>
    </font>
    <font>
      <b/>
      <sz val="14"/>
      <name val="Times New Roman"/>
      <family val="1"/>
    </font>
    <font>
      <b/>
      <sz val="12"/>
      <name val="Times New Roman"/>
      <family val="1"/>
    </font>
    <font>
      <b/>
      <sz val="8"/>
      <name val="Times New Roman"/>
      <family val="1"/>
    </font>
    <font>
      <b/>
      <u val="single"/>
      <sz val="14"/>
      <name val="Times New Roman"/>
      <family val="1"/>
    </font>
    <font>
      <b/>
      <i/>
      <sz val="11"/>
      <name val="Times New Roman"/>
      <family val="1"/>
    </font>
    <font>
      <sz val="8"/>
      <name val="Times New Roman"/>
      <family val="1"/>
    </font>
    <font>
      <b/>
      <u val="single"/>
      <sz val="8"/>
      <name val="Times New Roman"/>
      <family val="1"/>
    </font>
    <font>
      <i/>
      <sz val="11"/>
      <name val="Times New Roman"/>
      <family val="1"/>
    </font>
    <font>
      <b/>
      <sz val="13"/>
      <name val="Times New Roman"/>
      <family val="1"/>
    </font>
    <font>
      <u val="single"/>
      <sz val="10"/>
      <color indexed="12"/>
      <name val="Arial"/>
      <family val="0"/>
    </font>
    <font>
      <u val="single"/>
      <sz val="10"/>
      <color indexed="36"/>
      <name val="Arial"/>
      <family val="0"/>
    </font>
    <font>
      <sz val="11"/>
      <name val="Arial"/>
      <family val="0"/>
    </font>
    <font>
      <b/>
      <sz val="10"/>
      <name val="Arial"/>
      <family val="0"/>
    </font>
    <font>
      <b/>
      <i/>
      <sz val="10"/>
      <name val="Times New Roman"/>
      <family val="1"/>
    </font>
    <font>
      <u val="single"/>
      <sz val="10"/>
      <name val="Times New Roman"/>
      <family val="1"/>
    </font>
    <font>
      <i/>
      <sz val="10"/>
      <name val="Times New Roman"/>
      <family val="1"/>
    </font>
  </fonts>
  <fills count="2">
    <fill>
      <patternFill/>
    </fill>
    <fill>
      <patternFill patternType="gray125"/>
    </fill>
  </fills>
  <borders count="8">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3" fillId="0" borderId="0">
      <alignment/>
      <protection/>
    </xf>
    <xf numFmtId="40"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3" fillId="0" borderId="0">
      <alignment/>
      <protection/>
    </xf>
    <xf numFmtId="0" fontId="4" fillId="0" borderId="0" applyProtection="0">
      <alignment/>
    </xf>
    <xf numFmtId="187" fontId="3" fillId="0" borderId="0">
      <alignment/>
      <protection/>
    </xf>
    <xf numFmtId="2" fontId="4" fillId="0" borderId="0" applyProtection="0">
      <alignment/>
    </xf>
    <xf numFmtId="0" fontId="20" fillId="0" borderId="0" applyNumberFormat="0" applyFill="0" applyBorder="0" applyAlignment="0" applyProtection="0"/>
    <xf numFmtId="0" fontId="5" fillId="0" borderId="0" applyProtection="0">
      <alignment/>
    </xf>
    <xf numFmtId="0" fontId="6" fillId="0" borderId="0" applyProtection="0">
      <alignment/>
    </xf>
    <xf numFmtId="0" fontId="19"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37" fontId="2" fillId="0" borderId="0">
      <alignment/>
      <protection/>
    </xf>
    <xf numFmtId="37" fontId="2" fillId="0" borderId="0">
      <alignment/>
      <protection/>
    </xf>
    <xf numFmtId="9" fontId="0" fillId="0" borderId="0" applyFont="0" applyFill="0" applyBorder="0" applyAlignment="0" applyProtection="0"/>
    <xf numFmtId="0" fontId="4" fillId="0" borderId="1" applyProtection="0">
      <alignment/>
    </xf>
  </cellStyleXfs>
  <cellXfs count="132">
    <xf numFmtId="0" fontId="0" fillId="0" borderId="0" xfId="0" applyAlignment="1">
      <alignment/>
    </xf>
    <xf numFmtId="0" fontId="3" fillId="0" borderId="0" xfId="0" applyFont="1" applyAlignment="1">
      <alignment/>
    </xf>
    <xf numFmtId="0" fontId="9" fillId="0" borderId="0" xfId="0" applyFont="1" applyAlignment="1">
      <alignment/>
    </xf>
    <xf numFmtId="185" fontId="3"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9" fillId="0" borderId="0" xfId="0" applyFont="1" applyBorder="1" applyAlignment="1">
      <alignment/>
    </xf>
    <xf numFmtId="0" fontId="13" fillId="0" borderId="0" xfId="0" applyFont="1" applyAlignment="1" quotePrefix="1">
      <alignment horizontal="left"/>
    </xf>
    <xf numFmtId="0" fontId="9" fillId="0" borderId="0" xfId="0" applyFont="1" applyAlignment="1">
      <alignment horizontal="center"/>
    </xf>
    <xf numFmtId="0" fontId="9" fillId="0" borderId="0" xfId="0" applyFont="1" applyBorder="1" applyAlignment="1">
      <alignment horizontal="center"/>
    </xf>
    <xf numFmtId="16" fontId="9" fillId="0" borderId="0" xfId="0" applyNumberFormat="1" applyFont="1" applyAlignment="1">
      <alignment horizontal="center"/>
    </xf>
    <xf numFmtId="0" fontId="9" fillId="0" borderId="0" xfId="0" applyFont="1" applyAlignment="1" quotePrefix="1">
      <alignment horizontal="left"/>
    </xf>
    <xf numFmtId="0" fontId="9" fillId="0" borderId="2" xfId="0" applyFont="1" applyBorder="1" applyAlignment="1">
      <alignment horizontal="center"/>
    </xf>
    <xf numFmtId="0" fontId="9" fillId="0" borderId="0" xfId="0" applyFont="1" applyAlignment="1">
      <alignment/>
    </xf>
    <xf numFmtId="16" fontId="9" fillId="0" borderId="0" xfId="0" applyNumberFormat="1" applyFont="1" applyAlignment="1" quotePrefix="1">
      <alignment horizontal="center"/>
    </xf>
    <xf numFmtId="0" fontId="3" fillId="0" borderId="0" xfId="0" applyFont="1" applyAlignment="1">
      <alignment horizontal="center"/>
    </xf>
    <xf numFmtId="185" fontId="9" fillId="0" borderId="0" xfId="15" applyNumberFormat="1" applyFont="1" applyAlignment="1">
      <alignment horizontal="center"/>
    </xf>
    <xf numFmtId="185" fontId="9" fillId="0" borderId="2" xfId="15" applyNumberFormat="1" applyFont="1" applyBorder="1" applyAlignment="1">
      <alignment horizontal="center"/>
    </xf>
    <xf numFmtId="185" fontId="9" fillId="0" borderId="0" xfId="15" applyNumberFormat="1" applyFont="1" applyBorder="1" applyAlignment="1">
      <alignment horizontal="center"/>
    </xf>
    <xf numFmtId="0" fontId="11" fillId="0" borderId="0" xfId="0" applyFont="1" applyAlignment="1">
      <alignment horizontal="center"/>
    </xf>
    <xf numFmtId="16" fontId="11" fillId="0" borderId="0" xfId="0" applyNumberFormat="1" applyFont="1" applyAlignment="1">
      <alignment horizontal="center"/>
    </xf>
    <xf numFmtId="16" fontId="11" fillId="0" borderId="3" xfId="0" applyNumberFormat="1" applyFont="1" applyBorder="1" applyAlignment="1">
      <alignment horizontal="center"/>
    </xf>
    <xf numFmtId="185" fontId="11" fillId="0" borderId="3" xfId="15" applyNumberFormat="1" applyFont="1" applyBorder="1" applyAlignment="1">
      <alignment horizontal="center"/>
    </xf>
    <xf numFmtId="185" fontId="11" fillId="0" borderId="0" xfId="15" applyNumberFormat="1" applyFont="1" applyBorder="1" applyAlignment="1">
      <alignment horizontal="center"/>
    </xf>
    <xf numFmtId="0" fontId="10" fillId="0" borderId="0" xfId="0" applyFont="1" applyAlignment="1">
      <alignment/>
    </xf>
    <xf numFmtId="0" fontId="11" fillId="0" borderId="0" xfId="0" applyFont="1" applyAlignment="1">
      <alignment horizontal="right"/>
    </xf>
    <xf numFmtId="16" fontId="11" fillId="0" borderId="3" xfId="0" applyNumberFormat="1" applyFont="1" applyBorder="1" applyAlignment="1">
      <alignment horizontal="right"/>
    </xf>
    <xf numFmtId="189" fontId="15" fillId="0" borderId="0" xfId="37" applyNumberFormat="1" applyFont="1" applyBorder="1" applyAlignment="1">
      <alignment/>
      <protection/>
    </xf>
    <xf numFmtId="189" fontId="16" fillId="0" borderId="0" xfId="18" applyNumberFormat="1" applyFont="1" applyBorder="1" applyAlignment="1" applyProtection="1">
      <alignment/>
      <protection/>
    </xf>
    <xf numFmtId="189" fontId="12" fillId="0" borderId="0" xfId="37" applyNumberFormat="1" applyFont="1" applyBorder="1" applyAlignment="1">
      <alignment/>
      <protection/>
    </xf>
    <xf numFmtId="185" fontId="15" fillId="0" borderId="0" xfId="15" applyNumberFormat="1" applyFont="1" applyBorder="1" applyAlignment="1">
      <alignment/>
    </xf>
    <xf numFmtId="185" fontId="15" fillId="0" borderId="0" xfId="15" applyNumberFormat="1" applyFont="1" applyBorder="1" applyAlignment="1">
      <alignment horizontal="center"/>
    </xf>
    <xf numFmtId="171" fontId="15" fillId="0" borderId="0" xfId="15" applyNumberFormat="1" applyFont="1" applyBorder="1" applyAlignment="1">
      <alignment/>
    </xf>
    <xf numFmtId="189" fontId="15" fillId="0" borderId="0" xfId="37" applyNumberFormat="1" applyFont="1" applyBorder="1" applyAlignment="1">
      <alignment horizontal="center"/>
      <protection/>
    </xf>
    <xf numFmtId="189" fontId="15" fillId="0" borderId="0" xfId="37" applyNumberFormat="1" applyFont="1" applyAlignment="1">
      <alignment/>
      <protection/>
    </xf>
    <xf numFmtId="189" fontId="15" fillId="0" borderId="0" xfId="37" applyNumberFormat="1" applyFont="1" applyAlignment="1">
      <alignment horizontal="center"/>
      <protection/>
    </xf>
    <xf numFmtId="189" fontId="8" fillId="0" borderId="0" xfId="18" applyNumberFormat="1" applyFont="1" applyBorder="1" applyAlignment="1" applyProtection="1" quotePrefix="1">
      <alignment horizontal="left"/>
      <protection/>
    </xf>
    <xf numFmtId="0" fontId="17" fillId="0" borderId="0" xfId="0" applyFont="1" applyAlignment="1">
      <alignment horizontal="left"/>
    </xf>
    <xf numFmtId="15" fontId="11" fillId="0" borderId="0" xfId="0" applyNumberFormat="1" applyFont="1" applyAlignment="1" quotePrefix="1">
      <alignment horizontal="right"/>
    </xf>
    <xf numFmtId="0" fontId="11" fillId="0" borderId="0" xfId="0" applyFont="1" applyAlignment="1">
      <alignment horizontal="left"/>
    </xf>
    <xf numFmtId="189" fontId="8" fillId="0" borderId="0" xfId="18" applyNumberFormat="1" applyFont="1" applyBorder="1" applyAlignment="1" applyProtection="1">
      <alignment horizontal="left"/>
      <protection/>
    </xf>
    <xf numFmtId="189" fontId="11" fillId="0" borderId="0" xfId="18" applyNumberFormat="1" applyFont="1" applyBorder="1" applyAlignment="1" applyProtection="1">
      <alignment horizontal="left"/>
      <protection/>
    </xf>
    <xf numFmtId="0" fontId="18" fillId="0" borderId="0" xfId="0" applyFont="1" applyAlignment="1">
      <alignment/>
    </xf>
    <xf numFmtId="0" fontId="11" fillId="0" borderId="0" xfId="0" applyFont="1" applyBorder="1" applyAlignment="1">
      <alignment horizontal="right"/>
    </xf>
    <xf numFmtId="0" fontId="11" fillId="0" borderId="0" xfId="0" applyFont="1" applyBorder="1" applyAlignment="1">
      <alignment horizontal="center"/>
    </xf>
    <xf numFmtId="0" fontId="9" fillId="0" borderId="0" xfId="0" applyFont="1" applyBorder="1" applyAlignment="1">
      <alignment horizontal="right"/>
    </xf>
    <xf numFmtId="0" fontId="21" fillId="0" borderId="0" xfId="0" applyFont="1" applyAlignment="1">
      <alignment horizontal="justify" wrapText="1"/>
    </xf>
    <xf numFmtId="189" fontId="8" fillId="0" borderId="0" xfId="18" applyNumberFormat="1" applyFont="1" applyFill="1" applyBorder="1" applyAlignment="1">
      <alignment/>
    </xf>
    <xf numFmtId="189" fontId="8" fillId="0" borderId="0" xfId="18" applyNumberFormat="1" applyFont="1" applyFill="1" applyBorder="1" applyAlignment="1">
      <alignment horizontal="center"/>
    </xf>
    <xf numFmtId="189" fontId="8" fillId="0" borderId="0" xfId="18" applyNumberFormat="1" applyFont="1" applyFill="1" applyBorder="1" applyAlignment="1">
      <alignment horizontal="right"/>
    </xf>
    <xf numFmtId="189" fontId="8" fillId="0" borderId="0" xfId="18" applyNumberFormat="1" applyFont="1" applyFill="1" applyBorder="1" applyAlignment="1" applyProtection="1" quotePrefix="1">
      <alignment horizontal="right"/>
      <protection/>
    </xf>
    <xf numFmtId="189" fontId="8" fillId="0" borderId="3" xfId="18" applyNumberFormat="1" applyFont="1" applyFill="1" applyBorder="1" applyAlignment="1" applyProtection="1">
      <alignment horizontal="right"/>
      <protection/>
    </xf>
    <xf numFmtId="185" fontId="8" fillId="0" borderId="0" xfId="15" applyNumberFormat="1" applyFont="1" applyBorder="1" applyAlignment="1" applyProtection="1">
      <alignment/>
      <protection/>
    </xf>
    <xf numFmtId="185" fontId="8" fillId="0" borderId="0" xfId="15" applyNumberFormat="1" applyFont="1" applyBorder="1" applyAlignment="1" applyProtection="1">
      <alignment horizontal="center"/>
      <protection/>
    </xf>
    <xf numFmtId="185" fontId="3" fillId="0" borderId="0" xfId="15" applyNumberFormat="1" applyFont="1" applyBorder="1" applyAlignment="1" applyProtection="1">
      <alignment/>
      <protection/>
    </xf>
    <xf numFmtId="185" fontId="3" fillId="0" borderId="0" xfId="15" applyNumberFormat="1" applyFont="1" applyBorder="1" applyAlignment="1" applyProtection="1">
      <alignment horizontal="center"/>
      <protection/>
    </xf>
    <xf numFmtId="185" fontId="3" fillId="0" borderId="0" xfId="15" applyNumberFormat="1" applyFont="1" applyBorder="1" applyAlignment="1" applyProtection="1" quotePrefix="1">
      <alignment horizontal="left"/>
      <protection/>
    </xf>
    <xf numFmtId="185" fontId="3" fillId="0" borderId="0" xfId="15" applyNumberFormat="1" applyFont="1" applyBorder="1" applyAlignment="1">
      <alignment/>
    </xf>
    <xf numFmtId="185" fontId="3" fillId="0" borderId="0" xfId="15" applyNumberFormat="1" applyFont="1" applyBorder="1" applyAlignment="1">
      <alignment horizontal="center"/>
    </xf>
    <xf numFmtId="0" fontId="3" fillId="0" borderId="0" xfId="0" applyFont="1" applyBorder="1" applyAlignment="1">
      <alignment horizontal="center"/>
    </xf>
    <xf numFmtId="185" fontId="23" fillId="0" borderId="0" xfId="15" applyNumberFormat="1" applyFont="1" applyBorder="1" applyAlignment="1">
      <alignment horizontal="center"/>
    </xf>
    <xf numFmtId="185" fontId="8" fillId="0" borderId="0" xfId="15" applyNumberFormat="1" applyFont="1" applyBorder="1" applyAlignment="1">
      <alignment/>
    </xf>
    <xf numFmtId="189" fontId="3" fillId="0" borderId="0" xfId="37" applyNumberFormat="1" applyFont="1" applyBorder="1" applyAlignment="1">
      <alignment/>
      <protection/>
    </xf>
    <xf numFmtId="189" fontId="3" fillId="0" borderId="0" xfId="37" applyNumberFormat="1" applyFont="1" applyBorder="1" applyAlignment="1">
      <alignment horizontal="center"/>
      <protection/>
    </xf>
    <xf numFmtId="189" fontId="8" fillId="0" borderId="0" xfId="37" applyNumberFormat="1" applyFont="1" applyBorder="1" applyAlignment="1">
      <alignment/>
      <protection/>
    </xf>
    <xf numFmtId="0" fontId="11" fillId="0" borderId="0" xfId="0" applyFont="1" applyAlignment="1">
      <alignment horizontal="centerContinuous" vertical="top" wrapText="1"/>
    </xf>
    <xf numFmtId="0" fontId="11" fillId="0" borderId="0" xfId="0" applyFont="1" applyBorder="1" applyAlignment="1">
      <alignment horizontal="right" vertical="center"/>
    </xf>
    <xf numFmtId="0" fontId="9" fillId="0" borderId="3" xfId="0" applyFont="1" applyBorder="1" applyAlignment="1">
      <alignment/>
    </xf>
    <xf numFmtId="0" fontId="11" fillId="0" borderId="3" xfId="0" applyFont="1" applyBorder="1" applyAlignment="1">
      <alignment horizontal="right" vertical="center"/>
    </xf>
    <xf numFmtId="0" fontId="11" fillId="0" borderId="0" xfId="0" applyFont="1" applyAlignment="1">
      <alignment vertical="top" wrapText="1"/>
    </xf>
    <xf numFmtId="0" fontId="11" fillId="0" borderId="0" xfId="0" applyFont="1" applyAlignment="1">
      <alignment horizontal="right" vertical="top" wrapText="1"/>
    </xf>
    <xf numFmtId="0" fontId="11" fillId="0" borderId="3" xfId="0" applyFont="1" applyBorder="1" applyAlignment="1">
      <alignment vertical="top" wrapText="1"/>
    </xf>
    <xf numFmtId="0" fontId="9" fillId="0" borderId="3" xfId="0" applyFont="1" applyBorder="1" applyAlignment="1">
      <alignment horizontal="right" vertical="top" wrapText="1"/>
    </xf>
    <xf numFmtId="0" fontId="11" fillId="0" borderId="3" xfId="0" applyFont="1" applyBorder="1" applyAlignment="1">
      <alignment horizontal="right" vertical="top" wrapText="1"/>
    </xf>
    <xf numFmtId="0" fontId="9" fillId="0" borderId="0" xfId="0" applyFont="1" applyAlignment="1">
      <alignment vertical="top" wrapText="1"/>
    </xf>
    <xf numFmtId="185" fontId="9" fillId="0" borderId="0" xfId="0" applyNumberFormat="1" applyFont="1" applyAlignment="1">
      <alignment/>
    </xf>
    <xf numFmtId="0" fontId="9" fillId="0" borderId="0" xfId="0" applyFont="1" applyAlignment="1" quotePrefix="1">
      <alignment horizontal="left" vertical="top" wrapText="1"/>
    </xf>
    <xf numFmtId="185" fontId="9" fillId="0" borderId="0" xfId="15" applyNumberFormat="1" applyFont="1" applyAlignment="1">
      <alignment vertical="top" wrapText="1"/>
    </xf>
    <xf numFmtId="185" fontId="11" fillId="0" borderId="0" xfId="15" applyNumberFormat="1" applyFont="1" applyAlignment="1">
      <alignment vertical="top" wrapText="1"/>
    </xf>
    <xf numFmtId="0" fontId="9" fillId="0" borderId="0" xfId="0" applyFont="1" applyAlignment="1">
      <alignment horizontal="left" vertical="top" wrapText="1"/>
    </xf>
    <xf numFmtId="185" fontId="9" fillId="0" borderId="0" xfId="15" applyNumberFormat="1" applyFont="1" applyBorder="1" applyAlignment="1">
      <alignment vertical="top" wrapText="1"/>
    </xf>
    <xf numFmtId="0" fontId="9" fillId="0" borderId="0" xfId="0" applyFont="1" applyAlignment="1">
      <alignment vertical="center" wrapText="1"/>
    </xf>
    <xf numFmtId="185" fontId="11" fillId="0" borderId="1" xfId="15" applyNumberFormat="1" applyFont="1" applyBorder="1" applyAlignment="1">
      <alignment vertical="center" wrapText="1"/>
    </xf>
    <xf numFmtId="0" fontId="9" fillId="0" borderId="1" xfId="0" applyFont="1" applyBorder="1" applyAlignment="1">
      <alignment vertical="center"/>
    </xf>
    <xf numFmtId="189" fontId="24" fillId="0" borderId="0" xfId="18" applyNumberFormat="1" applyFont="1" applyBorder="1" applyAlignment="1" applyProtection="1">
      <alignment horizontal="left"/>
      <protection/>
    </xf>
    <xf numFmtId="185" fontId="3" fillId="0" borderId="0" xfId="15" applyNumberFormat="1" applyFont="1" applyBorder="1" applyAlignment="1" applyProtection="1">
      <alignment horizontal="left"/>
      <protection/>
    </xf>
    <xf numFmtId="189" fontId="12" fillId="0" borderId="0" xfId="18" applyNumberFormat="1" applyFont="1" applyBorder="1" applyAlignment="1" applyProtection="1" quotePrefix="1">
      <alignment horizontal="center"/>
      <protection/>
    </xf>
    <xf numFmtId="189" fontId="16" fillId="0" borderId="0" xfId="18" applyNumberFormat="1" applyFont="1" applyBorder="1" applyAlignment="1" applyProtection="1">
      <alignment horizontal="center"/>
      <protection/>
    </xf>
    <xf numFmtId="0" fontId="3" fillId="0" borderId="0" xfId="15" applyNumberFormat="1" applyFont="1" applyBorder="1" applyAlignment="1" applyProtection="1">
      <alignment horizontal="center"/>
      <protection/>
    </xf>
    <xf numFmtId="16" fontId="11" fillId="0" borderId="0" xfId="0" applyNumberFormat="1" applyFont="1" applyBorder="1" applyAlignment="1">
      <alignment horizontal="center"/>
    </xf>
    <xf numFmtId="185" fontId="11" fillId="0" borderId="4" xfId="15" applyNumberFormat="1" applyFont="1" applyBorder="1" applyAlignment="1">
      <alignment horizontal="center"/>
    </xf>
    <xf numFmtId="185" fontId="8" fillId="0" borderId="3" xfId="15" applyNumberFormat="1" applyFont="1" applyBorder="1" applyAlignment="1" applyProtection="1">
      <alignment/>
      <protection/>
    </xf>
    <xf numFmtId="185" fontId="8" fillId="0" borderId="5" xfId="15" applyNumberFormat="1" applyFont="1" applyBorder="1" applyAlignment="1" applyProtection="1">
      <alignment/>
      <protection/>
    </xf>
    <xf numFmtId="185" fontId="8" fillId="0" borderId="6" xfId="15" applyNumberFormat="1" applyFont="1" applyBorder="1" applyAlignment="1" applyProtection="1">
      <alignment/>
      <protection/>
    </xf>
    <xf numFmtId="185" fontId="8" fillId="0" borderId="7" xfId="15" applyNumberFormat="1" applyFont="1" applyBorder="1" applyAlignment="1" applyProtection="1">
      <alignment/>
      <protection/>
    </xf>
    <xf numFmtId="171" fontId="9" fillId="0" borderId="0" xfId="15" applyFont="1" applyAlignment="1">
      <alignment/>
    </xf>
    <xf numFmtId="171" fontId="11" fillId="0" borderId="0" xfId="15" applyNumberFormat="1" applyFont="1" applyBorder="1" applyAlignment="1" quotePrefix="1">
      <alignment horizontal="right"/>
    </xf>
    <xf numFmtId="185" fontId="11" fillId="0" borderId="0" xfId="15" applyNumberFormat="1" applyFont="1" applyAlignment="1">
      <alignment horizontal="center"/>
    </xf>
    <xf numFmtId="189" fontId="8" fillId="0" borderId="0" xfId="38" applyNumberFormat="1" applyFont="1" applyFill="1" applyAlignment="1">
      <alignment vertical="center"/>
      <protection/>
    </xf>
    <xf numFmtId="189" fontId="8" fillId="0" borderId="0" xfId="18" applyNumberFormat="1" applyFont="1" applyAlignment="1">
      <alignment/>
    </xf>
    <xf numFmtId="185" fontId="3" fillId="0" borderId="5" xfId="15" applyNumberFormat="1" applyFont="1" applyBorder="1" applyAlignment="1">
      <alignment/>
    </xf>
    <xf numFmtId="185" fontId="3" fillId="0" borderId="6" xfId="15" applyNumberFormat="1" applyFont="1" applyBorder="1" applyAlignment="1">
      <alignment/>
    </xf>
    <xf numFmtId="185" fontId="3" fillId="0" borderId="7" xfId="15" applyNumberFormat="1" applyFont="1" applyBorder="1" applyAlignment="1">
      <alignment/>
    </xf>
    <xf numFmtId="185" fontId="8" fillId="0" borderId="3" xfId="15" applyNumberFormat="1" applyFont="1" applyBorder="1" applyAlignment="1">
      <alignment/>
    </xf>
    <xf numFmtId="185" fontId="3" fillId="0" borderId="3" xfId="15" applyNumberFormat="1" applyFont="1" applyBorder="1" applyAlignment="1">
      <alignment/>
    </xf>
    <xf numFmtId="185" fontId="3" fillId="0" borderId="4" xfId="15" applyNumberFormat="1" applyFont="1" applyBorder="1" applyAlignment="1">
      <alignment/>
    </xf>
    <xf numFmtId="185" fontId="8" fillId="0" borderId="4" xfId="15" applyNumberFormat="1" applyFont="1" applyBorder="1" applyAlignment="1">
      <alignment/>
    </xf>
    <xf numFmtId="189" fontId="8" fillId="0" borderId="0" xfId="37" applyNumberFormat="1" applyFont="1" applyAlignment="1">
      <alignment/>
      <protection/>
    </xf>
    <xf numFmtId="189" fontId="11" fillId="0" borderId="0" xfId="37" applyNumberFormat="1" applyFont="1" applyBorder="1" applyAlignment="1">
      <alignment/>
      <protection/>
    </xf>
    <xf numFmtId="15" fontId="11" fillId="0" borderId="3" xfId="0" applyNumberFormat="1" applyFont="1" applyBorder="1" applyAlignment="1">
      <alignment horizontal="center"/>
    </xf>
    <xf numFmtId="0" fontId="14" fillId="0" borderId="0" xfId="0" applyFont="1" applyAlignment="1">
      <alignment horizontal="left" wrapText="1"/>
    </xf>
    <xf numFmtId="0" fontId="11" fillId="0" borderId="0" xfId="0" applyFont="1" applyBorder="1" applyAlignment="1">
      <alignment/>
    </xf>
    <xf numFmtId="38" fontId="11" fillId="0" borderId="0" xfId="15" applyNumberFormat="1" applyFont="1" applyBorder="1" applyAlignment="1">
      <alignment horizontal="right"/>
    </xf>
    <xf numFmtId="0" fontId="9" fillId="0" borderId="0" xfId="0" applyFont="1" applyAlignment="1">
      <alignment horizontal="right"/>
    </xf>
    <xf numFmtId="16" fontId="11" fillId="0" borderId="0" xfId="0" applyNumberFormat="1" applyFont="1" applyBorder="1" applyAlignment="1">
      <alignment horizontal="right"/>
    </xf>
    <xf numFmtId="185" fontId="11" fillId="0" borderId="0" xfId="15" applyNumberFormat="1" applyFont="1" applyBorder="1" applyAlignment="1">
      <alignment horizontal="right"/>
    </xf>
    <xf numFmtId="38" fontId="11" fillId="0" borderId="1" xfId="15" applyNumberFormat="1" applyFont="1" applyBorder="1" applyAlignment="1">
      <alignment horizontal="right"/>
    </xf>
    <xf numFmtId="171" fontId="11" fillId="0" borderId="0" xfId="15" applyFont="1" applyBorder="1" applyAlignment="1">
      <alignment horizontal="right"/>
    </xf>
    <xf numFmtId="0" fontId="9" fillId="0" borderId="0" xfId="0" applyFont="1" applyBorder="1" applyAlignment="1">
      <alignment horizontal="left"/>
    </xf>
    <xf numFmtId="185" fontId="9" fillId="0" borderId="0" xfId="15" applyNumberFormat="1" applyFont="1" applyAlignment="1">
      <alignment/>
    </xf>
    <xf numFmtId="185" fontId="11" fillId="0" borderId="3" xfId="15" applyNumberFormat="1" applyFont="1" applyBorder="1" applyAlignment="1">
      <alignment horizontal="right"/>
    </xf>
    <xf numFmtId="185" fontId="8" fillId="0" borderId="6" xfId="15" applyNumberFormat="1" applyFont="1" applyBorder="1" applyAlignment="1" applyProtection="1" quotePrefix="1">
      <alignment horizontal="right"/>
      <protection/>
    </xf>
    <xf numFmtId="0" fontId="11" fillId="0" borderId="0" xfId="0" applyFont="1" applyAlignment="1" quotePrefix="1">
      <alignment horizontal="justify" wrapText="1"/>
    </xf>
    <xf numFmtId="0" fontId="4" fillId="0" borderId="0" xfId="0" applyFont="1" applyAlignment="1">
      <alignment horizontal="justify" wrapText="1"/>
    </xf>
    <xf numFmtId="189" fontId="11" fillId="0" borderId="0" xfId="18" applyNumberFormat="1" applyFont="1" applyBorder="1" applyAlignment="1" applyProtection="1">
      <alignment horizontal="left" wrapText="1"/>
      <protection/>
    </xf>
    <xf numFmtId="0" fontId="0" fillId="0" borderId="0" xfId="0" applyAlignment="1">
      <alignment horizontal="left" wrapText="1"/>
    </xf>
    <xf numFmtId="0" fontId="11" fillId="0" borderId="0" xfId="0" applyFont="1" applyAlignment="1">
      <alignment horizontal="left" wrapText="1"/>
    </xf>
    <xf numFmtId="0" fontId="14" fillId="0" borderId="0" xfId="0" applyFont="1" applyAlignment="1">
      <alignment horizontal="left" wrapText="1"/>
    </xf>
    <xf numFmtId="0" fontId="11" fillId="0" borderId="0" xfId="0" applyFont="1" applyAlignment="1">
      <alignment horizontal="justify" wrapText="1"/>
    </xf>
    <xf numFmtId="0" fontId="22" fillId="0" borderId="0" xfId="0" applyFont="1" applyAlignment="1">
      <alignment horizontal="justify" wrapText="1"/>
    </xf>
    <xf numFmtId="0" fontId="17" fillId="0" borderId="0" xfId="0" applyFont="1" applyAlignment="1">
      <alignment horizontal="justify" wrapText="1"/>
    </xf>
    <xf numFmtId="0" fontId="25" fillId="0" borderId="0" xfId="0" applyFont="1" applyAlignment="1">
      <alignment horizontal="justify" wrapText="1"/>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dimension ref="A1:I72"/>
  <sheetViews>
    <sheetView showGridLines="0" tabSelected="1" zoomScale="85" zoomScaleNormal="85" workbookViewId="0" topLeftCell="A1">
      <selection activeCell="C1" sqref="C1"/>
    </sheetView>
  </sheetViews>
  <sheetFormatPr defaultColWidth="12.7109375" defaultRowHeight="12" customHeight="1"/>
  <cols>
    <col min="1" max="1" width="55.7109375" style="34" customWidth="1"/>
    <col min="2" max="2" width="8.140625" style="35" customWidth="1"/>
    <col min="3" max="3" width="15.8515625" style="107" customWidth="1"/>
    <col min="4" max="4" width="5.7109375" style="62" customWidth="1"/>
    <col min="5" max="5" width="13.28125" style="62" customWidth="1"/>
    <col min="6" max="16384" width="12.7109375" style="27" customWidth="1"/>
  </cols>
  <sheetData>
    <row r="1" spans="1:5" ht="15.75" customHeight="1">
      <c r="A1" s="41" t="s">
        <v>21</v>
      </c>
      <c r="B1" s="86"/>
      <c r="C1" s="98"/>
      <c r="E1" s="64" t="s">
        <v>107</v>
      </c>
    </row>
    <row r="2" spans="1:5" ht="15.75" customHeight="1">
      <c r="A2" s="41" t="s">
        <v>113</v>
      </c>
      <c r="B2" s="86"/>
      <c r="C2" s="98"/>
      <c r="E2" s="108"/>
    </row>
    <row r="3" spans="1:3" ht="15.75" customHeight="1">
      <c r="A3" s="36"/>
      <c r="B3" s="86"/>
      <c r="C3" s="98"/>
    </row>
    <row r="4" spans="1:3" ht="14.25" customHeight="1">
      <c r="A4" s="124" t="s">
        <v>27</v>
      </c>
      <c r="B4" s="125"/>
      <c r="C4" s="125"/>
    </row>
    <row r="5" spans="1:3" ht="12.75" customHeight="1">
      <c r="A5" s="84"/>
      <c r="B5" s="87"/>
      <c r="C5" s="99"/>
    </row>
    <row r="6" spans="1:3" ht="15" customHeight="1">
      <c r="A6" s="28"/>
      <c r="B6" s="87"/>
      <c r="C6" s="99"/>
    </row>
    <row r="7" spans="1:5" s="29" customFormat="1" ht="12" customHeight="1">
      <c r="A7" s="47"/>
      <c r="B7" s="48" t="s">
        <v>33</v>
      </c>
      <c r="C7" s="49" t="s">
        <v>23</v>
      </c>
      <c r="D7" s="64"/>
      <c r="E7" s="49" t="s">
        <v>23</v>
      </c>
    </row>
    <row r="8" spans="1:5" s="29" customFormat="1" ht="12" customHeight="1">
      <c r="A8" s="47"/>
      <c r="B8" s="48"/>
      <c r="C8" s="50" t="s">
        <v>116</v>
      </c>
      <c r="D8" s="64"/>
      <c r="E8" s="50" t="s">
        <v>24</v>
      </c>
    </row>
    <row r="9" spans="1:5" s="29" customFormat="1" ht="12" customHeight="1">
      <c r="A9" s="47"/>
      <c r="B9" s="48"/>
      <c r="C9" s="51" t="s">
        <v>7</v>
      </c>
      <c r="D9" s="64"/>
      <c r="E9" s="51" t="s">
        <v>7</v>
      </c>
    </row>
    <row r="10" spans="1:5" s="30" customFormat="1" ht="12" customHeight="1">
      <c r="A10" s="52" t="s">
        <v>31</v>
      </c>
      <c r="B10" s="53"/>
      <c r="C10" s="52"/>
      <c r="D10" s="57"/>
      <c r="E10" s="57"/>
    </row>
    <row r="11" spans="1:5" s="30" customFormat="1" ht="12" customHeight="1">
      <c r="A11" s="54" t="s">
        <v>19</v>
      </c>
      <c r="B11" s="88"/>
      <c r="C11" s="52">
        <f>26074345+10602160-2800000</f>
        <v>33876505</v>
      </c>
      <c r="D11" s="57"/>
      <c r="E11" s="57">
        <v>22458945</v>
      </c>
    </row>
    <row r="12" spans="1:5" s="30" customFormat="1" ht="12" customHeight="1">
      <c r="A12" s="85" t="s">
        <v>92</v>
      </c>
      <c r="B12" s="88"/>
      <c r="C12" s="52">
        <v>195731779</v>
      </c>
      <c r="D12" s="57"/>
      <c r="E12" s="57">
        <v>195731779</v>
      </c>
    </row>
    <row r="13" spans="1:5" s="30" customFormat="1" ht="12" customHeight="1">
      <c r="A13" s="54" t="s">
        <v>32</v>
      </c>
      <c r="B13" s="88"/>
      <c r="C13" s="52">
        <v>5</v>
      </c>
      <c r="D13" s="57"/>
      <c r="E13" s="57">
        <v>5</v>
      </c>
    </row>
    <row r="14" spans="1:5" s="30" customFormat="1" ht="12" customHeight="1">
      <c r="A14" s="54" t="s">
        <v>35</v>
      </c>
      <c r="B14" s="88"/>
      <c r="C14" s="52">
        <f>1159516+1608749</f>
        <v>2768265</v>
      </c>
      <c r="D14" s="57"/>
      <c r="E14" s="57">
        <v>1159516</v>
      </c>
    </row>
    <row r="15" spans="1:5" s="30" customFormat="1" ht="12" customHeight="1">
      <c r="A15" s="54" t="s">
        <v>36</v>
      </c>
      <c r="B15" s="88"/>
      <c r="C15" s="52">
        <v>999238</v>
      </c>
      <c r="D15" s="57"/>
      <c r="E15" s="57">
        <v>999238</v>
      </c>
    </row>
    <row r="16" spans="1:5" s="30" customFormat="1" ht="12" customHeight="1">
      <c r="A16" s="54" t="s">
        <v>0</v>
      </c>
      <c r="B16" s="88"/>
      <c r="C16" s="52">
        <v>235748633</v>
      </c>
      <c r="D16" s="57"/>
      <c r="E16" s="57">
        <v>235748633</v>
      </c>
    </row>
    <row r="17" spans="1:5" s="30" customFormat="1" ht="12" customHeight="1">
      <c r="A17" s="54" t="s">
        <v>37</v>
      </c>
      <c r="B17" s="88"/>
      <c r="C17" s="52">
        <v>47162944</v>
      </c>
      <c r="D17" s="57"/>
      <c r="E17" s="57">
        <v>70123639</v>
      </c>
    </row>
    <row r="18" spans="1:5" s="30" customFormat="1" ht="12" customHeight="1">
      <c r="A18" s="57" t="s">
        <v>38</v>
      </c>
      <c r="B18" s="88"/>
      <c r="C18" s="52">
        <v>212674290</v>
      </c>
      <c r="D18" s="57"/>
      <c r="E18" s="57">
        <v>212674290</v>
      </c>
    </row>
    <row r="19" spans="1:5" s="30" customFormat="1" ht="15.75" customHeight="1">
      <c r="A19" s="57"/>
      <c r="B19" s="58"/>
      <c r="C19" s="52"/>
      <c r="D19" s="57"/>
      <c r="E19" s="57"/>
    </row>
    <row r="20" spans="1:5" s="30" customFormat="1" ht="12" customHeight="1">
      <c r="A20" s="61" t="s">
        <v>34</v>
      </c>
      <c r="B20" s="60"/>
      <c r="C20" s="52"/>
      <c r="D20" s="57"/>
      <c r="E20" s="57"/>
    </row>
    <row r="21" spans="1:5" s="30" customFormat="1" ht="12" customHeight="1">
      <c r="A21" s="85" t="s">
        <v>1</v>
      </c>
      <c r="B21" s="88"/>
      <c r="C21" s="92">
        <v>56359599</v>
      </c>
      <c r="D21" s="57"/>
      <c r="E21" s="100">
        <v>48119068</v>
      </c>
    </row>
    <row r="22" spans="1:5" s="30" customFormat="1" ht="12" customHeight="1">
      <c r="A22" s="54" t="s">
        <v>2</v>
      </c>
      <c r="B22" s="88"/>
      <c r="C22" s="93">
        <v>43736668</v>
      </c>
      <c r="D22" s="57"/>
      <c r="E22" s="101">
        <v>37122335</v>
      </c>
    </row>
    <row r="23" spans="1:5" s="30" customFormat="1" ht="12" customHeight="1">
      <c r="A23" s="54" t="s">
        <v>37</v>
      </c>
      <c r="B23" s="88"/>
      <c r="C23" s="93">
        <v>115254310</v>
      </c>
      <c r="D23" s="57"/>
      <c r="E23" s="101">
        <v>105940880</v>
      </c>
    </row>
    <row r="24" spans="1:5" s="30" customFormat="1" ht="12" customHeight="1">
      <c r="A24" s="54" t="s">
        <v>39</v>
      </c>
      <c r="B24" s="88"/>
      <c r="C24" s="93">
        <v>4142242</v>
      </c>
      <c r="D24" s="57"/>
      <c r="E24" s="101">
        <v>6160713</v>
      </c>
    </row>
    <row r="25" spans="1:5" s="30" customFormat="1" ht="12" customHeight="1">
      <c r="A25" s="54" t="s">
        <v>40</v>
      </c>
      <c r="B25" s="88"/>
      <c r="C25" s="93">
        <v>17378078</v>
      </c>
      <c r="D25" s="57"/>
      <c r="E25" s="101">
        <v>7368145</v>
      </c>
    </row>
    <row r="26" spans="1:5" s="30" customFormat="1" ht="12" customHeight="1" hidden="1">
      <c r="A26" s="52" t="s">
        <v>6</v>
      </c>
      <c r="B26" s="88"/>
      <c r="C26" s="93"/>
      <c r="D26" s="57"/>
      <c r="E26" s="101"/>
    </row>
    <row r="27" spans="1:5" s="30" customFormat="1" ht="13.5" customHeight="1">
      <c r="A27" s="57" t="s">
        <v>41</v>
      </c>
      <c r="B27" s="88"/>
      <c r="C27" s="93">
        <v>920654</v>
      </c>
      <c r="D27" s="57"/>
      <c r="E27" s="101">
        <v>37616329</v>
      </c>
    </row>
    <row r="28" spans="1:5" s="30" customFormat="1" ht="12" customHeight="1">
      <c r="A28" s="57" t="s">
        <v>42</v>
      </c>
      <c r="B28" s="88"/>
      <c r="C28" s="94">
        <v>14621403</v>
      </c>
      <c r="D28" s="57"/>
      <c r="E28" s="102">
        <v>28078441</v>
      </c>
    </row>
    <row r="29" spans="1:5" s="30" customFormat="1" ht="12" customHeight="1">
      <c r="A29" s="52"/>
      <c r="B29" s="53"/>
      <c r="C29" s="52"/>
      <c r="D29" s="57"/>
      <c r="E29" s="57"/>
    </row>
    <row r="30" spans="1:5" s="30" customFormat="1" ht="12" customHeight="1">
      <c r="A30" s="56"/>
      <c r="B30" s="55"/>
      <c r="C30" s="103">
        <f>SUM(C21:C28)</f>
        <v>252412954</v>
      </c>
      <c r="D30" s="57"/>
      <c r="E30" s="104">
        <f>SUM(E21:E28)</f>
        <v>270405911</v>
      </c>
    </row>
    <row r="31" spans="1:5" s="30" customFormat="1" ht="16.5" customHeight="1">
      <c r="A31" s="52" t="s">
        <v>43</v>
      </c>
      <c r="B31" s="55"/>
      <c r="C31" s="52"/>
      <c r="D31" s="57"/>
      <c r="E31" s="57"/>
    </row>
    <row r="32" spans="1:5" s="30" customFormat="1" ht="12" customHeight="1">
      <c r="A32" s="54" t="s">
        <v>44</v>
      </c>
      <c r="B32" s="88"/>
      <c r="C32" s="92">
        <f>80095633+3173746-45481895+3321000</f>
        <v>41108484</v>
      </c>
      <c r="D32" s="57"/>
      <c r="E32" s="100">
        <v>43838346</v>
      </c>
    </row>
    <row r="33" spans="1:5" s="30" customFormat="1" ht="12" customHeight="1">
      <c r="A33" s="54" t="s">
        <v>45</v>
      </c>
      <c r="B33" s="88"/>
      <c r="C33" s="93">
        <v>78404152</v>
      </c>
      <c r="D33" s="57"/>
      <c r="E33" s="101">
        <v>94535251</v>
      </c>
    </row>
    <row r="34" spans="1:5" s="30" customFormat="1" ht="12" customHeight="1">
      <c r="A34" s="54" t="s">
        <v>46</v>
      </c>
      <c r="B34" s="88"/>
      <c r="C34" s="121" t="s">
        <v>112</v>
      </c>
      <c r="D34" s="57"/>
      <c r="E34" s="101">
        <v>2663</v>
      </c>
    </row>
    <row r="35" spans="1:5" s="30" customFormat="1" ht="12" customHeight="1">
      <c r="A35" s="54" t="s">
        <v>47</v>
      </c>
      <c r="B35" s="88"/>
      <c r="C35" s="93">
        <v>2896682</v>
      </c>
      <c r="D35" s="57"/>
      <c r="E35" s="101">
        <v>1033196</v>
      </c>
    </row>
    <row r="36" spans="1:5" s="30" customFormat="1" ht="12" customHeight="1">
      <c r="A36" s="54" t="s">
        <v>52</v>
      </c>
      <c r="B36" s="88"/>
      <c r="C36" s="93">
        <f>55156605+11879416</f>
        <v>67036021</v>
      </c>
      <c r="D36" s="57"/>
      <c r="E36" s="101">
        <v>68383571</v>
      </c>
    </row>
    <row r="37" spans="1:5" s="30" customFormat="1" ht="12" customHeight="1">
      <c r="A37" s="57" t="s">
        <v>53</v>
      </c>
      <c r="B37" s="88"/>
      <c r="C37" s="93">
        <v>45481895</v>
      </c>
      <c r="D37" s="57"/>
      <c r="E37" s="101">
        <v>57318647</v>
      </c>
    </row>
    <row r="38" spans="1:5" s="30" customFormat="1" ht="12" customHeight="1">
      <c r="A38" s="54" t="s">
        <v>55</v>
      </c>
      <c r="B38" s="88"/>
      <c r="C38" s="93">
        <v>25295138</v>
      </c>
      <c r="D38" s="57"/>
      <c r="E38" s="101">
        <v>5150204</v>
      </c>
    </row>
    <row r="39" spans="1:5" s="30" customFormat="1" ht="12" customHeight="1">
      <c r="A39" s="54" t="s">
        <v>54</v>
      </c>
      <c r="B39" s="88"/>
      <c r="C39" s="94">
        <v>7852026</v>
      </c>
      <c r="D39" s="57"/>
      <c r="E39" s="102">
        <v>8577619</v>
      </c>
    </row>
    <row r="40" spans="1:5" s="30" customFormat="1" ht="12" customHeight="1">
      <c r="A40" s="54"/>
      <c r="B40" s="88"/>
      <c r="C40" s="52"/>
      <c r="D40" s="57"/>
      <c r="E40" s="57"/>
    </row>
    <row r="41" spans="1:5" s="30" customFormat="1" ht="12" customHeight="1">
      <c r="A41" s="54"/>
      <c r="B41" s="88"/>
      <c r="C41" s="52"/>
      <c r="D41" s="57"/>
      <c r="E41" s="57" t="s">
        <v>20</v>
      </c>
    </row>
    <row r="42" spans="1:6" s="30" customFormat="1" ht="12" customHeight="1">
      <c r="A42" s="52" t="s">
        <v>56</v>
      </c>
      <c r="B42" s="59"/>
      <c r="C42" s="103">
        <f>SUM(C32:C39)</f>
        <v>268074398</v>
      </c>
      <c r="D42" s="57"/>
      <c r="E42" s="104">
        <f>SUM(E32:E39)</f>
        <v>278839497</v>
      </c>
      <c r="F42" s="30" t="s">
        <v>20</v>
      </c>
    </row>
    <row r="43" spans="1:5" s="30" customFormat="1" ht="12" customHeight="1">
      <c r="A43" s="54"/>
      <c r="B43" s="55"/>
      <c r="C43" s="52"/>
      <c r="D43" s="57"/>
      <c r="E43" s="57"/>
    </row>
    <row r="44" spans="1:5" s="30" customFormat="1" ht="12" customHeight="1">
      <c r="A44" s="52" t="s">
        <v>93</v>
      </c>
      <c r="B44" s="55"/>
      <c r="C44" s="61">
        <f>C30-C42</f>
        <v>-15661444</v>
      </c>
      <c r="D44" s="57"/>
      <c r="E44" s="57">
        <f>E30-E42</f>
        <v>-8433586</v>
      </c>
    </row>
    <row r="45" spans="1:5" s="30" customFormat="1" ht="12" customHeight="1">
      <c r="A45" s="54"/>
      <c r="B45" s="55"/>
      <c r="C45" s="52"/>
      <c r="D45" s="57"/>
      <c r="E45" s="57"/>
    </row>
    <row r="46" spans="1:5" s="30" customFormat="1" ht="12" customHeight="1">
      <c r="A46" s="52" t="s">
        <v>57</v>
      </c>
      <c r="B46" s="55"/>
      <c r="C46" s="52"/>
      <c r="D46" s="57"/>
      <c r="E46" s="57"/>
    </row>
    <row r="47" spans="1:5" s="30" customFormat="1" ht="12" customHeight="1">
      <c r="A47" s="54" t="s">
        <v>47</v>
      </c>
      <c r="B47" s="88"/>
      <c r="C47" s="52">
        <v>-612090</v>
      </c>
      <c r="D47" s="57"/>
      <c r="E47" s="57">
        <v>-8002360</v>
      </c>
    </row>
    <row r="48" spans="1:5" s="30" customFormat="1" ht="12" customHeight="1">
      <c r="A48" s="54" t="s">
        <v>48</v>
      </c>
      <c r="B48" s="88"/>
      <c r="C48" s="52">
        <f>-(199971167+39829534)</f>
        <v>-239800701</v>
      </c>
      <c r="D48" s="57"/>
      <c r="E48" s="57">
        <v>-239800701</v>
      </c>
    </row>
    <row r="49" spans="1:5" s="30" customFormat="1" ht="12" customHeight="1">
      <c r="A49" s="54" t="s">
        <v>49</v>
      </c>
      <c r="B49" s="88"/>
      <c r="C49" s="52">
        <v>-37655072</v>
      </c>
      <c r="D49" s="57"/>
      <c r="E49" s="57">
        <v>-37655072</v>
      </c>
    </row>
    <row r="50" spans="1:9" s="30" customFormat="1" ht="12" customHeight="1">
      <c r="A50" s="57" t="s">
        <v>50</v>
      </c>
      <c r="B50" s="88"/>
      <c r="C50" s="52">
        <v>-15845188</v>
      </c>
      <c r="D50" s="57"/>
      <c r="E50" s="57">
        <v>-28704941</v>
      </c>
      <c r="F50" s="30" t="s">
        <v>20</v>
      </c>
      <c r="I50" s="31"/>
    </row>
    <row r="51" spans="1:9" s="30" customFormat="1" ht="12" customHeight="1">
      <c r="A51" s="57" t="s">
        <v>51</v>
      </c>
      <c r="B51" s="88"/>
      <c r="C51" s="52">
        <v>-6473116</v>
      </c>
      <c r="D51" s="57"/>
      <c r="E51" s="57">
        <v>-8388542</v>
      </c>
      <c r="I51" s="32"/>
    </row>
    <row r="52" spans="1:5" s="30" customFormat="1" ht="12" customHeight="1">
      <c r="A52" s="85" t="s">
        <v>3</v>
      </c>
      <c r="B52" s="55"/>
      <c r="C52" s="91">
        <v>-2444000</v>
      </c>
      <c r="D52" s="57"/>
      <c r="E52" s="104">
        <v>-2444000</v>
      </c>
    </row>
    <row r="53" spans="1:5" s="30" customFormat="1" ht="8.25" customHeight="1">
      <c r="A53" s="57"/>
      <c r="B53" s="88"/>
      <c r="C53" s="52"/>
      <c r="D53" s="57"/>
      <c r="E53" s="57"/>
    </row>
    <row r="54" spans="1:5" s="30" customFormat="1" ht="12" customHeight="1" thickBot="1">
      <c r="A54" s="52"/>
      <c r="B54" s="88"/>
      <c r="C54" s="106">
        <f>SUM(C44:C52)+SUM(C11:C18)</f>
        <v>410470048</v>
      </c>
      <c r="D54" s="57"/>
      <c r="E54" s="105">
        <f>SUM(E44:E52)+SUM(E11:E18)</f>
        <v>405466843</v>
      </c>
    </row>
    <row r="55" spans="1:5" s="30" customFormat="1" ht="12" customHeight="1" thickTop="1">
      <c r="A55" s="52"/>
      <c r="B55" s="88"/>
      <c r="C55" s="52"/>
      <c r="D55" s="57"/>
      <c r="E55" s="57"/>
    </row>
    <row r="56" spans="1:5" s="30" customFormat="1" ht="12.75">
      <c r="A56" s="61" t="s">
        <v>58</v>
      </c>
      <c r="B56" s="58"/>
      <c r="C56" s="52"/>
      <c r="D56" s="57"/>
      <c r="E56" s="57"/>
    </row>
    <row r="57" spans="1:5" s="30" customFormat="1" ht="12.75">
      <c r="A57" s="61"/>
      <c r="B57" s="58"/>
      <c r="C57" s="52"/>
      <c r="D57" s="57"/>
      <c r="E57" s="57"/>
    </row>
    <row r="58" spans="1:5" s="30" customFormat="1" ht="12" customHeight="1">
      <c r="A58" s="57" t="s">
        <v>59</v>
      </c>
      <c r="B58" s="88"/>
      <c r="C58" s="52">
        <v>412026304</v>
      </c>
      <c r="D58" s="57"/>
      <c r="E58" s="57">
        <v>412026304</v>
      </c>
    </row>
    <row r="59" spans="1:5" s="30" customFormat="1" ht="12" customHeight="1">
      <c r="A59" s="57"/>
      <c r="B59" s="58"/>
      <c r="C59" s="52"/>
      <c r="D59" s="57"/>
      <c r="E59" s="57"/>
    </row>
    <row r="60" spans="1:5" s="30" customFormat="1" ht="12" customHeight="1">
      <c r="A60" s="57" t="s">
        <v>60</v>
      </c>
      <c r="B60" s="58"/>
      <c r="C60" s="91">
        <f>'Condensed Equity'!F19</f>
        <v>-1556256</v>
      </c>
      <c r="D60" s="57"/>
      <c r="E60" s="104">
        <v>-6559461</v>
      </c>
    </row>
    <row r="61" spans="1:5" s="30" customFormat="1" ht="15.75" customHeight="1">
      <c r="A61" s="57"/>
      <c r="B61" s="58"/>
      <c r="C61" s="52"/>
      <c r="D61" s="57"/>
      <c r="E61" s="57"/>
    </row>
    <row r="62" spans="1:5" s="30" customFormat="1" ht="13.5" thickBot="1">
      <c r="A62" s="61" t="s">
        <v>94</v>
      </c>
      <c r="B62" s="58"/>
      <c r="C62" s="106">
        <f>SUM(C58:C60)</f>
        <v>410470048</v>
      </c>
      <c r="D62" s="57"/>
      <c r="E62" s="105">
        <f>SUM(E58:E60)</f>
        <v>405466843</v>
      </c>
    </row>
    <row r="63" spans="1:5" s="30" customFormat="1" ht="13.5" thickTop="1">
      <c r="A63" s="57"/>
      <c r="B63" s="58"/>
      <c r="C63" s="52"/>
      <c r="D63" s="57"/>
      <c r="E63" s="57"/>
    </row>
    <row r="64" spans="1:3" ht="12" customHeight="1">
      <c r="A64" s="62"/>
      <c r="B64" s="63"/>
      <c r="C64" s="64"/>
    </row>
    <row r="65" spans="1:5" ht="12" customHeight="1">
      <c r="A65" s="64" t="s">
        <v>62</v>
      </c>
      <c r="B65" s="63"/>
      <c r="C65" s="64">
        <f>(C62-C18)/C58*100</f>
        <v>48.00561422408604</v>
      </c>
      <c r="E65" s="62">
        <f>(E62-E18)/E58*100</f>
        <v>46.791321604554646</v>
      </c>
    </row>
    <row r="66" spans="1:3" ht="12" customHeight="1">
      <c r="A66" s="27"/>
      <c r="B66" s="33"/>
      <c r="C66" s="64"/>
    </row>
    <row r="67" spans="1:3" ht="12" customHeight="1">
      <c r="A67" s="27"/>
      <c r="B67" s="33"/>
      <c r="C67" s="64"/>
    </row>
    <row r="68" spans="1:4" ht="15.75" customHeight="1">
      <c r="A68" s="122" t="s">
        <v>25</v>
      </c>
      <c r="B68" s="123"/>
      <c r="C68" s="123"/>
      <c r="D68" s="123"/>
    </row>
    <row r="69" spans="1:4" ht="19.5" customHeight="1">
      <c r="A69" s="123"/>
      <c r="B69" s="123"/>
      <c r="C69" s="123"/>
      <c r="D69" s="123"/>
    </row>
    <row r="72" spans="3:5" ht="12" customHeight="1">
      <c r="C72" s="107">
        <f>C54-C62</f>
        <v>0</v>
      </c>
      <c r="D72" s="107"/>
      <c r="E72" s="107">
        <f>E54-E62</f>
        <v>0</v>
      </c>
    </row>
  </sheetData>
  <mergeCells count="2">
    <mergeCell ref="A68:D69"/>
    <mergeCell ref="A4:C4"/>
  </mergeCells>
  <printOptions/>
  <pageMargins left="0.8267716535433072" right="0.3937007874015748" top="0.7086614173228347" bottom="0.4724409448818898" header="0.35433070866141736" footer="0.1968503937007874"/>
  <pageSetup horizontalDpi="180" verticalDpi="180" orientation="portrait" paperSize="9" scale="85" r:id="rId1"/>
</worksheet>
</file>

<file path=xl/worksheets/sheet2.xml><?xml version="1.0" encoding="utf-8"?>
<worksheet xmlns="http://schemas.openxmlformats.org/spreadsheetml/2006/main" xmlns:r="http://schemas.openxmlformats.org/officeDocument/2006/relationships">
  <dimension ref="A1:K56"/>
  <sheetViews>
    <sheetView showGridLines="0" zoomScale="75" zoomScaleNormal="75" workbookViewId="0" topLeftCell="A25">
      <selection activeCell="E26" sqref="E26"/>
    </sheetView>
  </sheetViews>
  <sheetFormatPr defaultColWidth="9.140625" defaultRowHeight="12.75"/>
  <cols>
    <col min="1" max="1" width="20.7109375" style="2" customWidth="1"/>
    <col min="2" max="2" width="13.140625" style="2" customWidth="1"/>
    <col min="3" max="3" width="9.28125" style="2" customWidth="1"/>
    <col min="4" max="4" width="3.28125" style="2" customWidth="1"/>
    <col min="5" max="5" width="17.57421875" style="25" bestFit="1" customWidth="1"/>
    <col min="6" max="6" width="3.00390625" style="2" customWidth="1"/>
    <col min="7" max="7" width="12.7109375" style="2" customWidth="1"/>
    <col min="8" max="8" width="17.57421875" style="25" bestFit="1" customWidth="1"/>
    <col min="9" max="16384" width="8.8515625" style="2" customWidth="1"/>
  </cols>
  <sheetData>
    <row r="1" ht="20.25" customHeight="1">
      <c r="A1" s="41" t="s">
        <v>21</v>
      </c>
    </row>
    <row r="2" ht="15.75">
      <c r="A2" s="41" t="str">
        <f>'Condensed BS'!A2</f>
        <v>INTERIM REPORT FOR THE PERIOD ENDED 30 SEPTEMBER 2003</v>
      </c>
    </row>
    <row r="3" ht="15.75">
      <c r="A3" s="40"/>
    </row>
    <row r="4" ht="15.75">
      <c r="A4" s="39" t="s">
        <v>29</v>
      </c>
    </row>
    <row r="5" ht="15.75">
      <c r="A5" s="2" t="s">
        <v>20</v>
      </c>
    </row>
    <row r="6" spans="4:8" ht="15.75">
      <c r="D6" s="44"/>
      <c r="E6" s="43"/>
      <c r="H6" s="43"/>
    </row>
    <row r="7" spans="4:8" ht="15.75">
      <c r="D7" s="9"/>
      <c r="E7" s="45" t="s">
        <v>20</v>
      </c>
      <c r="H7" s="45" t="s">
        <v>20</v>
      </c>
    </row>
    <row r="8" spans="4:8" ht="15.75">
      <c r="D8" s="111"/>
      <c r="E8" s="44" t="s">
        <v>61</v>
      </c>
      <c r="F8" s="111"/>
      <c r="G8" s="111"/>
      <c r="H8" s="19" t="s">
        <v>104</v>
      </c>
    </row>
    <row r="9" spans="4:8" ht="15.75">
      <c r="D9" s="9"/>
      <c r="E9" s="109" t="s">
        <v>114</v>
      </c>
      <c r="F9" s="118"/>
      <c r="G9" s="118"/>
      <c r="H9" s="109" t="s">
        <v>114</v>
      </c>
    </row>
    <row r="10" spans="4:8" ht="15.75">
      <c r="D10" s="9"/>
      <c r="E10" s="114"/>
      <c r="G10" s="89"/>
      <c r="H10" s="114"/>
    </row>
    <row r="11" ht="15.75">
      <c r="D11" s="9"/>
    </row>
    <row r="12" spans="1:8" ht="15.75">
      <c r="A12" s="2" t="s">
        <v>10</v>
      </c>
      <c r="D12" s="18"/>
      <c r="E12" s="115">
        <f>H12-23483446</f>
        <v>10616927</v>
      </c>
      <c r="H12" s="115">
        <v>34100373</v>
      </c>
    </row>
    <row r="13" spans="4:8" ht="15.75">
      <c r="D13" s="18"/>
      <c r="E13" s="115"/>
      <c r="H13" s="115"/>
    </row>
    <row r="14" spans="1:8" ht="15.75">
      <c r="A14" s="2" t="s">
        <v>63</v>
      </c>
      <c r="D14" s="18"/>
      <c r="E14" s="115">
        <f>(H14)+14281827</f>
        <v>-9247214</v>
      </c>
      <c r="F14" s="119"/>
      <c r="G14" s="119"/>
      <c r="H14" s="115">
        <v>-23529041</v>
      </c>
    </row>
    <row r="15" spans="4:8" ht="15.75">
      <c r="D15" s="18"/>
      <c r="E15" s="115"/>
      <c r="F15" s="119"/>
      <c r="G15" s="119"/>
      <c r="H15" s="115"/>
    </row>
    <row r="16" spans="1:8" ht="15.75">
      <c r="A16" s="2" t="s">
        <v>108</v>
      </c>
      <c r="D16" s="18"/>
      <c r="E16" s="120">
        <f>H16-2774542</f>
        <v>4227016</v>
      </c>
      <c r="F16" s="119"/>
      <c r="G16" s="119"/>
      <c r="H16" s="120">
        <v>7001558</v>
      </c>
    </row>
    <row r="17" spans="4:8" ht="15.75">
      <c r="D17" s="18"/>
      <c r="E17" s="115"/>
      <c r="F17" s="119"/>
      <c r="G17" s="119"/>
      <c r="H17" s="115"/>
    </row>
    <row r="18" spans="1:8" ht="15.75">
      <c r="A18" s="2" t="s">
        <v>109</v>
      </c>
      <c r="D18" s="18"/>
      <c r="E18" s="115">
        <f>SUM(E12:E16)</f>
        <v>5596729</v>
      </c>
      <c r="F18" s="119"/>
      <c r="G18" s="119"/>
      <c r="H18" s="115">
        <f>SUM(H12:H16)</f>
        <v>17572890</v>
      </c>
    </row>
    <row r="19" spans="4:8" ht="15.75">
      <c r="D19" s="18"/>
      <c r="E19" s="115"/>
      <c r="F19" s="119"/>
      <c r="G19" s="119"/>
      <c r="H19" s="115"/>
    </row>
    <row r="20" spans="1:8" ht="15.75">
      <c r="A20" s="2" t="s">
        <v>110</v>
      </c>
      <c r="D20" s="18"/>
      <c r="E20" s="115">
        <f>H20+7965385</f>
        <v>-4847601</v>
      </c>
      <c r="F20" s="119"/>
      <c r="G20" s="119"/>
      <c r="H20" s="115">
        <v>-12812986</v>
      </c>
    </row>
    <row r="21" spans="4:8" ht="15.75">
      <c r="D21" s="18"/>
      <c r="E21" s="115"/>
      <c r="F21" s="119"/>
      <c r="G21" s="119"/>
      <c r="H21" s="115"/>
    </row>
    <row r="22" spans="1:8" ht="15.75">
      <c r="A22" s="2" t="s">
        <v>120</v>
      </c>
      <c r="D22" s="18"/>
      <c r="E22" s="115">
        <f>H22</f>
        <v>2557759</v>
      </c>
      <c r="F22" s="119"/>
      <c r="G22" s="119"/>
      <c r="H22" s="115">
        <v>2557759</v>
      </c>
    </row>
    <row r="23" spans="4:8" ht="15.75">
      <c r="D23" s="18"/>
      <c r="E23" s="120"/>
      <c r="F23" s="119"/>
      <c r="G23" s="119"/>
      <c r="H23" s="120"/>
    </row>
    <row r="24" spans="1:8" ht="15.75">
      <c r="A24" s="5" t="s">
        <v>95</v>
      </c>
      <c r="D24" s="18"/>
      <c r="E24" s="115">
        <f>SUM(E20:E23)+E18</f>
        <v>3306887</v>
      </c>
      <c r="F24" s="119"/>
      <c r="G24" s="119"/>
      <c r="H24" s="115">
        <f>SUM(H20:H23)+H18</f>
        <v>7317663</v>
      </c>
    </row>
    <row r="25" spans="1:8" ht="15.75">
      <c r="A25" s="11"/>
      <c r="D25" s="18"/>
      <c r="E25" s="115"/>
      <c r="F25" s="119"/>
      <c r="G25" s="119"/>
      <c r="H25" s="115"/>
    </row>
    <row r="26" spans="1:8" ht="15.75">
      <c r="A26" s="5" t="s">
        <v>76</v>
      </c>
      <c r="D26" s="18"/>
      <c r="E26" s="120">
        <f>H26+910593</f>
        <v>-1403865</v>
      </c>
      <c r="F26" s="119"/>
      <c r="G26" s="119"/>
      <c r="H26" s="120">
        <f>-(1365448+949010)</f>
        <v>-2314458</v>
      </c>
    </row>
    <row r="27" spans="1:8" ht="15.75">
      <c r="A27" s="11"/>
      <c r="D27" s="18"/>
      <c r="E27" s="112"/>
      <c r="H27" s="112"/>
    </row>
    <row r="28" spans="1:8" ht="15.75">
      <c r="A28" s="5" t="s">
        <v>77</v>
      </c>
      <c r="D28" s="18"/>
      <c r="E28" s="112">
        <f>+E24+E26</f>
        <v>1903022</v>
      </c>
      <c r="H28" s="112">
        <f>+H24+H26</f>
        <v>5003205</v>
      </c>
    </row>
    <row r="29" spans="1:8" ht="15.75">
      <c r="A29" s="11"/>
      <c r="D29" s="18"/>
      <c r="E29" s="112"/>
      <c r="H29" s="112"/>
    </row>
    <row r="30" spans="1:8" ht="15.75">
      <c r="A30" s="5" t="s">
        <v>64</v>
      </c>
      <c r="D30" s="18"/>
      <c r="E30" s="112" t="s">
        <v>112</v>
      </c>
      <c r="F30" s="113"/>
      <c r="G30" s="113"/>
      <c r="H30" s="112" t="s">
        <v>112</v>
      </c>
    </row>
    <row r="31" spans="1:8" ht="15.75">
      <c r="A31" s="5"/>
      <c r="D31" s="18"/>
      <c r="E31" s="112"/>
      <c r="F31" s="113"/>
      <c r="G31" s="113"/>
      <c r="H31" s="112"/>
    </row>
    <row r="32" spans="1:8" ht="16.5" thickBot="1">
      <c r="A32" s="2" t="s">
        <v>96</v>
      </c>
      <c r="D32" s="18"/>
      <c r="E32" s="116">
        <f>SUM(E28:E31)</f>
        <v>1903022</v>
      </c>
      <c r="H32" s="116">
        <f>SUM(H28:H31)</f>
        <v>5003205</v>
      </c>
    </row>
    <row r="33" spans="4:8" ht="16.5" thickTop="1">
      <c r="D33" s="18"/>
      <c r="E33" s="115"/>
      <c r="H33" s="115"/>
    </row>
    <row r="34" spans="1:8" ht="15.75">
      <c r="A34" s="5" t="s">
        <v>65</v>
      </c>
      <c r="D34" s="18"/>
      <c r="E34" s="96">
        <f>E32/412026304*100</f>
        <v>0.4618690558163976</v>
      </c>
      <c r="H34" s="96">
        <f>H32/412026304*100</f>
        <v>1.2142926195313977</v>
      </c>
    </row>
    <row r="35" spans="4:8" ht="15.75">
      <c r="D35" s="18"/>
      <c r="E35" s="115"/>
      <c r="H35" s="115"/>
    </row>
    <row r="36" spans="1:8" ht="15.75">
      <c r="A36" s="5" t="s">
        <v>66</v>
      </c>
      <c r="D36" s="18"/>
      <c r="E36" s="96">
        <f>(E32+189823)/(412026304+37655072+37655072)*100</f>
        <v>0.42944561372105705</v>
      </c>
      <c r="H36" s="96">
        <f>(H32+563279)/(412026304+37655072+37655072)*100</f>
        <v>1.1422260786864027</v>
      </c>
    </row>
    <row r="37" spans="1:8" ht="15.75">
      <c r="A37" s="5"/>
      <c r="D37" s="18"/>
      <c r="E37" s="96"/>
      <c r="H37" s="96"/>
    </row>
    <row r="38" spans="1:8" ht="12.75" customHeight="1">
      <c r="A38" s="11"/>
      <c r="D38" s="18"/>
      <c r="E38" s="117"/>
      <c r="H38" s="117"/>
    </row>
    <row r="39" spans="1:11" ht="12.75" customHeight="1">
      <c r="A39" s="127" t="s">
        <v>117</v>
      </c>
      <c r="B39" s="127"/>
      <c r="C39" s="127"/>
      <c r="D39" s="127"/>
      <c r="E39" s="127"/>
      <c r="F39" s="127"/>
      <c r="G39" s="127"/>
      <c r="H39" s="127"/>
      <c r="I39" s="127"/>
      <c r="J39" s="127"/>
      <c r="K39" s="127"/>
    </row>
    <row r="40" spans="1:11" ht="12.75" customHeight="1">
      <c r="A40" s="127"/>
      <c r="B40" s="127"/>
      <c r="C40" s="127"/>
      <c r="D40" s="127"/>
      <c r="E40" s="127"/>
      <c r="F40" s="127"/>
      <c r="G40" s="127"/>
      <c r="H40" s="127"/>
      <c r="I40" s="127"/>
      <c r="J40" s="127"/>
      <c r="K40" s="127"/>
    </row>
    <row r="41" spans="1:11" ht="21.75" customHeight="1">
      <c r="A41" s="127"/>
      <c r="B41" s="127"/>
      <c r="C41" s="127"/>
      <c r="D41" s="127"/>
      <c r="E41" s="127"/>
      <c r="F41" s="127"/>
      <c r="G41" s="127"/>
      <c r="H41" s="127"/>
      <c r="I41" s="127"/>
      <c r="J41" s="127"/>
      <c r="K41" s="127"/>
    </row>
    <row r="42" spans="1:11" ht="12.75" customHeight="1">
      <c r="A42" s="126" t="s">
        <v>26</v>
      </c>
      <c r="B42" s="126"/>
      <c r="C42" s="126"/>
      <c r="D42" s="126"/>
      <c r="E42" s="126"/>
      <c r="F42" s="126"/>
      <c r="G42" s="126"/>
      <c r="H42" s="126"/>
      <c r="I42" s="126"/>
      <c r="J42" s="126"/>
      <c r="K42" s="126"/>
    </row>
    <row r="43" spans="1:11" ht="12.75" customHeight="1">
      <c r="A43" s="126"/>
      <c r="B43" s="126"/>
      <c r="C43" s="126"/>
      <c r="D43" s="126"/>
      <c r="E43" s="126"/>
      <c r="F43" s="126"/>
      <c r="G43" s="126"/>
      <c r="H43" s="126"/>
      <c r="I43" s="126"/>
      <c r="J43" s="126"/>
      <c r="K43" s="126"/>
    </row>
    <row r="44" spans="1:11" ht="12.75" customHeight="1">
      <c r="A44" s="126"/>
      <c r="B44" s="126"/>
      <c r="C44" s="126"/>
      <c r="D44" s="126"/>
      <c r="E44" s="126"/>
      <c r="F44" s="126"/>
      <c r="G44" s="126"/>
      <c r="H44" s="126"/>
      <c r="I44" s="126"/>
      <c r="J44" s="126"/>
      <c r="K44" s="126"/>
    </row>
    <row r="45" spans="1:8" ht="12.75" customHeight="1">
      <c r="A45"/>
      <c r="B45"/>
      <c r="C45"/>
      <c r="D45"/>
      <c r="E45" s="113"/>
      <c r="H45" s="113"/>
    </row>
    <row r="46" spans="5:8" ht="15.75">
      <c r="E46" s="113"/>
      <c r="H46" s="113"/>
    </row>
    <row r="47" spans="5:8" ht="21" customHeight="1">
      <c r="E47" s="113"/>
      <c r="H47" s="113"/>
    </row>
    <row r="48" ht="15.75">
      <c r="D48" s="16"/>
    </row>
    <row r="49" spans="5:8" ht="15.75">
      <c r="E49" s="113"/>
      <c r="H49" s="113"/>
    </row>
    <row r="50" spans="5:8" ht="15.75">
      <c r="E50" s="113"/>
      <c r="H50" s="113"/>
    </row>
    <row r="51" ht="15.75">
      <c r="D51" s="16"/>
    </row>
    <row r="52" ht="15.75">
      <c r="D52" s="16"/>
    </row>
    <row r="53" ht="15.75">
      <c r="D53" s="16"/>
    </row>
    <row r="54" ht="15.75">
      <c r="D54" s="16"/>
    </row>
    <row r="55" ht="15.75">
      <c r="D55" s="16"/>
    </row>
    <row r="56" ht="15.75">
      <c r="D56" s="16"/>
    </row>
  </sheetData>
  <mergeCells count="2">
    <mergeCell ref="A42:K44"/>
    <mergeCell ref="A39:K41"/>
  </mergeCells>
  <printOptions/>
  <pageMargins left="0.5" right="0.34" top="1" bottom="0.75" header="0.5" footer="0.5"/>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M107"/>
  <sheetViews>
    <sheetView showGridLines="0" zoomScale="75" zoomScaleNormal="75" workbookViewId="0" topLeftCell="A1">
      <selection activeCell="M5" sqref="M5"/>
    </sheetView>
  </sheetViews>
  <sheetFormatPr defaultColWidth="9.140625" defaultRowHeight="12.75"/>
  <cols>
    <col min="1" max="1" width="12.7109375" style="2" customWidth="1"/>
    <col min="2" max="2" width="11.8515625" style="2" customWidth="1"/>
    <col min="3" max="3" width="11.140625" style="2" customWidth="1"/>
    <col min="4" max="4" width="14.7109375" style="2" customWidth="1"/>
    <col min="5" max="5" width="13.140625" style="2" customWidth="1"/>
    <col min="6" max="6" width="7.7109375" style="2" customWidth="1"/>
    <col min="7" max="7" width="18.421875" style="8" customWidth="1"/>
    <col min="8" max="8" width="4.8515625" style="8" customWidth="1"/>
    <col min="9" max="9" width="15.7109375" style="8" hidden="1" customWidth="1"/>
    <col min="10" max="10" width="3.7109375" style="2" customWidth="1"/>
    <col min="11" max="11" width="14.28125" style="2" customWidth="1"/>
    <col min="12" max="12" width="8.8515625" style="2" customWidth="1"/>
    <col min="13" max="13" width="17.7109375" style="2" customWidth="1"/>
    <col min="14" max="16384" width="8.8515625" style="2" customWidth="1"/>
  </cols>
  <sheetData>
    <row r="1" ht="19.5" customHeight="1">
      <c r="A1" s="41" t="s">
        <v>21</v>
      </c>
    </row>
    <row r="2" ht="19.5" customHeight="1">
      <c r="A2" s="41" t="str">
        <f>'Condensed BS'!A2</f>
        <v>INTERIM REPORT FOR THE PERIOD ENDED 30 SEPTEMBER 2003</v>
      </c>
    </row>
    <row r="3" ht="19.5" customHeight="1">
      <c r="A3" s="24"/>
    </row>
    <row r="4" ht="16.5">
      <c r="A4" s="42" t="s">
        <v>28</v>
      </c>
    </row>
    <row r="5" ht="18.75">
      <c r="A5" s="7"/>
    </row>
    <row r="6" spans="7:9" ht="15.75">
      <c r="G6" s="25"/>
      <c r="H6" s="19"/>
      <c r="I6" s="19">
        <v>2001</v>
      </c>
    </row>
    <row r="7" spans="8:11" ht="15.75">
      <c r="H7" s="19"/>
      <c r="I7" s="19" t="s">
        <v>9</v>
      </c>
      <c r="K7" s="25" t="s">
        <v>119</v>
      </c>
    </row>
    <row r="8" spans="8:11" ht="15.75">
      <c r="H8" s="19"/>
      <c r="I8" s="20">
        <v>37529</v>
      </c>
      <c r="K8" s="38">
        <v>37894</v>
      </c>
    </row>
    <row r="9" spans="8:11" ht="15.75">
      <c r="H9" s="19"/>
      <c r="I9" s="21" t="s">
        <v>8</v>
      </c>
      <c r="K9" s="26" t="s">
        <v>7</v>
      </c>
    </row>
    <row r="10" ht="15.75">
      <c r="K10" s="8"/>
    </row>
    <row r="11" spans="1:11" ht="15.75">
      <c r="A11" s="4" t="s">
        <v>67</v>
      </c>
      <c r="K11" s="8"/>
    </row>
    <row r="12" spans="1:11" ht="15.75">
      <c r="A12" s="5" t="s">
        <v>111</v>
      </c>
      <c r="H12" s="16"/>
      <c r="I12" s="16">
        <v>0</v>
      </c>
      <c r="K12" s="97">
        <v>7317663</v>
      </c>
    </row>
    <row r="13" spans="1:11" ht="15.75">
      <c r="A13" s="11" t="s">
        <v>22</v>
      </c>
      <c r="H13" s="16"/>
      <c r="I13" s="16"/>
      <c r="K13" s="23"/>
    </row>
    <row r="14" spans="1:11" ht="15.75">
      <c r="A14" s="5" t="s">
        <v>78</v>
      </c>
      <c r="H14" s="16"/>
      <c r="I14" s="16"/>
      <c r="K14" s="23">
        <v>649756</v>
      </c>
    </row>
    <row r="15" spans="1:11" ht="15.75">
      <c r="A15" s="5" t="s">
        <v>79</v>
      </c>
      <c r="H15" s="16"/>
      <c r="I15" s="16"/>
      <c r="K15" s="23">
        <v>-29345</v>
      </c>
    </row>
    <row r="16" spans="1:11" ht="15.75">
      <c r="A16" s="5" t="s">
        <v>106</v>
      </c>
      <c r="H16" s="16"/>
      <c r="I16" s="16"/>
      <c r="K16" s="23">
        <v>0</v>
      </c>
    </row>
    <row r="17" spans="1:11" ht="15.75">
      <c r="A17" s="5" t="s">
        <v>80</v>
      </c>
      <c r="H17" s="16"/>
      <c r="I17" s="16"/>
      <c r="K17" s="23">
        <v>-29655</v>
      </c>
    </row>
    <row r="18" spans="1:11" ht="15.75">
      <c r="A18" s="5" t="s">
        <v>121</v>
      </c>
      <c r="H18" s="16"/>
      <c r="I18" s="16"/>
      <c r="K18" s="23">
        <v>-2557759</v>
      </c>
    </row>
    <row r="19" spans="1:11" ht="15.75">
      <c r="A19" s="5" t="s">
        <v>81</v>
      </c>
      <c r="H19" s="16"/>
      <c r="I19" s="16"/>
      <c r="K19" s="23">
        <v>12812986</v>
      </c>
    </row>
    <row r="20" spans="1:11" ht="15.75">
      <c r="A20" s="5" t="s">
        <v>70</v>
      </c>
      <c r="H20" s="16"/>
      <c r="I20" s="16">
        <v>0</v>
      </c>
      <c r="K20" s="22">
        <v>-391156</v>
      </c>
    </row>
    <row r="21" spans="1:11" ht="15.75">
      <c r="A21" s="11"/>
      <c r="H21" s="16"/>
      <c r="I21" s="16">
        <v>0</v>
      </c>
      <c r="K21" s="23">
        <f>SUM(K12:K20)</f>
        <v>17772490</v>
      </c>
    </row>
    <row r="22" spans="1:11" ht="15.75">
      <c r="A22" s="2" t="s">
        <v>68</v>
      </c>
      <c r="H22" s="16"/>
      <c r="I22" s="16"/>
      <c r="K22" s="23"/>
    </row>
    <row r="23" spans="1:11" ht="15.75">
      <c r="A23" s="2" t="s">
        <v>105</v>
      </c>
      <c r="H23" s="16"/>
      <c r="I23" s="16"/>
      <c r="K23" s="23">
        <v>-8240531</v>
      </c>
    </row>
    <row r="24" spans="1:11" ht="15.75">
      <c r="A24" s="2" t="s">
        <v>82</v>
      </c>
      <c r="H24" s="16"/>
      <c r="I24" s="16"/>
      <c r="K24" s="23">
        <v>-6614333</v>
      </c>
    </row>
    <row r="25" spans="1:11" ht="15.75">
      <c r="A25" s="2" t="s">
        <v>83</v>
      </c>
      <c r="H25" s="16"/>
      <c r="I25" s="16">
        <v>0</v>
      </c>
      <c r="K25" s="23">
        <v>5685148</v>
      </c>
    </row>
    <row r="26" spans="8:11" ht="15.75">
      <c r="H26" s="16"/>
      <c r="I26" s="16"/>
      <c r="K26" s="23"/>
    </row>
    <row r="27" spans="1:11" ht="15.75">
      <c r="A27" s="2" t="s">
        <v>69</v>
      </c>
      <c r="H27" s="16"/>
      <c r="I27" s="18">
        <f>SUM(I21:I26)</f>
        <v>0</v>
      </c>
      <c r="K27" s="23"/>
    </row>
    <row r="28" spans="1:11" ht="15.75">
      <c r="A28" s="2" t="s">
        <v>84</v>
      </c>
      <c r="H28" s="16"/>
      <c r="I28" s="18"/>
      <c r="K28" s="23">
        <v>-2663</v>
      </c>
    </row>
    <row r="29" spans="1:11" ht="15.75">
      <c r="A29" s="2" t="s">
        <v>85</v>
      </c>
      <c r="H29" s="16"/>
      <c r="I29" s="18"/>
      <c r="K29" s="22">
        <v>-24770266</v>
      </c>
    </row>
    <row r="30" spans="1:11" ht="15.75">
      <c r="A30" s="11"/>
      <c r="H30" s="16"/>
      <c r="I30" s="16">
        <f>SUM(I27:I27)</f>
        <v>0</v>
      </c>
      <c r="K30" s="23"/>
    </row>
    <row r="31" spans="8:11" ht="15.75">
      <c r="H31" s="16"/>
      <c r="I31" s="16"/>
      <c r="K31" s="23">
        <f>SUM(K21:K29)</f>
        <v>-16170155</v>
      </c>
    </row>
    <row r="32" spans="8:11" ht="15.75">
      <c r="H32" s="16"/>
      <c r="I32" s="16"/>
      <c r="K32" s="23"/>
    </row>
    <row r="33" spans="1:11" ht="15.75">
      <c r="A33" s="2" t="s">
        <v>88</v>
      </c>
      <c r="H33" s="16"/>
      <c r="I33" s="16"/>
      <c r="K33" s="23">
        <v>-2091041</v>
      </c>
    </row>
    <row r="34" spans="1:11" ht="15.75">
      <c r="A34" s="2" t="s">
        <v>89</v>
      </c>
      <c r="H34" s="16"/>
      <c r="I34" s="16"/>
      <c r="K34" s="22">
        <v>-12812986</v>
      </c>
    </row>
    <row r="35" spans="8:11" ht="15.75">
      <c r="H35" s="16"/>
      <c r="I35" s="16"/>
      <c r="K35" s="23"/>
    </row>
    <row r="36" spans="1:11" ht="16.5" thickBot="1">
      <c r="A36" s="2" t="s">
        <v>102</v>
      </c>
      <c r="H36" s="16"/>
      <c r="I36" s="16"/>
      <c r="K36" s="90">
        <f>SUM(K31:K34)</f>
        <v>-31074182</v>
      </c>
    </row>
    <row r="37" spans="1:11" ht="16.5" thickTop="1">
      <c r="A37" s="11"/>
      <c r="H37" s="16"/>
      <c r="I37" s="16"/>
      <c r="K37" s="23"/>
    </row>
    <row r="38" spans="1:11" ht="15.75">
      <c r="A38" s="39" t="s">
        <v>71</v>
      </c>
      <c r="H38" s="16"/>
      <c r="I38" s="16"/>
      <c r="K38" s="23"/>
    </row>
    <row r="39" spans="1:11" ht="15.75">
      <c r="A39" s="5" t="s">
        <v>86</v>
      </c>
      <c r="H39" s="16"/>
      <c r="I39" s="16"/>
      <c r="K39" s="23">
        <v>-1470501</v>
      </c>
    </row>
    <row r="40" spans="1:11" ht="15.75">
      <c r="A40" s="5" t="s">
        <v>87</v>
      </c>
      <c r="H40" s="16"/>
      <c r="I40" s="16"/>
      <c r="K40" s="23">
        <v>-10602160</v>
      </c>
    </row>
    <row r="41" spans="1:11" ht="15.75">
      <c r="A41" s="5" t="s">
        <v>90</v>
      </c>
      <c r="H41" s="16"/>
      <c r="I41" s="16"/>
      <c r="K41" s="23">
        <v>35000</v>
      </c>
    </row>
    <row r="42" spans="1:11" ht="15.75">
      <c r="A42" s="5" t="s">
        <v>72</v>
      </c>
      <c r="H42" s="16"/>
      <c r="I42" s="16"/>
      <c r="K42" s="22">
        <f>-K20</f>
        <v>391156</v>
      </c>
    </row>
    <row r="43" spans="1:11" ht="15.75">
      <c r="A43" s="5"/>
      <c r="H43" s="16"/>
      <c r="I43" s="16"/>
      <c r="K43" s="23"/>
    </row>
    <row r="44" spans="1:11" ht="16.5" thickBot="1">
      <c r="A44" s="5" t="s">
        <v>73</v>
      </c>
      <c r="H44" s="16"/>
      <c r="I44" s="16"/>
      <c r="K44" s="90">
        <f>SUM(K39:K42)</f>
        <v>-11646505</v>
      </c>
    </row>
    <row r="45" spans="1:11" ht="16.5" thickTop="1">
      <c r="A45" s="11"/>
      <c r="H45" s="16"/>
      <c r="I45" s="17" t="e">
        <f>SUM(#REF!)</f>
        <v>#REF!</v>
      </c>
      <c r="K45" s="23"/>
    </row>
    <row r="46" spans="1:11" ht="15.75">
      <c r="A46" s="4" t="s">
        <v>74</v>
      </c>
      <c r="H46" s="16"/>
      <c r="I46" s="18"/>
      <c r="K46" s="23"/>
    </row>
    <row r="47" spans="1:11" ht="15.75">
      <c r="A47" s="2" t="s">
        <v>99</v>
      </c>
      <c r="H47" s="16"/>
      <c r="I47" s="16"/>
      <c r="K47" s="23">
        <v>0</v>
      </c>
    </row>
    <row r="48" spans="1:11" ht="15.75">
      <c r="A48" s="2" t="s">
        <v>100</v>
      </c>
      <c r="H48" s="16"/>
      <c r="I48" s="16"/>
      <c r="K48" s="23">
        <v>18229507</v>
      </c>
    </row>
    <row r="49" spans="1:11" ht="15.75">
      <c r="A49" s="2" t="s">
        <v>91</v>
      </c>
      <c r="H49" s="16"/>
      <c r="I49" s="16"/>
      <c r="K49" s="22">
        <v>-5526784</v>
      </c>
    </row>
    <row r="50" spans="1:11" ht="15.75">
      <c r="A50" s="11"/>
      <c r="H50" s="16"/>
      <c r="I50" s="16">
        <v>0</v>
      </c>
      <c r="K50" s="23"/>
    </row>
    <row r="51" spans="1:11" ht="16.5" thickBot="1">
      <c r="A51" s="5" t="s">
        <v>101</v>
      </c>
      <c r="H51" s="16"/>
      <c r="I51" s="16">
        <v>0</v>
      </c>
      <c r="K51" s="90">
        <f>SUM(K47:K49)</f>
        <v>12702723</v>
      </c>
    </row>
    <row r="52" spans="8:11" ht="16.5" thickTop="1">
      <c r="H52" s="16"/>
      <c r="I52" s="17">
        <f>SUM(I50:I51)</f>
        <v>0</v>
      </c>
      <c r="K52" s="23"/>
    </row>
    <row r="53" spans="1:13" ht="15.75">
      <c r="A53" s="4" t="s">
        <v>103</v>
      </c>
      <c r="H53" s="16"/>
      <c r="I53" s="16"/>
      <c r="K53" s="23">
        <f>+K36+K44+K51</f>
        <v>-30017964</v>
      </c>
      <c r="M53" s="95"/>
    </row>
    <row r="54" spans="1:11" ht="15.75">
      <c r="A54" s="4"/>
      <c r="H54" s="16"/>
      <c r="I54" s="16"/>
      <c r="K54" s="18"/>
    </row>
    <row r="55" spans="1:11" ht="15.75">
      <c r="A55" s="4" t="s">
        <v>75</v>
      </c>
      <c r="H55" s="16"/>
      <c r="I55" s="16"/>
      <c r="K55" s="22">
        <v>33680604</v>
      </c>
    </row>
    <row r="56" spans="8:11" ht="15.75">
      <c r="H56" s="16"/>
      <c r="I56" s="16"/>
      <c r="K56" s="23"/>
    </row>
    <row r="57" spans="1:13" ht="16.5" thickBot="1">
      <c r="A57" s="4" t="s">
        <v>122</v>
      </c>
      <c r="H57" s="16"/>
      <c r="I57" s="16"/>
      <c r="K57" s="90">
        <f>SUM(K53:K55)</f>
        <v>3662640</v>
      </c>
      <c r="M57" s="75">
        <f>3662640-K57</f>
        <v>0</v>
      </c>
    </row>
    <row r="58" spans="1:11" ht="16.5" customHeight="1" thickTop="1">
      <c r="A58" s="127" t="s">
        <v>117</v>
      </c>
      <c r="B58" s="127"/>
      <c r="C58" s="127"/>
      <c r="D58" s="127"/>
      <c r="E58" s="127"/>
      <c r="F58" s="127"/>
      <c r="G58" s="127"/>
      <c r="H58" s="127"/>
      <c r="I58" s="127"/>
      <c r="J58" s="127"/>
      <c r="K58" s="127"/>
    </row>
    <row r="59" spans="1:11" ht="15.75" customHeight="1">
      <c r="A59" s="127"/>
      <c r="B59" s="127"/>
      <c r="C59" s="127"/>
      <c r="D59" s="127"/>
      <c r="E59" s="127"/>
      <c r="F59" s="127"/>
      <c r="G59" s="127"/>
      <c r="H59" s="127"/>
      <c r="I59" s="127"/>
      <c r="J59" s="127"/>
      <c r="K59" s="127"/>
    </row>
    <row r="60" spans="1:11" ht="15.75">
      <c r="A60" s="127"/>
      <c r="B60" s="127"/>
      <c r="C60" s="127"/>
      <c r="D60" s="127"/>
      <c r="E60" s="127"/>
      <c r="F60" s="127"/>
      <c r="G60" s="127"/>
      <c r="H60" s="127"/>
      <c r="I60" s="127"/>
      <c r="J60" s="127"/>
      <c r="K60" s="127"/>
    </row>
    <row r="61" spans="1:11" ht="15.75">
      <c r="A61" s="127"/>
      <c r="B61" s="127"/>
      <c r="C61" s="127"/>
      <c r="D61" s="127"/>
      <c r="E61" s="127"/>
      <c r="F61" s="127"/>
      <c r="G61" s="127"/>
      <c r="H61" s="127"/>
      <c r="I61" s="127"/>
      <c r="J61" s="127"/>
      <c r="K61" s="127"/>
    </row>
    <row r="62" spans="1:11" ht="15.75">
      <c r="A62" s="127"/>
      <c r="B62" s="127"/>
      <c r="C62" s="127"/>
      <c r="D62" s="127"/>
      <c r="E62" s="127"/>
      <c r="F62" s="127"/>
      <c r="G62" s="127"/>
      <c r="H62" s="127"/>
      <c r="I62" s="127"/>
      <c r="J62" s="127"/>
      <c r="K62" s="127"/>
    </row>
    <row r="63" spans="1:11" ht="15.75">
      <c r="A63" s="110"/>
      <c r="B63" s="110"/>
      <c r="C63" s="110"/>
      <c r="D63" s="110"/>
      <c r="E63" s="110"/>
      <c r="F63" s="110"/>
      <c r="G63" s="110"/>
      <c r="H63" s="110"/>
      <c r="I63" s="110"/>
      <c r="J63" s="110"/>
      <c r="K63" s="110"/>
    </row>
    <row r="64" spans="1:9" ht="15.75">
      <c r="A64" s="46"/>
      <c r="B64" s="46"/>
      <c r="C64" s="46"/>
      <c r="D64" s="46"/>
      <c r="E64" s="46"/>
      <c r="F64" s="46"/>
      <c r="G64" s="46"/>
      <c r="I64" s="13"/>
    </row>
    <row r="65" spans="1:9" ht="15.75">
      <c r="A65" s="128" t="s">
        <v>26</v>
      </c>
      <c r="B65" s="129"/>
      <c r="C65" s="129"/>
      <c r="D65" s="129"/>
      <c r="E65" s="129"/>
      <c r="F65" s="129"/>
      <c r="G65" s="129"/>
      <c r="I65" s="14"/>
    </row>
    <row r="66" spans="1:9" ht="15.75">
      <c r="A66" s="129"/>
      <c r="B66" s="129"/>
      <c r="C66" s="129"/>
      <c r="D66" s="129"/>
      <c r="E66" s="129"/>
      <c r="F66" s="129"/>
      <c r="G66" s="129"/>
      <c r="I66" s="10"/>
    </row>
    <row r="67" ht="15.75">
      <c r="I67" s="10"/>
    </row>
    <row r="68" ht="15.75">
      <c r="G68" s="13"/>
    </row>
    <row r="69" ht="15.75">
      <c r="G69" s="14"/>
    </row>
    <row r="70" ht="15.75">
      <c r="G70" s="10"/>
    </row>
    <row r="71" ht="15.75">
      <c r="G71" s="10"/>
    </row>
    <row r="72" ht="15.75">
      <c r="G72" s="10"/>
    </row>
    <row r="74" spans="1:7" ht="15.75">
      <c r="A74" s="11"/>
      <c r="G74" s="9"/>
    </row>
    <row r="75" ht="15.75">
      <c r="G75" s="9"/>
    </row>
    <row r="76" ht="15.75">
      <c r="G76" s="9"/>
    </row>
    <row r="77" ht="15.75">
      <c r="G77" s="9"/>
    </row>
    <row r="78" spans="1:7" ht="15.75">
      <c r="A78" s="11"/>
      <c r="G78" s="9"/>
    </row>
    <row r="79" spans="7:9" ht="15.75">
      <c r="G79" s="9"/>
      <c r="I79" s="12"/>
    </row>
    <row r="80" spans="1:9" ht="15.75">
      <c r="A80" s="11"/>
      <c r="G80" s="9"/>
      <c r="I80" s="9"/>
    </row>
    <row r="81" ht="15.75">
      <c r="G81" s="9"/>
    </row>
    <row r="82" ht="15.75">
      <c r="G82" s="9"/>
    </row>
    <row r="83" ht="15.75">
      <c r="G83" s="9"/>
    </row>
    <row r="84" ht="15.75">
      <c r="G84" s="9"/>
    </row>
    <row r="85" spans="7:9" ht="15.75">
      <c r="G85" s="9"/>
      <c r="I85" s="12"/>
    </row>
    <row r="86" spans="1:7" ht="15.75">
      <c r="A86" s="11"/>
      <c r="G86" s="9"/>
    </row>
    <row r="87" ht="15.75">
      <c r="G87" s="9"/>
    </row>
    <row r="88" spans="7:9" ht="15.75">
      <c r="G88" s="9"/>
      <c r="I88" s="12"/>
    </row>
    <row r="89" ht="15.75">
      <c r="G89" s="9"/>
    </row>
    <row r="90" ht="15.75">
      <c r="G90" s="9"/>
    </row>
    <row r="91" ht="15.75">
      <c r="G91" s="9"/>
    </row>
    <row r="92" spans="1:7" ht="15.75">
      <c r="A92" s="11"/>
      <c r="G92" s="9"/>
    </row>
    <row r="93" ht="15.75">
      <c r="G93" s="9"/>
    </row>
    <row r="94" ht="15.75">
      <c r="G94" s="9"/>
    </row>
    <row r="95" ht="15.75">
      <c r="G95" s="9"/>
    </row>
    <row r="96" ht="15.75">
      <c r="G96" s="9"/>
    </row>
    <row r="97" ht="15.75">
      <c r="G97" s="9"/>
    </row>
    <row r="98" spans="7:9" ht="15.75">
      <c r="G98" s="9"/>
      <c r="H98" s="9"/>
      <c r="I98" s="12"/>
    </row>
    <row r="99" spans="1:7" ht="15.75">
      <c r="A99" s="11"/>
      <c r="G99" s="9"/>
    </row>
    <row r="100" ht="15.75">
      <c r="G100" s="9"/>
    </row>
    <row r="101" ht="15.75">
      <c r="G101" s="9"/>
    </row>
    <row r="102" ht="15.75">
      <c r="G102" s="9"/>
    </row>
    <row r="103" ht="15.75">
      <c r="G103" s="9"/>
    </row>
    <row r="104" ht="15.75">
      <c r="G104" s="9"/>
    </row>
    <row r="105" ht="15.75">
      <c r="G105" s="9"/>
    </row>
    <row r="106" spans="1:7" ht="15.75">
      <c r="A106" s="11"/>
      <c r="G106" s="9"/>
    </row>
    <row r="107" ht="15.75">
      <c r="A107" s="11"/>
    </row>
  </sheetData>
  <mergeCells count="2">
    <mergeCell ref="A65:G66"/>
    <mergeCell ref="A58:K62"/>
  </mergeCells>
  <printOptions/>
  <pageMargins left="0.44" right="0.25" top="0.51" bottom="0.78" header="0.5" footer="0.5"/>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I29"/>
  <sheetViews>
    <sheetView showGridLines="0" zoomScale="75" zoomScaleNormal="75" workbookViewId="0" topLeftCell="A1">
      <selection activeCell="F18" sqref="F18"/>
    </sheetView>
  </sheetViews>
  <sheetFormatPr defaultColWidth="9.140625" defaultRowHeight="12.75"/>
  <cols>
    <col min="1" max="1" width="33.00390625" style="1" customWidth="1"/>
    <col min="2" max="2" width="14.8515625" style="1" customWidth="1"/>
    <col min="3" max="3" width="1.7109375" style="1" customWidth="1"/>
    <col min="4" max="4" width="15.28125" style="1" customWidth="1"/>
    <col min="5" max="5" width="3.8515625" style="1" customWidth="1"/>
    <col min="6" max="6" width="14.7109375" style="1" customWidth="1"/>
    <col min="7" max="7" width="1.7109375" style="1" customWidth="1"/>
    <col min="8" max="8" width="14.7109375" style="1" customWidth="1"/>
    <col min="9" max="16384" width="8.8515625" style="1" customWidth="1"/>
  </cols>
  <sheetData>
    <row r="1" ht="21" customHeight="1">
      <c r="A1" s="41" t="s">
        <v>21</v>
      </c>
    </row>
    <row r="2" ht="21" customHeight="1">
      <c r="A2" s="41" t="str">
        <f>'Condensed BS'!A2</f>
        <v>INTERIM REPORT FOR THE PERIOD ENDED 30 SEPTEMBER 2003</v>
      </c>
    </row>
    <row r="3" ht="21" customHeight="1">
      <c r="A3" s="4"/>
    </row>
    <row r="4" s="2" customFormat="1" ht="19.5" customHeight="1">
      <c r="A4" s="4" t="s">
        <v>30</v>
      </c>
    </row>
    <row r="5" ht="15" customHeight="1">
      <c r="A5" s="2"/>
    </row>
    <row r="6" ht="15" customHeight="1">
      <c r="A6" s="2"/>
    </row>
    <row r="7" spans="1:9" s="15" customFormat="1" ht="15" customHeight="1">
      <c r="A7" s="65"/>
      <c r="B7" s="6"/>
      <c r="C7" s="6"/>
      <c r="D7" s="66" t="s">
        <v>11</v>
      </c>
      <c r="E7" s="65"/>
      <c r="F7" s="65"/>
      <c r="G7" s="65"/>
      <c r="H7" s="65"/>
      <c r="I7" s="8"/>
    </row>
    <row r="8" spans="1:9" s="15" customFormat="1" ht="15" customHeight="1">
      <c r="A8" s="65"/>
      <c r="B8" s="6"/>
      <c r="C8" s="6"/>
      <c r="D8" s="66" t="s">
        <v>12</v>
      </c>
      <c r="E8" s="65"/>
      <c r="F8" s="65"/>
      <c r="G8" s="65"/>
      <c r="H8" s="65"/>
      <c r="I8" s="8"/>
    </row>
    <row r="9" spans="1:9" s="15" customFormat="1" ht="15" customHeight="1">
      <c r="A9" s="65"/>
      <c r="B9" s="67"/>
      <c r="C9" s="67"/>
      <c r="D9" s="68" t="s">
        <v>13</v>
      </c>
      <c r="E9" s="65"/>
      <c r="F9" s="8"/>
      <c r="G9" s="65"/>
      <c r="H9" s="65"/>
      <c r="I9" s="8"/>
    </row>
    <row r="10" spans="1:9" ht="15" customHeight="1">
      <c r="A10" s="69"/>
      <c r="B10" s="70"/>
      <c r="C10" s="70"/>
      <c r="D10" s="70"/>
      <c r="E10" s="70"/>
      <c r="F10" s="70"/>
      <c r="G10" s="70"/>
      <c r="H10" s="70"/>
      <c r="I10" s="2"/>
    </row>
    <row r="11" spans="1:9" s="15" customFormat="1" ht="15" customHeight="1">
      <c r="A11" s="69"/>
      <c r="B11" s="70" t="s">
        <v>14</v>
      </c>
      <c r="C11" s="70"/>
      <c r="D11" s="70" t="s">
        <v>15</v>
      </c>
      <c r="E11" s="70"/>
      <c r="F11" s="70" t="s">
        <v>16</v>
      </c>
      <c r="G11" s="70"/>
      <c r="H11" s="70"/>
      <c r="I11" s="8"/>
    </row>
    <row r="12" spans="1:9" s="15" customFormat="1" ht="15" customHeight="1">
      <c r="A12" s="69"/>
      <c r="B12" s="70" t="s">
        <v>17</v>
      </c>
      <c r="C12" s="70"/>
      <c r="D12" s="70" t="s">
        <v>18</v>
      </c>
      <c r="E12" s="70"/>
      <c r="F12" s="70" t="s">
        <v>4</v>
      </c>
      <c r="G12" s="70"/>
      <c r="H12" s="70" t="s">
        <v>5</v>
      </c>
      <c r="I12" s="8"/>
    </row>
    <row r="13" spans="1:9" s="15" customFormat="1" ht="15" customHeight="1">
      <c r="A13" s="71"/>
      <c r="B13" s="72"/>
      <c r="C13" s="73"/>
      <c r="D13" s="73" t="s">
        <v>7</v>
      </c>
      <c r="E13" s="73"/>
      <c r="F13" s="73" t="s">
        <v>7</v>
      </c>
      <c r="G13" s="73"/>
      <c r="H13" s="73" t="s">
        <v>7</v>
      </c>
      <c r="I13" s="8"/>
    </row>
    <row r="14" spans="1:9" ht="15" customHeight="1">
      <c r="A14" s="69"/>
      <c r="B14" s="74"/>
      <c r="C14" s="69"/>
      <c r="D14" s="69"/>
      <c r="E14" s="69"/>
      <c r="F14" s="69"/>
      <c r="G14" s="69"/>
      <c r="H14" s="75"/>
      <c r="I14" s="2"/>
    </row>
    <row r="15" spans="1:9" ht="16.5" customHeight="1">
      <c r="A15" s="76" t="s">
        <v>97</v>
      </c>
      <c r="B15" s="77">
        <v>412026304</v>
      </c>
      <c r="C15" s="78"/>
      <c r="D15" s="77">
        <v>412026304</v>
      </c>
      <c r="E15" s="78"/>
      <c r="F15" s="77">
        <v>-6559461</v>
      </c>
      <c r="G15" s="77"/>
      <c r="H15" s="77">
        <f>SUM(D15:F15)</f>
        <v>405466843</v>
      </c>
      <c r="I15" s="2"/>
    </row>
    <row r="16" spans="1:9" ht="18.75" customHeight="1">
      <c r="A16" s="79"/>
      <c r="B16" s="77"/>
      <c r="C16" s="78"/>
      <c r="D16" s="77"/>
      <c r="E16" s="78"/>
      <c r="F16" s="77"/>
      <c r="G16" s="77"/>
      <c r="H16" s="77"/>
      <c r="I16" s="2"/>
    </row>
    <row r="17" spans="1:9" ht="15" customHeight="1">
      <c r="A17" s="74" t="s">
        <v>98</v>
      </c>
      <c r="B17" s="77">
        <v>0</v>
      </c>
      <c r="C17" s="78"/>
      <c r="D17" s="77">
        <v>0</v>
      </c>
      <c r="E17" s="78"/>
      <c r="F17" s="77">
        <f>'Condensed IS'!H32</f>
        <v>5003205</v>
      </c>
      <c r="G17" s="78"/>
      <c r="H17" s="77">
        <f>SUM(D17:F17)</f>
        <v>5003205</v>
      </c>
      <c r="I17" s="2"/>
    </row>
    <row r="18" spans="1:9" ht="15" customHeight="1">
      <c r="A18" s="74"/>
      <c r="B18" s="80"/>
      <c r="C18" s="78"/>
      <c r="D18" s="80"/>
      <c r="E18" s="78"/>
      <c r="F18" s="80"/>
      <c r="G18" s="78"/>
      <c r="H18" s="80"/>
      <c r="I18" s="2"/>
    </row>
    <row r="19" spans="1:9" ht="20.25" customHeight="1" thickBot="1">
      <c r="A19" s="81" t="s">
        <v>115</v>
      </c>
      <c r="B19" s="82">
        <f>SUM(B15:B18)</f>
        <v>412026304</v>
      </c>
      <c r="C19" s="83"/>
      <c r="D19" s="82">
        <f>SUM(D15:D18)</f>
        <v>412026304</v>
      </c>
      <c r="E19" s="83"/>
      <c r="F19" s="82">
        <f>SUM(F15:F17)</f>
        <v>-1556256</v>
      </c>
      <c r="G19" s="83"/>
      <c r="H19" s="82">
        <f>SUM(H15:H17)</f>
        <v>410470048</v>
      </c>
      <c r="I19" s="2"/>
    </row>
    <row r="20" spans="1:9" ht="14.25" customHeight="1" thickTop="1">
      <c r="A20" s="2"/>
      <c r="B20" s="2"/>
      <c r="C20" s="2"/>
      <c r="D20" s="2"/>
      <c r="E20" s="2"/>
      <c r="F20" s="2"/>
      <c r="G20" s="2"/>
      <c r="H20" s="2"/>
      <c r="I20" s="2"/>
    </row>
    <row r="21" ht="14.25" customHeight="1"/>
    <row r="22" spans="1:8" ht="14.25" customHeight="1">
      <c r="A22" s="37" t="s">
        <v>20</v>
      </c>
      <c r="H22" s="3"/>
    </row>
    <row r="23" spans="1:9" ht="14.25" customHeight="1">
      <c r="A23" s="130" t="s">
        <v>118</v>
      </c>
      <c r="B23" s="131"/>
      <c r="C23" s="131"/>
      <c r="D23" s="131"/>
      <c r="E23" s="131"/>
      <c r="F23" s="131"/>
      <c r="G23" s="131"/>
      <c r="H23" s="131"/>
      <c r="I23" s="46"/>
    </row>
    <row r="24" spans="1:9" ht="14.25" customHeight="1">
      <c r="A24" s="130"/>
      <c r="B24" s="131"/>
      <c r="C24" s="131"/>
      <c r="D24" s="131"/>
      <c r="E24" s="131"/>
      <c r="F24" s="131"/>
      <c r="G24" s="131"/>
      <c r="H24" s="131"/>
      <c r="I24" s="46"/>
    </row>
    <row r="25" spans="1:9" ht="14.25" customHeight="1">
      <c r="A25" s="130"/>
      <c r="B25" s="131"/>
      <c r="C25" s="131"/>
      <c r="D25" s="131"/>
      <c r="E25" s="131"/>
      <c r="F25" s="131"/>
      <c r="G25" s="131"/>
      <c r="H25" s="131"/>
      <c r="I25" s="46"/>
    </row>
    <row r="26" spans="1:9" ht="14.25" customHeight="1">
      <c r="A26" s="130"/>
      <c r="B26" s="131"/>
      <c r="C26" s="131"/>
      <c r="D26" s="131"/>
      <c r="E26" s="131"/>
      <c r="F26" s="131"/>
      <c r="G26" s="131"/>
      <c r="H26" s="131"/>
      <c r="I26" s="46"/>
    </row>
    <row r="27" ht="10.5" customHeight="1"/>
    <row r="28" spans="1:8" ht="17.25" customHeight="1">
      <c r="A28" s="128" t="s">
        <v>25</v>
      </c>
      <c r="B28" s="128"/>
      <c r="C28" s="128"/>
      <c r="D28" s="128"/>
      <c r="E28" s="128"/>
      <c r="F28" s="128"/>
      <c r="G28" s="128"/>
      <c r="H28" s="128"/>
    </row>
    <row r="29" spans="1:8" ht="18" customHeight="1">
      <c r="A29" s="128"/>
      <c r="B29" s="128"/>
      <c r="C29" s="128"/>
      <c r="D29" s="128"/>
      <c r="E29" s="128"/>
      <c r="F29" s="128"/>
      <c r="G29" s="128"/>
      <c r="H29" s="128"/>
    </row>
  </sheetData>
  <mergeCells count="2">
    <mergeCell ref="A28:H29"/>
    <mergeCell ref="A23:H26"/>
  </mergeCells>
  <printOptions/>
  <pageMargins left="0.66" right="0.42" top="0.69" bottom="0.87" header="0.37" footer="0.3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 AMALGAMATED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AUSTRAL </dc:creator>
  <cp:keywords/>
  <dc:description/>
  <cp:lastModifiedBy>computer7</cp:lastModifiedBy>
  <cp:lastPrinted>2003-11-19T08:18:49Z</cp:lastPrinted>
  <dcterms:created xsi:type="dcterms:W3CDTF">1998-09-23T07:08:42Z</dcterms:created>
  <dcterms:modified xsi:type="dcterms:W3CDTF">2003-11-19T09:37:37Z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-2136035299</vt:i4>
  </property>
  <property fmtid="{D5CDD505-2E9C-101B-9397-08002B2CF9AE}" pid="3" name="_EmailSubject">
    <vt:lpwstr>Third Quarter Annoucement</vt:lpwstr>
  </property>
  <property fmtid="{D5CDD505-2E9C-101B-9397-08002B2CF9AE}" pid="4" name="_AuthorEmail">
    <vt:lpwstr>zul@fbo.com.my</vt:lpwstr>
  </property>
  <property fmtid="{D5CDD505-2E9C-101B-9397-08002B2CF9AE}" pid="5" name="_AuthorEmailDisplayName">
    <vt:lpwstr>zul</vt:lpwstr>
  </property>
  <property fmtid="{D5CDD505-2E9C-101B-9397-08002B2CF9AE}" pid="6" name="_PreviousAdHocReviewCycleID">
    <vt:i4>965487619</vt:i4>
  </property>
</Properties>
</file>