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<sst xmlns="http://schemas.openxmlformats.org/spreadsheetml/2006/main" count="94" uniqueCount="75">
  <si>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</si>
  <si>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</si>
  <si>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</si>
  <si>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</si>
  <si>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</si>
  <si>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</si>
  <si>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</si>
  <si>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</si>
  <si>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</si>
  <si>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</si>
  <si>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</si>
  <si>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</si>
  <si>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</si>
  <si>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</si>
  <si>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</si>
  <si>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</si>
  <si>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</si>
  <si>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</si>
  <si>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</si>
  <si>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</si>
  <si>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</si>
  <si>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</si>
  <si>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</si>
  <si>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</si>
  <si>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</si>
  <si>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</si>
  <si>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</si>
  <si>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</si>
  <si>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</si>
  <si>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</si>
  <si>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</si>
  <si>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</si>
  <si>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</si>
  <si>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</si>
  <si>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</si>
  <si>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</si>
  <si>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</si>
  <si>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</si>
  <si>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</si>
  <si>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</si>
  <si>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</si>
  <si>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</si>
  <si>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</si>
  <si>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</si>
  <si>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</si>
  <si>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</si>
  <si>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</si>
  <si>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</si>
  <si>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</si>
  <si>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</si>
  <si>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</si>
  <si>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</si>
  <si>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</si>
  <si>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</si>
  <si>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</si>
  <si>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</si>
  <si>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</si>
  <si>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</si>
  <si>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</si>
  <si>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</si>
  <si>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</si>
  <si>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</si>
  <si>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</si>
  <si>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</si>
  <si>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</si>
  <si>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Net profit for the year</t>
  </si>
  <si>
    <t>Advances to a foreign company</t>
  </si>
  <si>
    <t>2008</t>
  </si>
  <si>
    <t>Annual Audited Financial Statements for the year ended 31 December 2007.</t>
  </si>
  <si>
    <t>Balance at 1 January 2008</t>
  </si>
  <si>
    <t>FOR THE PERIOD ENDED 30 SEPTEMBER 2008</t>
  </si>
  <si>
    <t>CONDENSED CONSOLIDATED BALANCE SHEET AS AT 30 SEPTEMBER 2008</t>
  </si>
  <si>
    <t>30 September</t>
  </si>
  <si>
    <t>Balance at 30 September 2008</t>
  </si>
  <si>
    <t>Balance at 30 September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</si>
</sst>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7</xdr:row>
      <xdr:rowOff>95250</xdr:rowOff>
    </xdr:from>
    <xdr:to>
      <xdr:col>10</xdr:col>
      <xdr:colOff>704850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6781800" y="1228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95250</xdr:rowOff>
    </xdr:from>
    <xdr:to>
      <xdr:col>5</xdr:col>
      <xdr:colOff>333375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419475" y="1228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B7">
      <selection activeCell="H53" sqref="H53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71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72</v>
      </c>
      <c r="F7" s="44"/>
      <c r="G7" s="40" t="s">
        <v>59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67</v>
      </c>
      <c r="F8" s="44"/>
      <c r="G8" s="50" t="s">
        <v>58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242527</v>
      </c>
      <c r="F12" s="47"/>
      <c r="G12" s="32">
        <v>196499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373085</v>
      </c>
      <c r="F13" s="18"/>
      <c r="G13" s="3">
        <v>364946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57</v>
      </c>
      <c r="B14" s="2"/>
      <c r="C14" s="3"/>
      <c r="D14" s="3"/>
      <c r="E14" s="58">
        <v>385356</v>
      </c>
      <c r="F14" s="18"/>
      <c r="G14" s="3">
        <v>385073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58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7</v>
      </c>
      <c r="F16" s="18"/>
      <c r="G16" s="3">
        <v>17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66</v>
      </c>
      <c r="B17" s="2"/>
      <c r="C17" s="3"/>
      <c r="D17" s="3"/>
      <c r="E17" s="58">
        <v>28068</v>
      </c>
      <c r="F17" s="18"/>
      <c r="G17" s="3">
        <v>18651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8247</v>
      </c>
      <c r="F18" s="18"/>
      <c r="G18" s="3">
        <v>8247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171028</v>
      </c>
      <c r="F22" s="18"/>
      <c r="G22" s="3">
        <v>118034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55682</v>
      </c>
      <c r="F23" s="18"/>
      <c r="G23" s="3">
        <f>46296+52729</f>
        <v>99025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541</v>
      </c>
      <c r="F24" s="18"/>
      <c r="G24" s="3">
        <v>546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37</v>
      </c>
      <c r="C25" s="3"/>
      <c r="D25" s="3"/>
      <c r="E25" s="58">
        <v>0</v>
      </c>
      <c r="F25" s="18"/>
      <c r="G25" s="3">
        <v>3060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317884</v>
      </c>
      <c r="F26" s="18"/>
      <c r="G26" s="19">
        <f>159615+8790</f>
        <v>168405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545135</v>
      </c>
      <c r="F27" s="18"/>
      <c r="G27" s="18">
        <f>SUM(G22:G26)</f>
        <v>389070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</f>
        <v>1582425</v>
      </c>
      <c r="F28" s="18"/>
      <c r="G28" s="21">
        <f>G12+G13+G18+G16+G27+G14+G17</f>
        <v>1362503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20537</v>
      </c>
      <c r="F34" s="18"/>
      <c r="G34" s="18">
        <f>21798-1960</f>
        <v>19838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994095</v>
      </c>
      <c r="F35" s="18"/>
      <c r="G35" s="19">
        <v>786589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1404686</v>
      </c>
      <c r="F36" s="18"/>
      <c r="G36" s="18">
        <f>SUM(G32:G35)</f>
        <v>1196481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709</v>
      </c>
      <c r="F37" s="18"/>
      <c r="G37" s="18">
        <v>672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1405395</v>
      </c>
      <c r="F38" s="18"/>
      <c r="G38" s="9">
        <f>SUM(G36:G37)</f>
        <v>1197153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f>7220+1</f>
        <v>7221</v>
      </c>
      <c r="F41" s="18"/>
      <c r="G41" s="18">
        <v>2958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60947</v>
      </c>
      <c r="F42" s="18"/>
      <c r="G42" s="18">
        <v>60714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68168</v>
      </c>
      <c r="F43" s="18"/>
      <c r="G43" s="21">
        <f>SUM(G41:G42)</f>
        <v>63672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58787</v>
      </c>
      <c r="F45" s="18"/>
      <c r="G45" s="3">
        <f>19071+32753</f>
        <v>51824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5</v>
      </c>
      <c r="F46" s="18"/>
      <c r="G46" s="3">
        <v>232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906</v>
      </c>
      <c r="F47" s="18"/>
      <c r="G47" s="3">
        <v>635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0</v>
      </c>
      <c r="F48" s="18"/>
      <c r="G48" s="3">
        <v>30804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49164</v>
      </c>
      <c r="F49" s="18"/>
      <c r="G49" s="19">
        <v>18183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108862</v>
      </c>
      <c r="F50" s="18"/>
      <c r="G50" s="18">
        <f>SUM(G45:G49)</f>
        <v>101678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177030</v>
      </c>
      <c r="F51" s="48"/>
      <c r="G51" s="30">
        <f>G43+G50</f>
        <v>165350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1582425</v>
      </c>
      <c r="F53" s="18"/>
      <c r="G53" s="20">
        <f>G38+G51</f>
        <v>1362503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6.748950195547099</v>
      </c>
      <c r="F55" s="49"/>
      <c r="G55" s="22">
        <f>G36/G32</f>
        <v>5.74860906915737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62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68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115" zoomScaleNormal="115" zoomScaleSheetLayoutView="115" workbookViewId="0" topLeftCell="C1">
      <selection activeCell="N31" sqref="N31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3.00390625" style="0" hidden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70</v>
      </c>
    </row>
    <row r="7" ht="12.75">
      <c r="A7" s="1" t="s">
        <v>16</v>
      </c>
    </row>
    <row r="8" spans="1:13" ht="12.75">
      <c r="A8" s="1"/>
      <c r="E8" s="73" t="s">
        <v>29</v>
      </c>
      <c r="F8" s="73"/>
      <c r="G8" s="73"/>
      <c r="H8" s="73"/>
      <c r="I8" s="73"/>
      <c r="J8" s="73"/>
      <c r="K8" s="73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69</v>
      </c>
      <c r="E15" s="34">
        <v>208134</v>
      </c>
      <c r="F15" s="34">
        <v>786589</v>
      </c>
      <c r="G15" s="34">
        <v>0</v>
      </c>
      <c r="H15" s="34">
        <v>181920</v>
      </c>
      <c r="I15" s="34">
        <v>21798</v>
      </c>
      <c r="J15" s="34">
        <v>-1960</v>
      </c>
      <c r="K15" s="34">
        <f>SUM(E15:J15)</f>
        <v>1196481</v>
      </c>
      <c r="L15" s="3">
        <v>672</v>
      </c>
      <c r="M15" s="35">
        <f>K15+L15</f>
        <v>1197153</v>
      </c>
    </row>
    <row r="16" spans="1:13" s="51" customFormat="1" ht="12.75">
      <c r="A16" s="51" t="s">
        <v>60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699</v>
      </c>
      <c r="K16" s="38">
        <f>SUM(E16:J16)</f>
        <v>699</v>
      </c>
      <c r="L16" s="59">
        <v>37</v>
      </c>
      <c r="M16" s="71">
        <f>K16+L16</f>
        <v>736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699</v>
      </c>
      <c r="K17" s="69">
        <f t="shared" si="0"/>
        <v>699</v>
      </c>
      <c r="L17" s="69">
        <f>SUM(L16:L16)</f>
        <v>37</v>
      </c>
      <c r="M17" s="69">
        <f>SUM(M16:M16)</f>
        <v>736</v>
      </c>
    </row>
    <row r="18" spans="1:13" s="51" customFormat="1" ht="12.75">
      <c r="A18" s="51" t="s">
        <v>65</v>
      </c>
      <c r="E18" s="69">
        <v>0</v>
      </c>
      <c r="F18" s="69">
        <v>238310</v>
      </c>
      <c r="G18" s="69">
        <v>0</v>
      </c>
      <c r="H18" s="69">
        <v>0</v>
      </c>
      <c r="I18" s="69">
        <v>0</v>
      </c>
      <c r="J18" s="69">
        <v>0</v>
      </c>
      <c r="K18" s="69">
        <f>SUM(E18:J18)</f>
        <v>238310</v>
      </c>
      <c r="L18" s="58">
        <v>0</v>
      </c>
      <c r="M18" s="70">
        <f>K18+L18</f>
        <v>238310</v>
      </c>
    </row>
    <row r="19" spans="1:13" s="51" customFormat="1" ht="12.75">
      <c r="A19" s="51" t="s">
        <v>55</v>
      </c>
      <c r="E19" s="38">
        <v>0</v>
      </c>
      <c r="F19" s="72">
        <v>-30804</v>
      </c>
      <c r="G19" s="38">
        <v>0</v>
      </c>
      <c r="H19" s="38">
        <v>0</v>
      </c>
      <c r="I19" s="38">
        <v>0</v>
      </c>
      <c r="J19" s="38">
        <v>0</v>
      </c>
      <c r="K19" s="38">
        <f>SUM(E19:J19)</f>
        <v>-30804</v>
      </c>
      <c r="L19" s="59">
        <v>0</v>
      </c>
      <c r="M19" s="71">
        <f>K19+L19</f>
        <v>-30804</v>
      </c>
    </row>
    <row r="20" spans="5:13" ht="12.75">
      <c r="E20" s="34"/>
      <c r="F20" s="37"/>
      <c r="G20" s="37"/>
      <c r="H20" s="37"/>
      <c r="I20" s="37"/>
      <c r="J20" s="37"/>
      <c r="K20" s="37"/>
      <c r="L20" s="3"/>
      <c r="M20" s="2"/>
    </row>
    <row r="21" spans="1:13" ht="12.75">
      <c r="A21" t="s">
        <v>73</v>
      </c>
      <c r="E21" s="36">
        <f aca="true" t="shared" si="1" ref="E21:L21">E15+E17+E18+E19</f>
        <v>208134</v>
      </c>
      <c r="F21" s="36">
        <f>F15+F17+F18+F19</f>
        <v>994095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-1261</v>
      </c>
      <c r="K21" s="36">
        <f t="shared" si="1"/>
        <v>1404686</v>
      </c>
      <c r="L21" s="36">
        <f t="shared" si="1"/>
        <v>709</v>
      </c>
      <c r="M21" s="36">
        <f>M15+M17+M18+M19</f>
        <v>1405395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56</v>
      </c>
      <c r="E23" s="34">
        <v>208134</v>
      </c>
      <c r="F23" s="34">
        <v>660783</v>
      </c>
      <c r="G23" s="34">
        <v>0</v>
      </c>
      <c r="H23" s="34">
        <v>181920</v>
      </c>
      <c r="I23" s="34">
        <v>21798</v>
      </c>
      <c r="J23" s="34">
        <v>-534</v>
      </c>
      <c r="K23" s="34">
        <f>SUM(E23:J23)</f>
        <v>1072101</v>
      </c>
      <c r="L23" s="3">
        <v>304</v>
      </c>
      <c r="M23" s="35">
        <f>K23+L23</f>
        <v>1072405</v>
      </c>
    </row>
    <row r="24" spans="1:13" ht="12.75">
      <c r="A24" t="s">
        <v>61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>
      <c r="A25" s="51" t="s">
        <v>64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456</v>
      </c>
      <c r="M25" s="70">
        <f>SUM(K25:L25)</f>
        <v>456</v>
      </c>
    </row>
    <row r="26" spans="1:13" s="51" customFormat="1" ht="12.75">
      <c r="A26" s="51" t="s">
        <v>60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-673</v>
      </c>
      <c r="K26" s="38">
        <f>SUM(E26:J26)</f>
        <v>-673</v>
      </c>
      <c r="L26" s="59">
        <v>-36</v>
      </c>
      <c r="M26" s="71">
        <f>K26+L26</f>
        <v>-709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69">
        <f t="shared" si="2"/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-673</v>
      </c>
      <c r="K27" s="69">
        <f t="shared" si="2"/>
        <v>-673</v>
      </c>
      <c r="L27" s="69">
        <f>SUM(L25:L26)</f>
        <v>420</v>
      </c>
      <c r="M27" s="69">
        <f>SUM(M25:M26)</f>
        <v>-253</v>
      </c>
    </row>
    <row r="28" spans="1:13" s="51" customFormat="1" ht="12.75">
      <c r="A28" s="51" t="s">
        <v>65</v>
      </c>
      <c r="E28" s="69">
        <v>0</v>
      </c>
      <c r="F28" s="69">
        <v>108012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108012</v>
      </c>
      <c r="L28" s="58">
        <v>-13</v>
      </c>
      <c r="M28" s="70">
        <f>K28+L28</f>
        <v>107999</v>
      </c>
    </row>
    <row r="29" spans="1:13" s="51" customFormat="1" ht="12.75">
      <c r="A29" s="51" t="s">
        <v>55</v>
      </c>
      <c r="E29" s="38">
        <v>0</v>
      </c>
      <c r="F29" s="38">
        <v>-22791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-22791</v>
      </c>
      <c r="L29" s="59">
        <v>0</v>
      </c>
      <c r="M29" s="71">
        <f>K29+L29</f>
        <v>-22791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74</v>
      </c>
      <c r="E31" s="36">
        <f aca="true" t="shared" si="3" ref="E31:M31">E23+E27+E28+E29</f>
        <v>208134</v>
      </c>
      <c r="F31" s="36">
        <f t="shared" si="3"/>
        <v>746004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-1207</v>
      </c>
      <c r="K31" s="36">
        <f t="shared" si="3"/>
        <v>1156649</v>
      </c>
      <c r="L31" s="36">
        <f t="shared" si="3"/>
        <v>711</v>
      </c>
      <c r="M31" s="36">
        <f t="shared" si="3"/>
        <v>1157360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63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68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2008-11-04T07:53:19Z</cp:lastPrinted>
  <dcterms:created xsi:type="dcterms:W3CDTF">1999-11-18T01:23:45Z</dcterms:created>
  <dcterms:modified xsi:type="dcterms:W3CDTF">2008-11-17T05:16:28Z</dcterms:modified>
  <cp:category/>
  <cp:version/>
  <cp:contentType/>
  <cp:contentStatus/>
</cp:coreProperties>
</file>