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KLSEBS" sheetId="1" r:id="rId1"/>
    <sheet name="PL" sheetId="2" r:id="rId2"/>
    <sheet name="Sheet3" sheetId="3" r:id="rId3"/>
  </sheets>
  <definedNames>
    <definedName name="_xlnm.Print_Area" localSheetId="0">'KLSEBS'!$A$1:$G$60</definedName>
    <definedName name="_xlnm.Print_Area" localSheetId="1">'PL'!#REF!</definedName>
  </definedNames>
  <calcPr fullCalcOnLoad="1"/>
</workbook>
</file>

<file path=xl/sharedStrings.xml><?xml version="1.0" encoding="utf-8"?>
<sst xmlns="http://schemas.openxmlformats.org/spreadsheetml/2006/main" count="42" uniqueCount="40">
  <si>
    <t>TONGKAH HOLDINGS BERHAD</t>
  </si>
  <si>
    <t>(Company no: 981-D)</t>
  </si>
  <si>
    <t>Incorporated in Malaysia</t>
  </si>
  <si>
    <t xml:space="preserve">AS AT END OF </t>
  </si>
  <si>
    <t>CURRENT</t>
  </si>
  <si>
    <t>QUARTER</t>
  </si>
  <si>
    <t>AS AT PRECEDING</t>
  </si>
  <si>
    <t xml:space="preserve">FINANCIAL </t>
  </si>
  <si>
    <t>YEAR END</t>
  </si>
  <si>
    <t>30-JUN-99</t>
  </si>
  <si>
    <t>RM'000</t>
  </si>
  <si>
    <t>Fixed Assets</t>
  </si>
  <si>
    <t>Investment in Associated Companies</t>
  </si>
  <si>
    <t>Other Investments</t>
  </si>
  <si>
    <t>Intangible Assets</t>
  </si>
  <si>
    <t>Current Assets</t>
  </si>
  <si>
    <t xml:space="preserve">  Stocks</t>
  </si>
  <si>
    <t xml:space="preserve">  Other debtors, deposit and prepayment</t>
  </si>
  <si>
    <t xml:space="preserve">  Short term investments</t>
  </si>
  <si>
    <t xml:space="preserve">  Cash</t>
  </si>
  <si>
    <t xml:space="preserve">  Trade debtors </t>
  </si>
  <si>
    <t xml:space="preserve">Current Liabilities </t>
  </si>
  <si>
    <t xml:space="preserve">  Short term borrowings </t>
  </si>
  <si>
    <t xml:space="preserve">  Trade creditors</t>
  </si>
  <si>
    <t xml:space="preserve">  Other creditors</t>
  </si>
  <si>
    <t xml:space="preserve">  Provision for taxation</t>
  </si>
  <si>
    <t>Net Currents Assets /(Liabilities)</t>
  </si>
  <si>
    <t>Shareholders' Funds</t>
  </si>
  <si>
    <t>Share Capital</t>
  </si>
  <si>
    <t>Reserves</t>
  </si>
  <si>
    <t xml:space="preserve">  Share Premium</t>
  </si>
  <si>
    <t xml:space="preserve">  Retained profit</t>
  </si>
  <si>
    <t>Minority Interest</t>
  </si>
  <si>
    <t>Long Term Borrowings</t>
  </si>
  <si>
    <t xml:space="preserve">Other Long Term Liabilities </t>
  </si>
  <si>
    <t>Deferred Taxation</t>
  </si>
  <si>
    <t>Total</t>
  </si>
  <si>
    <t>Net tangible assets per share (RM)</t>
  </si>
  <si>
    <t>30-JUN-00</t>
  </si>
  <si>
    <t xml:space="preserve">  Other reserve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</si>
</sst>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</numFmts>
  <fonts count="3">
    <font>
      <sz val="10"/>
      <name val="Arial"/>
      <family val="0"/>
    </font>
    <font>
      <sz val="10"/>
      <name val="Bookman Old Style"/>
      <family val="1"/>
    </font>
    <font>
      <b/>
      <sz val="10"/>
      <name val="Bookman Old Style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 quotePrefix="1">
      <alignment horizontal="center"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 quotePrefix="1">
      <alignment horizontal="center"/>
    </xf>
    <xf numFmtId="3" fontId="2" fillId="0" borderId="5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8" fontId="0" fillId="0" borderId="0" xfId="0" applyNumberFormat="1" applyAlignment="1">
      <alignment/>
    </xf>
    <xf numFmtId="165" fontId="1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7</xdr:col>
      <xdr:colOff>0</xdr:colOff>
      <xdr:row>60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343275" y="923925"/>
          <a:ext cx="2600325" cy="10515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0"/>
  <sheetViews>
    <sheetView tabSelected="1" workbookViewId="0" topLeftCell="A1">
      <pane xSplit="4155" ySplit="1635" topLeftCell="F40" activePane="bottomRight" state="split"/>
      <selection pane="topLeft" activeCell="A1" sqref="A1:G60"/>
      <selection pane="topRight" activeCell="F10" sqref="F10"/>
      <selection pane="bottomLeft" activeCell="C45" sqref="C45"/>
      <selection pane="bottomRight" activeCell="H44" sqref="H44:I47"/>
    </sheetView>
  </sheetViews>
  <sheetFormatPr defaultColWidth="9.140625" defaultRowHeight="12.75"/>
  <cols>
    <col min="1" max="1" width="3.57421875" style="1" customWidth="1"/>
    <col min="2" max="4" width="9.140625" style="1" customWidth="1"/>
    <col min="5" max="5" width="19.140625" style="1" customWidth="1"/>
    <col min="6" max="6" width="18.8515625" style="2" customWidth="1"/>
    <col min="7" max="7" width="20.140625" style="2" customWidth="1"/>
    <col min="8" max="8" width="10.140625" style="1" bestFit="1" customWidth="1"/>
    <col min="9" max="16384" width="9.140625" style="1" customWidth="1"/>
  </cols>
  <sheetData>
    <row r="2" ht="15">
      <c r="B2" s="1" t="s">
        <v>0</v>
      </c>
    </row>
    <row r="3" ht="15">
      <c r="B3" s="1" t="s">
        <v>1</v>
      </c>
    </row>
    <row r="4" ht="15">
      <c r="B4" s="1" t="s">
        <v>2</v>
      </c>
    </row>
    <row r="6" spans="6:7" ht="15">
      <c r="F6" s="9" t="s">
        <v>3</v>
      </c>
      <c r="G6" s="3" t="s">
        <v>6</v>
      </c>
    </row>
    <row r="7" spans="6:7" ht="15">
      <c r="F7" s="9" t="s">
        <v>4</v>
      </c>
      <c r="G7" s="3" t="s">
        <v>7</v>
      </c>
    </row>
    <row r="8" spans="6:7" ht="15">
      <c r="F8" s="9" t="s">
        <v>5</v>
      </c>
      <c r="G8" s="3" t="s">
        <v>8</v>
      </c>
    </row>
    <row r="9" spans="6:7" ht="15">
      <c r="F9" s="10" t="s">
        <v>38</v>
      </c>
      <c r="G9" s="4" t="s">
        <v>9</v>
      </c>
    </row>
    <row r="10" spans="6:7" ht="15">
      <c r="F10" s="11" t="s">
        <v>10</v>
      </c>
      <c r="G10" s="8" t="s">
        <v>10</v>
      </c>
    </row>
    <row r="11" ht="15">
      <c r="F11" s="12"/>
    </row>
    <row r="12" spans="2:7" ht="15">
      <c r="B12" s="1">
        <v>1</v>
      </c>
      <c r="C12" s="1" t="s">
        <v>11</v>
      </c>
      <c r="F12" s="12">
        <v>180599</v>
      </c>
      <c r="G12" s="2">
        <f>192589.886+3346.216</f>
        <v>195936.10199999998</v>
      </c>
    </row>
    <row r="13" ht="15">
      <c r="F13" s="12"/>
    </row>
    <row r="14" spans="2:7" ht="15">
      <c r="B14" s="1">
        <v>2</v>
      </c>
      <c r="C14" s="1" t="s">
        <v>12</v>
      </c>
      <c r="F14" s="12">
        <v>361834</v>
      </c>
      <c r="G14" s="2">
        <v>437421.507</v>
      </c>
    </row>
    <row r="15" ht="15">
      <c r="F15" s="12"/>
    </row>
    <row r="16" spans="2:7" ht="15">
      <c r="B16" s="1">
        <v>3</v>
      </c>
      <c r="C16" s="1" t="s">
        <v>13</v>
      </c>
      <c r="F16" s="12">
        <f>136302-2411</f>
        <v>133891</v>
      </c>
      <c r="G16" s="2">
        <v>94474.816</v>
      </c>
    </row>
    <row r="17" ht="15">
      <c r="F17" s="12"/>
    </row>
    <row r="18" spans="2:7" ht="15">
      <c r="B18" s="1">
        <v>4</v>
      </c>
      <c r="C18" s="1" t="s">
        <v>14</v>
      </c>
      <c r="F18" s="12">
        <f>2826+47330+174</f>
        <v>50330</v>
      </c>
      <c r="G18" s="2">
        <f>2859.201+47330.547</f>
        <v>50189.748</v>
      </c>
    </row>
    <row r="19" spans="6:8" ht="15">
      <c r="F19" s="12"/>
      <c r="H19" s="2">
        <f>SUM(F12:F19)+F27</f>
        <v>1272730</v>
      </c>
    </row>
    <row r="20" spans="2:6" ht="15">
      <c r="B20" s="1">
        <v>5</v>
      </c>
      <c r="C20" s="1" t="s">
        <v>15</v>
      </c>
      <c r="F20" s="12"/>
    </row>
    <row r="21" spans="3:7" ht="15">
      <c r="C21" s="1" t="s">
        <v>16</v>
      </c>
      <c r="F21" s="12">
        <f>62379+468</f>
        <v>62847</v>
      </c>
      <c r="G21" s="2">
        <v>72163.402</v>
      </c>
    </row>
    <row r="22" spans="3:7" ht="15">
      <c r="C22" s="1" t="s">
        <v>20</v>
      </c>
      <c r="F22" s="12">
        <v>170254</v>
      </c>
      <c r="G22" s="2">
        <f>318139.897</f>
        <v>318139.897</v>
      </c>
    </row>
    <row r="23" spans="3:7" ht="15">
      <c r="C23" s="1" t="s">
        <v>17</v>
      </c>
      <c r="F23" s="12">
        <f>105740+90538+43836+63151</f>
        <v>303265</v>
      </c>
      <c r="G23" s="2">
        <f>11219.407</f>
        <v>11219.407</v>
      </c>
    </row>
    <row r="24" spans="3:6" ht="15">
      <c r="C24" s="1" t="s">
        <v>18</v>
      </c>
      <c r="F24" s="12"/>
    </row>
    <row r="25" spans="3:7" ht="15">
      <c r="C25" s="1" t="s">
        <v>19</v>
      </c>
      <c r="F25" s="12">
        <f>9710</f>
        <v>9710</v>
      </c>
      <c r="G25" s="2">
        <v>6950.572</v>
      </c>
    </row>
    <row r="26" ht="15">
      <c r="F26" s="12"/>
    </row>
    <row r="27" spans="4:7" ht="15">
      <c r="D27" s="1" t="s">
        <v>36</v>
      </c>
      <c r="F27" s="13">
        <f>SUM(F21:F26)</f>
        <v>546076</v>
      </c>
      <c r="G27" s="5">
        <f>SUM(G21:G26)</f>
        <v>408473.278</v>
      </c>
    </row>
    <row r="28" ht="15">
      <c r="F28" s="12"/>
    </row>
    <row r="29" spans="2:6" ht="15">
      <c r="B29" s="1">
        <v>6</v>
      </c>
      <c r="C29" s="1" t="s">
        <v>21</v>
      </c>
      <c r="F29" s="12"/>
    </row>
    <row r="30" spans="3:7" ht="15">
      <c r="C30" s="1" t="s">
        <v>22</v>
      </c>
      <c r="F30" s="12">
        <f>98415</f>
        <v>98415</v>
      </c>
      <c r="G30" s="2">
        <v>585442.406</v>
      </c>
    </row>
    <row r="31" spans="3:7" ht="15">
      <c r="C31" s="1" t="s">
        <v>23</v>
      </c>
      <c r="F31" s="12">
        <f>122665+1</f>
        <v>122666</v>
      </c>
      <c r="G31" s="2">
        <v>132696.64</v>
      </c>
    </row>
    <row r="32" spans="3:7" ht="15">
      <c r="C32" s="1" t="s">
        <v>24</v>
      </c>
      <c r="F32" s="12">
        <f>46488+2982+53+710+76379+63088</f>
        <v>189700</v>
      </c>
      <c r="G32" s="6">
        <f>263732-132696.64</f>
        <v>131035.35999999999</v>
      </c>
    </row>
    <row r="33" spans="3:7" ht="15">
      <c r="C33" s="1" t="s">
        <v>25</v>
      </c>
      <c r="F33" s="12">
        <v>-2324</v>
      </c>
      <c r="G33" s="2">
        <v>314.985</v>
      </c>
    </row>
    <row r="34" ht="15">
      <c r="F34" s="12"/>
    </row>
    <row r="35" spans="4:7" ht="15">
      <c r="D35" s="1" t="s">
        <v>36</v>
      </c>
      <c r="F35" s="13">
        <f>SUM(F30:F34)</f>
        <v>408457</v>
      </c>
      <c r="G35" s="5">
        <f>SUM(G30:G34)</f>
        <v>849489.391</v>
      </c>
    </row>
    <row r="36" ht="15">
      <c r="F36" s="12"/>
    </row>
    <row r="37" spans="2:7" ht="15">
      <c r="B37" s="1">
        <v>7</v>
      </c>
      <c r="C37" s="1" t="s">
        <v>26</v>
      </c>
      <c r="F37" s="12">
        <f>F27-F35</f>
        <v>137619</v>
      </c>
      <c r="G37" s="2">
        <v>-441015.662</v>
      </c>
    </row>
    <row r="38" ht="15">
      <c r="F38" s="12"/>
    </row>
    <row r="39" spans="6:7" ht="15.75" thickBot="1">
      <c r="F39" s="14">
        <f>SUM(F12:F19)+F37</f>
        <v>864273</v>
      </c>
      <c r="G39" s="14">
        <f>SUM(G12:G19)+G37</f>
        <v>337006.51099999994</v>
      </c>
    </row>
    <row r="40" ht="15.75" thickTop="1">
      <c r="F40" s="12"/>
    </row>
    <row r="41" spans="2:6" ht="15">
      <c r="B41" s="1">
        <v>8</v>
      </c>
      <c r="C41" s="1" t="s">
        <v>27</v>
      </c>
      <c r="F41" s="12"/>
    </row>
    <row r="42" spans="3:7" ht="15">
      <c r="C42" s="1" t="s">
        <v>28</v>
      </c>
      <c r="F42" s="12">
        <v>166342</v>
      </c>
      <c r="G42" s="2">
        <v>159316.621</v>
      </c>
    </row>
    <row r="43" spans="3:6" ht="15">
      <c r="C43" s="1" t="s">
        <v>29</v>
      </c>
      <c r="F43" s="12"/>
    </row>
    <row r="44" spans="3:7" ht="15">
      <c r="C44" s="1" t="s">
        <v>30</v>
      </c>
      <c r="F44" s="12">
        <v>151799</v>
      </c>
      <c r="G44" s="2">
        <v>146586.88</v>
      </c>
    </row>
    <row r="45" spans="3:7" ht="15">
      <c r="C45" s="1" t="s">
        <v>39</v>
      </c>
      <c r="F45" s="12">
        <v>7407</v>
      </c>
      <c r="G45" s="2">
        <v>8002</v>
      </c>
    </row>
    <row r="46" spans="3:9" ht="15">
      <c r="C46" s="1" t="s">
        <v>31</v>
      </c>
      <c r="F46" s="12">
        <f>-52814-88662</f>
        <v>-141476</v>
      </c>
      <c r="G46" s="2">
        <f>-52814.17</f>
        <v>-52814.17</v>
      </c>
      <c r="H46" s="2"/>
      <c r="I46" s="2"/>
    </row>
    <row r="47" spans="6:9" ht="15">
      <c r="F47" s="12"/>
      <c r="H47" s="2"/>
      <c r="I47" s="2"/>
    </row>
    <row r="48" spans="2:9" ht="15">
      <c r="B48" s="1">
        <v>9</v>
      </c>
      <c r="C48" s="1" t="s">
        <v>32</v>
      </c>
      <c r="F48" s="12">
        <v>26040</v>
      </c>
      <c r="G48" s="2">
        <v>45739.129</v>
      </c>
      <c r="H48" s="2"/>
      <c r="I48" s="2"/>
    </row>
    <row r="49" ht="15">
      <c r="F49" s="12"/>
    </row>
    <row r="50" spans="2:7" ht="15">
      <c r="B50" s="1">
        <v>10</v>
      </c>
      <c r="C50" s="1" t="s">
        <v>33</v>
      </c>
      <c r="F50" s="12">
        <v>27154</v>
      </c>
      <c r="G50" s="2">
        <f>30175.642-2472</f>
        <v>27703.642</v>
      </c>
    </row>
    <row r="51" ht="15">
      <c r="F51" s="12"/>
    </row>
    <row r="52" spans="2:6" ht="15">
      <c r="B52" s="1">
        <v>11</v>
      </c>
      <c r="C52" s="1" t="s">
        <v>34</v>
      </c>
      <c r="F52" s="12">
        <f>651689-F50</f>
        <v>624535</v>
      </c>
    </row>
    <row r="53" ht="15">
      <c r="F53" s="12"/>
    </row>
    <row r="54" spans="2:7" ht="15">
      <c r="B54" s="1">
        <v>12</v>
      </c>
      <c r="C54" s="1" t="s">
        <v>35</v>
      </c>
      <c r="F54" s="12">
        <v>2472</v>
      </c>
      <c r="G54" s="2">
        <v>2472</v>
      </c>
    </row>
    <row r="55" ht="15">
      <c r="F55" s="12"/>
    </row>
    <row r="56" spans="6:7" ht="15.75" thickBot="1">
      <c r="F56" s="14">
        <f>SUM(F41:F55)</f>
        <v>864273</v>
      </c>
      <c r="G56" s="7">
        <f>SUM(G42:G55)</f>
        <v>337006.1020000001</v>
      </c>
    </row>
    <row r="57" ht="15.75" thickTop="1">
      <c r="F57" s="12"/>
    </row>
    <row r="58" ht="15">
      <c r="F58" s="12"/>
    </row>
    <row r="59" spans="2:7" ht="15">
      <c r="B59" s="1">
        <v>13</v>
      </c>
      <c r="C59" s="1" t="s">
        <v>37</v>
      </c>
      <c r="F59" s="16">
        <f>(SUM(F42:F46)-F18)/F42</f>
        <v>0.804018227507184</v>
      </c>
      <c r="G59" s="16">
        <f>(SUM(G42:G46)-G18)/G42</f>
        <v>1.3237889535706389</v>
      </c>
    </row>
    <row r="60" ht="15">
      <c r="F60" s="12"/>
    </row>
  </sheetData>
  <printOptions/>
  <pageMargins left="1" right="0.25" top="0.5" bottom="0.5" header="0.5" footer="0.5"/>
  <pageSetup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4" sqref="A1:IV16384"/>
    </sheetView>
  </sheetViews>
  <sheetFormatPr defaultColWidth="9.140625" defaultRowHeight="12.75"/>
  <cols>
    <col min="5" max="5" width="9.140625" style="15" customWidth="1"/>
    <col min="7" max="7" width="9.140625" style="15" customWidth="1"/>
    <col min="9" max="9" width="9.140625" style="15" customWidth="1"/>
  </cols>
  <sheetData/>
  <printOptions/>
  <pageMargins left="0.75" right="0.75" top="1" bottom="1" header="0.5" footer="0.5"/>
  <pageSetup orientation="portrait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TONGKAH HOLDING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Rozlen Eleda</dc:creator>
  <cp:keywords/>
  <dc:description/>
  <cp:lastModifiedBy>TONGKAH HOLDINGS BHD</cp:lastModifiedBy>
  <cp:lastPrinted>2000-08-30T08:51:27Z</cp:lastPrinted>
  <dcterms:created xsi:type="dcterms:W3CDTF">1999-11-26T06:35:31Z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