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15" activeTab="2"/>
  </bookViews>
  <sheets>
    <sheet name="BSheet" sheetId="1" r:id="rId1"/>
    <sheet name="incomestatement" sheetId="2" r:id="rId2"/>
    <sheet name="notes" sheetId="3" r:id="rId3"/>
  </sheets>
  <definedNames>
    <definedName name="_xlnm.Print_Area" localSheetId="0">'BSheet'!$B$1:$F$57</definedName>
    <definedName name="_xlnm.Print_Area" localSheetId="1">'incomestatement'!$A$1:$M$59</definedName>
    <definedName name="_xlnm.Print_Area" localSheetId="2">'notes'!$A$1:$N$161</definedName>
  </definedNames>
  <calcPr fullCalcOnLoad="1"/>
</workbook>
</file>

<file path=xl/sharedStrings.xml><?xml version="1.0" encoding="utf-8"?>
<sst xmlns="http://schemas.openxmlformats.org/spreadsheetml/2006/main" count="269" uniqueCount="191">
  <si>
    <t>(a)</t>
  </si>
  <si>
    <t>(b)</t>
  </si>
  <si>
    <t>(c)</t>
  </si>
  <si>
    <t>(d)</t>
  </si>
  <si>
    <t>Exceptional items</t>
  </si>
  <si>
    <t>(e)</t>
  </si>
  <si>
    <t>(f)</t>
  </si>
  <si>
    <t>(g)</t>
  </si>
  <si>
    <t>(h)</t>
  </si>
  <si>
    <t>(i)</t>
  </si>
  <si>
    <t>(ii)</t>
  </si>
  <si>
    <t>(j)</t>
  </si>
  <si>
    <t>(k)</t>
  </si>
  <si>
    <t>Extraordinary Items</t>
  </si>
  <si>
    <t>(iii)</t>
  </si>
  <si>
    <t>Extraordinary items attributable to members of the company</t>
  </si>
  <si>
    <t>(l)</t>
  </si>
  <si>
    <t>RM'000</t>
  </si>
  <si>
    <t>CONSOLIDATED INCOME STATEMENT</t>
  </si>
  <si>
    <t>Investment income</t>
  </si>
  <si>
    <t>CURRENT YEAR QUARTER</t>
  </si>
  <si>
    <t>PRECEDING YEAR CORRESPONDING QUARTER</t>
  </si>
  <si>
    <t>CURRENT YEAR TODATE</t>
  </si>
  <si>
    <t>PRECEDING YEAR CORRESPONDING PERIOD</t>
  </si>
  <si>
    <t>(m)</t>
  </si>
  <si>
    <t>REVENUE</t>
  </si>
  <si>
    <t>Other Income</t>
  </si>
  <si>
    <t>Finance Cost</t>
  </si>
  <si>
    <t>Depreciation and amortisation</t>
  </si>
  <si>
    <t>Profit/(loss)  before income tax, minority interests and extraordinary items</t>
  </si>
  <si>
    <t>Share of profits and losses of associated companies</t>
  </si>
  <si>
    <t>Pre-acquisition profit/(loss)</t>
  </si>
  <si>
    <t>Net profit/(loss) from ordinary activities attributable to members of the company</t>
  </si>
  <si>
    <t>Earnings per share based on 2(m) above after deducting any provision for preference dividends, if any :-</t>
  </si>
  <si>
    <t>Basic (based on 80,682,088 ordinary shares - sen)</t>
  </si>
  <si>
    <t>Fully diluted (based on 80,682,088 ordinary shares - sen)</t>
  </si>
  <si>
    <t>do not print this</t>
  </si>
  <si>
    <t>INDIVIDUAL QUARTER</t>
  </si>
  <si>
    <t>CUMULATIVE QUARTER</t>
  </si>
  <si>
    <t>TDM BERHAD</t>
  </si>
  <si>
    <t>CONSOLIDATED BALANCE SHEET</t>
  </si>
  <si>
    <t>AS AT</t>
  </si>
  <si>
    <t>PROPERTY, PLANT AND EQUIPMENT</t>
  </si>
  <si>
    <t>LONG TERM INVESTMENTS</t>
  </si>
  <si>
    <t>CURRENT ASSETS</t>
  </si>
  <si>
    <t>DEVELOPMENT EXPENDITURE</t>
  </si>
  <si>
    <t>CURRENT LIABILITIES</t>
  </si>
  <si>
    <t>SHORT TERM BORROWINGS</t>
  </si>
  <si>
    <t>PROVISION FOR TAXATION</t>
  </si>
  <si>
    <t>HIRE PURCHASE AND LEASE CREDITORS</t>
  </si>
  <si>
    <t>NET CURRENT LIABILITIES</t>
  </si>
  <si>
    <t>SHARE CAPITAL</t>
  </si>
  <si>
    <t>SHARE PREMIUM</t>
  </si>
  <si>
    <t>REVALUATION SURPLUS</t>
  </si>
  <si>
    <t>PROFIT AND LOSS</t>
  </si>
  <si>
    <t>MERGER RESERVE</t>
  </si>
  <si>
    <t>FOREIGN EXCHANGE RESERVE</t>
  </si>
  <si>
    <t>LONG TERM BORROWINGS</t>
  </si>
  <si>
    <t>DEFERRED TAXATION</t>
  </si>
  <si>
    <t>TCULS</t>
  </si>
  <si>
    <t>ICULS</t>
  </si>
  <si>
    <t>RETIREMENT BENEFIT</t>
  </si>
  <si>
    <t>CONSOLIDATED PROFIT AND LOSS ACCOUNTS</t>
  </si>
  <si>
    <t>PERIOD</t>
  </si>
  <si>
    <t>ENDED</t>
  </si>
  <si>
    <t>PROFIT/(LOSS) BEFORE TAXATION</t>
  </si>
  <si>
    <t>EXCEPTIONAL ITEM</t>
  </si>
  <si>
    <t>TAXATION</t>
  </si>
  <si>
    <t>PROFIT/(LOSS) AFTER TAXATION</t>
  </si>
  <si>
    <t>MINORITY INTERESTS</t>
  </si>
  <si>
    <t>ACCUMULATED PROFIT BROUGHT FORWARD</t>
  </si>
  <si>
    <t>AS PREVIOUSLY STATED</t>
  </si>
  <si>
    <t>PRIOR YEAR ADJUSTMENT</t>
  </si>
  <si>
    <t>AS RESTATED</t>
  </si>
  <si>
    <t>ACCUMULATED PROFIT/(LOSS) CARRIED FWD</t>
  </si>
  <si>
    <t>PRECEDING</t>
  </si>
  <si>
    <t>FINANCIAL</t>
  </si>
  <si>
    <t>YEAR END</t>
  </si>
  <si>
    <t>INTANGIBLE ASSETS</t>
  </si>
  <si>
    <t>INVENTORIES</t>
  </si>
  <si>
    <t>SHAREHOLDERS' FUNDS</t>
  </si>
  <si>
    <t>RESERVES</t>
  </si>
  <si>
    <t>-</t>
  </si>
  <si>
    <t>NET TANGIBLE ASSETS PER SHARE (RM)</t>
  </si>
  <si>
    <t>Profit/(loss) before finance cost, depreciation and amortisation, exceptional items, income tax, minority interests and extraordinary items</t>
  </si>
  <si>
    <t>Income tax</t>
  </si>
  <si>
    <t>Profit/(loss) after income tax before deducting minority interests</t>
  </si>
  <si>
    <t>Minority interests</t>
  </si>
  <si>
    <t>Profit/(loss) before income tax, minority interests and extraordinary items after share of profits and losses of associated companies</t>
  </si>
  <si>
    <t>Net profit/(loss)  attributable to members of the company</t>
  </si>
  <si>
    <t>NOTES:</t>
  </si>
  <si>
    <t>ACCOUNTING POLICIES</t>
  </si>
  <si>
    <t>The accounts have been prepared on the same accounting policies and accounting method which were consistent with those used in the most recent financial statements.</t>
  </si>
  <si>
    <t>EXCEPTIONAL ITEMS</t>
  </si>
  <si>
    <t>EXTRAORDINARY ITEMS</t>
  </si>
  <si>
    <t>There were no extraordinary items for the Group during the quarterly financial period under review.</t>
  </si>
  <si>
    <t>Taxation charged for the financial quarter under review comprise of :-</t>
  </si>
  <si>
    <t>Taxes currently payable</t>
  </si>
  <si>
    <t>Transfer to deferred taxation accounts</t>
  </si>
  <si>
    <t>PROFIT ON SALE OF UNQUOTED INVESTMENTS AND/OR  PROPERTIES</t>
  </si>
  <si>
    <t>QUOTED SECURITIES</t>
  </si>
  <si>
    <t>a</t>
  </si>
  <si>
    <t>b</t>
  </si>
  <si>
    <t>Total investment at cost</t>
  </si>
  <si>
    <t>Total investment at carrying value</t>
  </si>
  <si>
    <t xml:space="preserve">Total investment at market value at the end of reporting period </t>
  </si>
  <si>
    <t>CHANGES IN THE COMPOSITION OF THE GROUP</t>
  </si>
  <si>
    <t>STATUS OF CORPORATE PROPOSALS</t>
  </si>
  <si>
    <t>ISSUANCE AND REPAYMENT OF DEBT AND EQUITY SECURITIES</t>
  </si>
  <si>
    <t>GROUP BORROWINGS AND DEBT SECURITIES</t>
  </si>
  <si>
    <t>Short-term</t>
  </si>
  <si>
    <t>Long-term</t>
  </si>
  <si>
    <t>Total</t>
  </si>
  <si>
    <t>Secured</t>
  </si>
  <si>
    <t>Bank overdraft</t>
  </si>
  <si>
    <t>Revolving credit</t>
  </si>
  <si>
    <t>Bankers acceptance</t>
  </si>
  <si>
    <t>Term Loan</t>
  </si>
  <si>
    <t>Unsecured</t>
  </si>
  <si>
    <t>Total Group borrowings</t>
  </si>
  <si>
    <t>CONTINGENT LIABILITIES</t>
  </si>
  <si>
    <t>FINANCIAL INSTRUMENTS WITH OFF BALANCE SHEET RISK</t>
  </si>
  <si>
    <t>MATERIAL LITIGATION</t>
  </si>
  <si>
    <t>SEGMENTAL REPORTING</t>
  </si>
  <si>
    <t>Turnover</t>
  </si>
  <si>
    <t>Profit/(loss)</t>
  </si>
  <si>
    <t>Total assets</t>
  </si>
  <si>
    <t>before taxation</t>
  </si>
  <si>
    <t>employed</t>
  </si>
  <si>
    <t>Sectors</t>
  </si>
  <si>
    <t>Plantation</t>
  </si>
  <si>
    <t xml:space="preserve">Food </t>
  </si>
  <si>
    <t>Medical Services</t>
  </si>
  <si>
    <t>(iv)</t>
  </si>
  <si>
    <t>Others</t>
  </si>
  <si>
    <t>COMPARISON WITH PRECEDING QUARTER'S RESULTS</t>
  </si>
  <si>
    <t>REVIEW OF PERFORMANCE</t>
  </si>
  <si>
    <t>MATERIAL EVENT SUBSEQUENT TO THE END OF THE QUARTER</t>
  </si>
  <si>
    <t xml:space="preserve">CYCLICALITY AND SEASONALITY FACTORS </t>
  </si>
  <si>
    <t>The operations of the Group are not affected by any seasonal or cyclical factors, other than the cyclical production of fresh fruit bunches (FFB).</t>
  </si>
  <si>
    <t>PROFIT GUARANTEE</t>
  </si>
  <si>
    <t>Not applicable.</t>
  </si>
  <si>
    <t>DIVIDEND</t>
  </si>
  <si>
    <t>The Board of Directors does not recommend for any dividend during the financial period.</t>
  </si>
  <si>
    <t>By Order of The Board</t>
  </si>
  <si>
    <t>AHMAD FARID BIN YAHAYA</t>
  </si>
  <si>
    <t>YEAP KOK LEONG</t>
  </si>
  <si>
    <t>Company Secretary</t>
  </si>
  <si>
    <t>Kuala Lumpur</t>
  </si>
  <si>
    <t xml:space="preserve"> </t>
  </si>
  <si>
    <t xml:space="preserve">RM'000   </t>
  </si>
  <si>
    <t xml:space="preserve">RM'000 </t>
  </si>
  <si>
    <t>Cash consideration</t>
  </si>
  <si>
    <t>Cash consideration (RM1)</t>
  </si>
  <si>
    <t>Realisation of post acquisition losses</t>
  </si>
  <si>
    <t>Goodwill amortised</t>
  </si>
  <si>
    <t>Cost of investment</t>
  </si>
  <si>
    <t>Realisation of post acquisition profits</t>
  </si>
  <si>
    <t>Calculation of loss on disposal of Halagel Sdn. Bhd.</t>
  </si>
  <si>
    <t>Net advances/book debts novated/assigned to purchaser</t>
  </si>
  <si>
    <t>Calculation on the gain on disposal of A&amp;W (Malaysia) Sdn. Bhd. and A&amp;W Singapore Pte. Ltd. and their subsidiaries</t>
  </si>
  <si>
    <t>TRADE AND OTHER RECEIVABLES</t>
  </si>
  <si>
    <t>DEPOSITS ,CASH AND BANK BALANCES</t>
  </si>
  <si>
    <t>TRADE AND OTHER PAYABLES</t>
  </si>
  <si>
    <t>CURRENT</t>
  </si>
  <si>
    <t>-TERM LOAN</t>
  </si>
  <si>
    <t>-TCULS</t>
  </si>
  <si>
    <t>YEAR 2002 REVIEW AND PROSPECTS</t>
  </si>
  <si>
    <t>The results of the Group for year 2002 is expected to improve with higher earnings in the plantations sector as a result of the expected higher palm product prices and increase in efficiency.</t>
  </si>
  <si>
    <t>-ICULS 1997/2002</t>
  </si>
  <si>
    <t>AUDITED</t>
  </si>
  <si>
    <t xml:space="preserve">  </t>
  </si>
  <si>
    <t xml:space="preserve">           </t>
  </si>
  <si>
    <t>NEGATIVE GOODWILL</t>
  </si>
  <si>
    <t>Gain / (loss) on disposal subsidiaries</t>
  </si>
  <si>
    <t>There were no changes in the composition of the group for the current quarter.</t>
  </si>
  <si>
    <t>There were no corporate proposals announced  at the date of this quarterly report.</t>
  </si>
  <si>
    <t>At the date of this announcement, there were no contingent liabilities that have become enforceable on the Company and its Group of companies .</t>
  </si>
  <si>
    <t xml:space="preserve">As at the date of this announcement, there are no financial instruments that exist within the Group that will carry any off balance sheet risk. </t>
  </si>
  <si>
    <t>Quarterly report on consolidated results for the financial period ended 30 June 2002. The figures have not been audited.</t>
  </si>
  <si>
    <t>copy last qtr cumulative results to these columns</t>
  </si>
  <si>
    <t>Taxation over/(under) provided in previous year</t>
  </si>
  <si>
    <t>There were no purchases or disposal of quoted securities during the current quarter and financial period ended 30th June 2002.</t>
  </si>
  <si>
    <t>Investment in quoted securities as at 30th June 2002 were as follows :</t>
  </si>
  <si>
    <t>There were no new issuance and repayment of debt and equity securities, share buy backs, share cancellation, shares held as treasury shares and resale of treasury shares for the period ended 30th June 2002.</t>
  </si>
  <si>
    <t>The Group achieved a turnover of RM 34.2 million for the quarter under review, an increase of RM 7.0 million or 26% above that of the preceding quarter. Loss before tax of RM  3.1 million decreased by RM 4.6 million as compared with the preceding quarter loss of RM 7.6 million. The lower loss before taxation was attributable by the higher prices realised for palm products.</t>
  </si>
  <si>
    <t xml:space="preserve">On 7th June 2002 the company disposed of its entire investment in Perhentian Island Resort Sdn. Bhd. for a cash consideration of RM1,248,000. </t>
  </si>
  <si>
    <t>The Group registered a loss before tax of RM 10.7 million for the period ended 30th June 2002, compared to a loss of RM 24.5 million for the corresponding period last year. The drop in losses was contributed by non-consolidation of A&amp;W Group of companies which were disposed last financial year and improved performance of the Plantation Division due to higher palm product prices attained during the review period.</t>
  </si>
  <si>
    <t>Date:   20 August 2002</t>
  </si>
  <si>
    <t>There were no material litigation pending as at 13th August 2002.</t>
  </si>
  <si>
    <t>There were no material factors of events which has occurred between the end of the quarter and 13th August, 2002 affecting the earnings of the Group.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</si>
</sst>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Red]\-&quot;£&quot;#,##0.00"/>
    <numFmt numFmtId="167" formatCode="#,##0.0_);\(#,##0.0\)"/>
    <numFmt numFmtId="168" formatCode="0.00_)"/>
    <numFmt numFmtId="169" formatCode="&quot;$&quot;#.;\(&quot;$&quot;#,\)"/>
    <numFmt numFmtId="170" formatCode="&quot;$&quot;#.#"/>
    <numFmt numFmtId="171" formatCode="#,##0;\-#,##0;&quot;-&quot;"/>
    <numFmt numFmtId="172" formatCode="_(* #,##0.0_);_(* \(#,##0.0\);_(* &quot;-&quot;??_);_(@_)"/>
    <numFmt numFmtId="173" formatCode="_(* #,##0.000_);_(* \(#,##0.000\);_(* &quot;-&quot;???_);_(@_)"/>
  </numFmts>
  <fonts count="15">
    <font>
      <sz val="8"/>
      <name val="Tahoma"/>
      <family val="0"/>
    </font>
    <font>
      <sz val="9"/>
      <name val="Times New Roman"/>
      <family val="1"/>
    </font>
    <font>
      <b/>
      <sz val="9"/>
      <name val="Tahoma"/>
      <family val="2"/>
    </font>
    <font>
      <sz val="9"/>
      <name val="Tahoma"/>
      <family val="2"/>
    </font>
    <font>
      <b/>
      <u val="single"/>
      <sz val="10"/>
      <name val="Tahoma"/>
      <family val="2"/>
    </font>
    <font>
      <b/>
      <sz val="10"/>
      <name val="Tahoma"/>
      <family val="2"/>
    </font>
    <font>
      <sz val="10"/>
      <color indexed="8"/>
      <name val="Arial"/>
      <family val="0"/>
    </font>
    <font>
      <sz val="10"/>
      <name val="Arial"/>
      <family val="0"/>
    </font>
    <font>
      <sz val="10"/>
      <name val="MS Sans Serif"/>
      <family val="0"/>
    </font>
    <font>
      <sz val="8"/>
      <name val="Arial"/>
      <family val="2"/>
    </font>
    <font>
      <b/>
      <sz val="12"/>
      <name val="Arial"/>
      <family val="0"/>
    </font>
    <font>
      <b/>
      <i/>
      <sz val="16"/>
      <name val="Helv"/>
      <family val="0"/>
    </font>
    <font>
      <sz val="12"/>
      <name val="Helv"/>
      <family val="0"/>
    </font>
    <font>
      <sz val="10"/>
      <name val="TAHOMA"/>
      <family val="2"/>
    </font>
    <font>
      <u val="single"/>
      <sz val="9"/>
      <name val="Tahoma"/>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style="thin"/>
      <right style="thin"/>
      <top>
        <color indexed="63"/>
      </top>
      <bottom style="double"/>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1" applyFont="0" applyBorder="0">
      <alignment/>
      <protection/>
    </xf>
    <xf numFmtId="171" fontId="6"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9" fillId="2" borderId="0" applyNumberFormat="0" applyBorder="0" applyAlignment="0" applyProtection="0"/>
    <xf numFmtId="0" fontId="10" fillId="0" borderId="2" applyNumberFormat="0" applyAlignment="0" applyProtection="0"/>
    <xf numFmtId="0" fontId="10" fillId="0" borderId="3">
      <alignment horizontal="left" vertical="center"/>
      <protection/>
    </xf>
    <xf numFmtId="10" fontId="9" fillId="3" borderId="4" applyNumberFormat="0" applyBorder="0" applyAlignment="0" applyProtection="0"/>
    <xf numFmtId="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169" fontId="7" fillId="0" borderId="0" applyFont="0" applyFill="0" applyBorder="0" applyAlignment="0" applyProtection="0"/>
    <xf numFmtId="168"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9" fontId="0" fillId="0" borderId="0" applyFont="0" applyFill="0" applyBorder="0" applyAlignment="0" applyProtection="0"/>
    <xf numFmtId="10" fontId="7" fillId="0" borderId="0" applyFont="0" applyFill="0" applyBorder="0" applyAlignment="0" applyProtection="0"/>
    <xf numFmtId="0" fontId="8" fillId="0" borderId="0" applyNumberFormat="0" applyFont="0" applyFill="0" applyBorder="0" applyAlignment="0" applyProtection="0"/>
    <xf numFmtId="15" fontId="8" fillId="0" borderId="0" applyFon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cellStyleXfs>
  <cellXfs count="132">
    <xf numFmtId="0" fontId="0" fillId="0" borderId="0" xfId="0" applyAlignment="1">
      <alignment/>
    </xf>
    <xf numFmtId="0" fontId="3" fillId="0" borderId="0" xfId="0" applyFont="1" applyFill="1" applyAlignment="1">
      <alignment horizontal="justify" vertical="top" wrapText="1"/>
    </xf>
    <xf numFmtId="164" fontId="3" fillId="0" borderId="5" xfId="0" applyNumberFormat="1" applyFont="1" applyBorder="1" applyAlignment="1">
      <alignment/>
    </xf>
    <xf numFmtId="0" fontId="3" fillId="0" borderId="0" xfId="0" applyFont="1" applyAlignment="1">
      <alignment horizontal="center" vertical="top"/>
    </xf>
    <xf numFmtId="0" fontId="1" fillId="0" borderId="0" xfId="0" applyFont="1" applyAlignment="1">
      <alignment/>
    </xf>
    <xf numFmtId="0" fontId="1"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 xfId="0" applyFont="1" applyBorder="1" applyAlignment="1">
      <alignment horizontal="center" vertical="top" wrapText="1"/>
    </xf>
    <xf numFmtId="0" fontId="3" fillId="0" borderId="1" xfId="0" applyFont="1" applyBorder="1" applyAlignment="1">
      <alignment/>
    </xf>
    <xf numFmtId="0" fontId="3" fillId="0" borderId="0" xfId="0" applyFont="1" applyAlignment="1">
      <alignment vertical="top"/>
    </xf>
    <xf numFmtId="0" fontId="3" fillId="0" borderId="1" xfId="0" applyFont="1" applyBorder="1" applyAlignment="1">
      <alignment vertical="top"/>
    </xf>
    <xf numFmtId="14" fontId="3" fillId="0" borderId="6" xfId="0" applyNumberFormat="1" applyFont="1" applyBorder="1" applyAlignment="1">
      <alignment horizontal="center"/>
    </xf>
    <xf numFmtId="14" fontId="3" fillId="0" borderId="1" xfId="0" applyNumberFormat="1" applyFont="1" applyBorder="1" applyAlignment="1">
      <alignment horizontal="center"/>
    </xf>
    <xf numFmtId="0" fontId="2" fillId="0" borderId="0" xfId="0" applyFont="1" applyAlignment="1">
      <alignment horizontal="left"/>
    </xf>
    <xf numFmtId="164" fontId="2" fillId="0" borderId="7" xfId="17" applyNumberFormat="1" applyFont="1" applyBorder="1" applyAlignment="1">
      <alignment horizontal="center"/>
    </xf>
    <xf numFmtId="164" fontId="2" fillId="0" borderId="7" xfId="17" applyNumberFormat="1" applyFont="1" applyBorder="1" applyAlignment="1">
      <alignment/>
    </xf>
    <xf numFmtId="0" fontId="3" fillId="0" borderId="0" xfId="0" applyFont="1" applyAlignment="1">
      <alignment horizontal="left" vertical="top" wrapText="1"/>
    </xf>
    <xf numFmtId="164" fontId="3" fillId="0" borderId="1" xfId="17" applyNumberFormat="1" applyFont="1" applyBorder="1" applyAlignment="1">
      <alignment/>
    </xf>
    <xf numFmtId="164" fontId="3" fillId="0" borderId="0" xfId="17" applyNumberFormat="1" applyFont="1" applyAlignment="1">
      <alignment/>
    </xf>
    <xf numFmtId="164" fontId="3" fillId="0" borderId="7" xfId="17" applyNumberFormat="1" applyFont="1" applyBorder="1" applyAlignment="1">
      <alignment/>
    </xf>
    <xf numFmtId="164" fontId="3" fillId="0" borderId="1" xfId="17" applyNumberFormat="1" applyFont="1" applyBorder="1" applyAlignment="1">
      <alignment horizontal="center"/>
    </xf>
    <xf numFmtId="0" fontId="3" fillId="0" borderId="0" xfId="0" applyFont="1" applyAlignment="1">
      <alignment horizontal="left"/>
    </xf>
    <xf numFmtId="164" fontId="3" fillId="0" borderId="6" xfId="17" applyNumberFormat="1" applyFont="1" applyBorder="1" applyAlignment="1">
      <alignment/>
    </xf>
    <xf numFmtId="0" fontId="3" fillId="0" borderId="0" xfId="0" applyFont="1" applyAlignment="1">
      <alignment horizontal="left" wrapText="1"/>
    </xf>
    <xf numFmtId="164" fontId="3" fillId="0" borderId="6" xfId="17" applyNumberFormat="1" applyFont="1" applyBorder="1" applyAlignment="1">
      <alignment/>
    </xf>
    <xf numFmtId="164" fontId="3" fillId="0" borderId="1" xfId="17" applyNumberFormat="1" applyFont="1" applyBorder="1" applyAlignment="1">
      <alignment/>
    </xf>
    <xf numFmtId="164" fontId="3" fillId="0" borderId="0" xfId="17" applyNumberFormat="1" applyFont="1" applyAlignment="1">
      <alignment/>
    </xf>
    <xf numFmtId="0" fontId="3" fillId="0" borderId="1" xfId="0" applyFont="1" applyBorder="1" applyAlignment="1">
      <alignment/>
    </xf>
    <xf numFmtId="164" fontId="3" fillId="0" borderId="0" xfId="17" applyNumberFormat="1" applyFont="1" applyBorder="1" applyAlignment="1">
      <alignment/>
    </xf>
    <xf numFmtId="0" fontId="3" fillId="0" borderId="0" xfId="0" applyFont="1" applyAlignment="1">
      <alignment horizontal="left" vertical="top"/>
    </xf>
    <xf numFmtId="164" fontId="2" fillId="0" borderId="1" xfId="17" applyNumberFormat="1" applyFont="1" applyBorder="1" applyAlignment="1">
      <alignment/>
    </xf>
    <xf numFmtId="164" fontId="2" fillId="0" borderId="0" xfId="17" applyNumberFormat="1" applyFont="1" applyAlignment="1">
      <alignment/>
    </xf>
    <xf numFmtId="0" fontId="2" fillId="0" borderId="1" xfId="0" applyFont="1" applyBorder="1" applyAlignment="1">
      <alignment/>
    </xf>
    <xf numFmtId="0" fontId="3" fillId="0" borderId="1" xfId="0" applyFont="1" applyBorder="1" applyAlignment="1">
      <alignment horizontal="center"/>
    </xf>
    <xf numFmtId="43" fontId="3" fillId="0" borderId="1" xfId="17" applyFont="1" applyBorder="1" applyAlignment="1">
      <alignment/>
    </xf>
    <xf numFmtId="43" fontId="3" fillId="0" borderId="6" xfId="17" applyFont="1" applyBorder="1" applyAlignment="1">
      <alignment/>
    </xf>
    <xf numFmtId="164" fontId="3" fillId="0" borderId="0" xfId="17" applyNumberFormat="1" applyFont="1" applyBorder="1" applyAlignment="1">
      <alignment/>
    </xf>
    <xf numFmtId="0" fontId="1"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xf>
    <xf numFmtId="0" fontId="1" fillId="0" borderId="0" xfId="0" applyFont="1" applyBorder="1" applyAlignment="1">
      <alignment vertical="top"/>
    </xf>
    <xf numFmtId="0" fontId="3" fillId="0" borderId="0" xfId="0" applyFont="1" applyAlignment="1">
      <alignment/>
    </xf>
    <xf numFmtId="0" fontId="3" fillId="0" borderId="0" xfId="0" applyFont="1" applyAlignment="1">
      <alignment vertical="top" wrapText="1"/>
    </xf>
    <xf numFmtId="0" fontId="3" fillId="0" borderId="0" xfId="0" applyFont="1" applyFill="1" applyAlignment="1">
      <alignment/>
    </xf>
    <xf numFmtId="0" fontId="1" fillId="4" borderId="0" xfId="0" applyFont="1" applyFill="1" applyAlignment="1">
      <alignment/>
    </xf>
    <xf numFmtId="164" fontId="3" fillId="4" borderId="0" xfId="17" applyNumberFormat="1" applyFont="1" applyFill="1" applyBorder="1" applyAlignment="1">
      <alignment/>
    </xf>
    <xf numFmtId="0" fontId="13" fillId="0" borderId="0" xfId="0" applyFont="1" applyAlignment="1">
      <alignment/>
    </xf>
    <xf numFmtId="0" fontId="5" fillId="0" borderId="0" xfId="0" applyFont="1" applyAlignment="1">
      <alignment horizontal="center"/>
    </xf>
    <xf numFmtId="15" fontId="5" fillId="0" borderId="0" xfId="0" applyNumberFormat="1" applyFont="1" applyAlignment="1">
      <alignment horizontal="center"/>
    </xf>
    <xf numFmtId="164" fontId="13" fillId="0" borderId="0" xfId="17" applyNumberFormat="1" applyFont="1" applyAlignment="1">
      <alignment/>
    </xf>
    <xf numFmtId="164" fontId="13" fillId="0" borderId="8" xfId="17" applyNumberFormat="1" applyFont="1" applyBorder="1" applyAlignment="1">
      <alignment/>
    </xf>
    <xf numFmtId="164" fontId="13" fillId="0" borderId="1" xfId="17" applyNumberFormat="1" applyFont="1" applyBorder="1" applyAlignment="1">
      <alignment/>
    </xf>
    <xf numFmtId="164" fontId="13" fillId="0" borderId="6" xfId="17" applyNumberFormat="1" applyFont="1" applyBorder="1" applyAlignment="1">
      <alignment/>
    </xf>
    <xf numFmtId="164" fontId="5" fillId="0" borderId="0" xfId="17" applyNumberFormat="1" applyFont="1" applyAlignment="1">
      <alignment/>
    </xf>
    <xf numFmtId="164" fontId="5" fillId="0" borderId="5" xfId="17" applyNumberFormat="1" applyFont="1" applyBorder="1" applyAlignment="1">
      <alignment/>
    </xf>
    <xf numFmtId="164" fontId="13" fillId="0" borderId="0" xfId="0" applyNumberFormat="1" applyFont="1" applyAlignment="1">
      <alignment/>
    </xf>
    <xf numFmtId="164" fontId="13" fillId="0" borderId="0" xfId="17" applyNumberFormat="1" applyFont="1" applyBorder="1" applyAlignment="1">
      <alignment/>
    </xf>
    <xf numFmtId="164" fontId="13" fillId="0" borderId="9" xfId="17" applyNumberFormat="1" applyFont="1" applyBorder="1" applyAlignment="1">
      <alignment/>
    </xf>
    <xf numFmtId="43" fontId="5" fillId="0" borderId="0" xfId="0" applyNumberFormat="1" applyFont="1" applyAlignment="1">
      <alignment/>
    </xf>
    <xf numFmtId="164" fontId="5" fillId="0" borderId="10" xfId="17" applyNumberFormat="1" applyFont="1" applyBorder="1" applyAlignment="1">
      <alignment/>
    </xf>
    <xf numFmtId="37" fontId="13" fillId="0" borderId="4" xfId="0" applyNumberFormat="1" applyFont="1" applyBorder="1" applyAlignment="1">
      <alignment/>
    </xf>
    <xf numFmtId="37" fontId="13" fillId="0" borderId="10" xfId="0" applyNumberFormat="1" applyFont="1" applyBorder="1" applyAlignment="1">
      <alignment/>
    </xf>
    <xf numFmtId="0" fontId="13" fillId="0" borderId="0" xfId="0" applyFont="1" applyAlignment="1" quotePrefix="1">
      <alignment horizontal="right"/>
    </xf>
    <xf numFmtId="164" fontId="3" fillId="0" borderId="6" xfId="17" applyNumberFormat="1" applyFont="1" applyBorder="1" applyAlignment="1">
      <alignment horizontal="center"/>
    </xf>
    <xf numFmtId="0" fontId="3" fillId="0" borderId="0" xfId="0" applyFont="1" applyBorder="1" applyAlignment="1">
      <alignment/>
    </xf>
    <xf numFmtId="0" fontId="3" fillId="0" borderId="0" xfId="0" applyFont="1" applyAlignment="1">
      <alignment horizontal="center"/>
    </xf>
    <xf numFmtId="0" fontId="14" fillId="0" borderId="0" xfId="0" applyFont="1" applyAlignment="1">
      <alignment/>
    </xf>
    <xf numFmtId="41" fontId="3" fillId="0" borderId="0" xfId="0" applyNumberFormat="1" applyFont="1" applyAlignment="1">
      <alignment/>
    </xf>
    <xf numFmtId="41" fontId="3" fillId="0" borderId="3" xfId="0" applyNumberFormat="1" applyFont="1" applyBorder="1" applyAlignment="1">
      <alignment/>
    </xf>
    <xf numFmtId="41" fontId="3" fillId="0" borderId="5" xfId="0" applyNumberFormat="1" applyFont="1" applyBorder="1" applyAlignment="1">
      <alignment/>
    </xf>
    <xf numFmtId="164" fontId="3" fillId="0" borderId="1" xfId="17" applyNumberFormat="1" applyFont="1" applyFill="1" applyBorder="1" applyAlignment="1">
      <alignment/>
    </xf>
    <xf numFmtId="0" fontId="3" fillId="0" borderId="0" xfId="0" applyFont="1" applyBorder="1" applyAlignment="1">
      <alignment horizontal="center" vertical="top" wrapText="1"/>
    </xf>
    <xf numFmtId="14" fontId="3" fillId="0" borderId="9" xfId="0" applyNumberFormat="1" applyFont="1" applyBorder="1" applyAlignment="1">
      <alignment horizontal="center"/>
    </xf>
    <xf numFmtId="164" fontId="3" fillId="0" borderId="0" xfId="17" applyNumberFormat="1" applyFont="1" applyAlignment="1">
      <alignment horizontal="right"/>
    </xf>
    <xf numFmtId="164" fontId="3" fillId="0" borderId="0" xfId="17" applyNumberFormat="1" applyFont="1" applyAlignment="1">
      <alignment horizontal="center"/>
    </xf>
    <xf numFmtId="0" fontId="3" fillId="0" borderId="0" xfId="0" applyFont="1" applyAlignment="1">
      <alignment horizontal="right"/>
    </xf>
    <xf numFmtId="14" fontId="3" fillId="0" borderId="0" xfId="0" applyNumberFormat="1" applyFont="1" applyAlignment="1">
      <alignment horizontal="center"/>
    </xf>
    <xf numFmtId="14" fontId="3" fillId="0" borderId="0" xfId="0" applyNumberFormat="1" applyFont="1" applyAlignment="1">
      <alignment horizontal="right"/>
    </xf>
    <xf numFmtId="164" fontId="3" fillId="0" borderId="5" xfId="17" applyNumberFormat="1" applyFont="1" applyBorder="1" applyAlignment="1">
      <alignment/>
    </xf>
    <xf numFmtId="164" fontId="3" fillId="0" borderId="10" xfId="17" applyNumberFormat="1" applyFont="1" applyBorder="1" applyAlignment="1">
      <alignment/>
    </xf>
    <xf numFmtId="164" fontId="3" fillId="0" borderId="11" xfId="17" applyNumberFormat="1" applyFont="1" applyBorder="1" applyAlignment="1">
      <alignment/>
    </xf>
    <xf numFmtId="0" fontId="2" fillId="0" borderId="0" xfId="0" applyFont="1" applyAlignment="1">
      <alignment horizontal="left" vertical="top" wrapText="1"/>
    </xf>
    <xf numFmtId="0" fontId="0" fillId="0" borderId="0" xfId="0" applyFont="1" applyAlignment="1">
      <alignment horizontal="left" vertical="top" wrapText="1"/>
    </xf>
    <xf numFmtId="14" fontId="3" fillId="0" borderId="0" xfId="0" applyNumberFormat="1" applyFont="1" applyAlignment="1">
      <alignment/>
    </xf>
    <xf numFmtId="16" fontId="3" fillId="0" borderId="0" xfId="0" applyNumberFormat="1" applyFont="1" applyAlignment="1">
      <alignment/>
    </xf>
    <xf numFmtId="0" fontId="0" fillId="0" borderId="0" xfId="0" applyAlignment="1">
      <alignment wrapText="1"/>
    </xf>
    <xf numFmtId="0" fontId="3" fillId="0" borderId="0" xfId="0" applyFont="1" applyAlignment="1">
      <alignment horizontal="justify" vertical="top" wrapText="1"/>
    </xf>
    <xf numFmtId="164" fontId="3" fillId="0" borderId="3" xfId="17" applyNumberFormat="1" applyFont="1" applyBorder="1" applyAlignment="1">
      <alignment/>
    </xf>
    <xf numFmtId="164" fontId="1" fillId="0" borderId="0" xfId="0" applyNumberFormat="1" applyFont="1" applyAlignment="1">
      <alignment/>
    </xf>
    <xf numFmtId="0" fontId="13" fillId="0" borderId="0" xfId="0" applyFont="1" applyAlignment="1" quotePrefix="1">
      <alignment/>
    </xf>
    <xf numFmtId="0" fontId="3" fillId="0" borderId="4" xfId="0" applyFont="1" applyBorder="1" applyAlignment="1">
      <alignment horizontal="center"/>
    </xf>
    <xf numFmtId="14" fontId="3" fillId="0" borderId="4" xfId="0" applyNumberFormat="1" applyFont="1" applyBorder="1" applyAlignment="1">
      <alignment horizontal="center"/>
    </xf>
    <xf numFmtId="0" fontId="3" fillId="0" borderId="0" xfId="0" applyFont="1" applyBorder="1" applyAlignment="1">
      <alignment horizontal="center"/>
    </xf>
    <xf numFmtId="0" fontId="3" fillId="0" borderId="0" xfId="0" applyFont="1" applyAlignment="1">
      <alignment wrapText="1"/>
    </xf>
    <xf numFmtId="37" fontId="13" fillId="0" borderId="0" xfId="0" applyNumberFormat="1" applyFont="1" applyAlignment="1">
      <alignment/>
    </xf>
    <xf numFmtId="0" fontId="3" fillId="0" borderId="0" xfId="0" applyFont="1" applyAlignment="1">
      <alignment horizontal="justify" wrapText="1"/>
    </xf>
    <xf numFmtId="14" fontId="3" fillId="0" borderId="6" xfId="0" applyNumberFormat="1" applyFont="1" applyFill="1" applyBorder="1" applyAlignment="1">
      <alignment horizontal="center"/>
    </xf>
    <xf numFmtId="0" fontId="1" fillId="0" borderId="0" xfId="0" applyFont="1" applyFill="1" applyAlignment="1">
      <alignment/>
    </xf>
    <xf numFmtId="14" fontId="3" fillId="0" borderId="1" xfId="0" applyNumberFormat="1" applyFont="1" applyFill="1" applyBorder="1" applyAlignment="1">
      <alignment horizontal="center"/>
    </xf>
    <xf numFmtId="0" fontId="3" fillId="0" borderId="0" xfId="0" applyFont="1" applyAlignment="1">
      <alignment horizontal="justify" wrapText="1"/>
    </xf>
    <xf numFmtId="0" fontId="3" fillId="0" borderId="0" xfId="0" applyFont="1" applyFill="1" applyAlignment="1">
      <alignment horizontal="justify" wrapText="1"/>
    </xf>
    <xf numFmtId="0" fontId="0" fillId="0" borderId="0" xfId="0" applyAlignment="1">
      <alignment vertical="top" wrapText="1"/>
    </xf>
    <xf numFmtId="0" fontId="5" fillId="0" borderId="0" xfId="0" applyFont="1" applyAlignment="1">
      <alignment horizontal="center"/>
    </xf>
    <xf numFmtId="0" fontId="5" fillId="0" borderId="0" xfId="0" applyFont="1" applyAlignment="1">
      <alignment/>
    </xf>
    <xf numFmtId="0" fontId="1" fillId="4" borderId="0" xfId="0" applyFont="1" applyFill="1" applyAlignment="1">
      <alignment vertical="center" wrapText="1"/>
    </xf>
    <xf numFmtId="0" fontId="0" fillId="0" borderId="0" xfId="0" applyAlignment="1">
      <alignment vertical="center" wrapText="1"/>
    </xf>
    <xf numFmtId="0" fontId="2" fillId="0" borderId="0" xfId="0" applyFont="1" applyAlignment="1">
      <alignment wrapText="1"/>
    </xf>
    <xf numFmtId="0" fontId="0" fillId="0" borderId="0" xfId="0" applyAlignment="1">
      <alignment wrapText="1"/>
    </xf>
    <xf numFmtId="0" fontId="3" fillId="0" borderId="0" xfId="0" applyFont="1" applyAlignment="1">
      <alignment/>
    </xf>
    <xf numFmtId="0" fontId="3" fillId="0" borderId="4" xfId="0" applyFont="1" applyBorder="1" applyAlignment="1">
      <alignment horizontal="center"/>
    </xf>
    <xf numFmtId="0" fontId="3" fillId="0" borderId="12" xfId="0" applyFont="1" applyBorder="1" applyAlignment="1">
      <alignment horizontal="center"/>
    </xf>
    <xf numFmtId="0" fontId="3" fillId="0" borderId="3" xfId="0" applyFont="1" applyBorder="1" applyAlignment="1">
      <alignment horizontal="center"/>
    </xf>
    <xf numFmtId="0" fontId="3" fillId="0" borderId="13"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wrapText="1"/>
    </xf>
    <xf numFmtId="0" fontId="2" fillId="0" borderId="0" xfId="0" applyFont="1" applyAlignment="1">
      <alignment/>
    </xf>
    <xf numFmtId="0" fontId="3" fillId="0" borderId="0" xfId="0" applyFont="1" applyAlignment="1">
      <alignment horizontal="left"/>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horizontal="justify" vertical="top" wrapText="1"/>
    </xf>
    <xf numFmtId="0" fontId="3" fillId="0" borderId="0" xfId="0" applyFont="1" applyBorder="1" applyAlignment="1">
      <alignment horizontal="center"/>
    </xf>
    <xf numFmtId="0" fontId="2" fillId="0" borderId="0" xfId="0" applyFont="1" applyFill="1" applyAlignment="1">
      <alignment horizontal="justify" vertical="top" wrapText="1"/>
    </xf>
    <xf numFmtId="0" fontId="2" fillId="0" borderId="0" xfId="0" applyFont="1" applyFill="1" applyAlignment="1">
      <alignment vertical="top" wrapText="1"/>
    </xf>
  </cellXfs>
  <cellStyles count="31">
    <cellStyle name="Normal" xfId="0"/>
    <cellStyle name="BUDGET" xfId="15"/>
    <cellStyle name="Calc Currency (0)" xfId="16"/>
    <cellStyle name="Comma" xfId="17"/>
    <cellStyle name="Comma [0]" xfId="18"/>
    <cellStyle name="Currency" xfId="19"/>
    <cellStyle name="Currency [0]" xfId="20"/>
    <cellStyle name="Grey" xfId="21"/>
    <cellStyle name="Header1" xfId="22"/>
    <cellStyle name="Header2" xfId="23"/>
    <cellStyle name="Input [yellow]" xfId="24"/>
    <cellStyle name="Milliers [0]_laroux" xfId="25"/>
    <cellStyle name="Milliers_laroux" xfId="26"/>
    <cellStyle name="Monétaire [0]_laroux" xfId="27"/>
    <cellStyle name="Monétaire_laroux"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Percent" xfId="37"/>
    <cellStyle name="Percent [2]" xfId="38"/>
    <cellStyle name="PSChar" xfId="39"/>
    <cellStyle name="PSDate" xfId="40"/>
    <cellStyle name="Tusental (0)_laroux" xfId="41"/>
    <cellStyle name="Tusental_laroux" xfId="42"/>
    <cellStyle name="Valuta (0)_laroux" xfId="43"/>
    <cellStyle name="Valuta_laroux"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101"/>
  <sheetViews>
    <sheetView view="pageBreakPreview" zoomScaleSheetLayoutView="100" workbookViewId="0" topLeftCell="A1">
      <selection activeCell="D8" sqref="D8"/>
    </sheetView>
  </sheetViews>
  <sheetFormatPr defaultColWidth="9.33203125" defaultRowHeight="10.5"/>
  <cols>
    <col min="1" max="1" width="2.33203125" style="51" customWidth="1"/>
    <col min="2" max="2" width="4.16015625" style="51" customWidth="1"/>
    <col min="3" max="3" width="52" style="51" customWidth="1"/>
    <col min="4" max="4" width="13.83203125" style="51" customWidth="1"/>
    <col min="5" max="5" width="9.33203125" style="51" customWidth="1"/>
    <col min="6" max="6" width="13.83203125" style="51" customWidth="1"/>
    <col min="7" max="7" width="9.33203125" style="51" customWidth="1"/>
    <col min="8" max="8" width="14.83203125" style="51" customWidth="1"/>
    <col min="9" max="16384" width="9.33203125" style="51" customWidth="1"/>
  </cols>
  <sheetData>
    <row r="1" spans="2:6" ht="12.75">
      <c r="B1" s="108" t="s">
        <v>39</v>
      </c>
      <c r="C1" s="108"/>
      <c r="D1" s="52"/>
      <c r="E1" s="52"/>
      <c r="F1" s="52"/>
    </row>
    <row r="2" spans="2:6" ht="12.75">
      <c r="B2" s="108" t="s">
        <v>40</v>
      </c>
      <c r="C2" s="108"/>
      <c r="D2" s="52"/>
      <c r="E2" s="52"/>
      <c r="F2" s="52" t="s">
        <v>170</v>
      </c>
    </row>
    <row r="3" spans="4:6" ht="12.75">
      <c r="D3" s="52" t="s">
        <v>41</v>
      </c>
      <c r="F3" s="52" t="s">
        <v>41</v>
      </c>
    </row>
    <row r="4" spans="4:6" ht="12.75">
      <c r="D4" s="52" t="s">
        <v>164</v>
      </c>
      <c r="F4" s="52" t="s">
        <v>75</v>
      </c>
    </row>
    <row r="5" spans="4:6" ht="12.75">
      <c r="D5" s="52" t="s">
        <v>63</v>
      </c>
      <c r="F5" s="52" t="s">
        <v>76</v>
      </c>
    </row>
    <row r="6" spans="4:6" ht="12.75">
      <c r="D6" s="52" t="s">
        <v>64</v>
      </c>
      <c r="F6" s="52" t="s">
        <v>77</v>
      </c>
    </row>
    <row r="7" spans="2:6" ht="12.75">
      <c r="B7" s="9"/>
      <c r="D7" s="53">
        <v>37437</v>
      </c>
      <c r="E7" s="53"/>
      <c r="F7" s="53">
        <v>37256</v>
      </c>
    </row>
    <row r="8" spans="4:6" ht="12.75">
      <c r="D8" s="52" t="s">
        <v>17</v>
      </c>
      <c r="F8" s="52" t="s">
        <v>17</v>
      </c>
    </row>
    <row r="9" spans="4:6" ht="12.75">
      <c r="D9" s="52"/>
      <c r="F9" s="52"/>
    </row>
    <row r="10" spans="2:6" ht="12.75">
      <c r="B10" s="9" t="s">
        <v>42</v>
      </c>
      <c r="D10" s="54">
        <v>403741</v>
      </c>
      <c r="E10" s="54"/>
      <c r="F10" s="54">
        <v>407463</v>
      </c>
    </row>
    <row r="11" spans="2:6" ht="12.75">
      <c r="B11" s="9" t="s">
        <v>43</v>
      </c>
      <c r="D11" s="54">
        <v>4886</v>
      </c>
      <c r="E11" s="54"/>
      <c r="F11" s="54">
        <v>7106</v>
      </c>
    </row>
    <row r="12" spans="2:8" ht="12.75">
      <c r="B12" s="9" t="s">
        <v>78</v>
      </c>
      <c r="D12" s="54">
        <v>1561</v>
      </c>
      <c r="E12" s="54"/>
      <c r="F12" s="54">
        <v>2069</v>
      </c>
      <c r="H12" s="99"/>
    </row>
    <row r="13" spans="4:6" ht="12.75">
      <c r="D13" s="54"/>
      <c r="E13" s="54"/>
      <c r="F13" s="54"/>
    </row>
    <row r="14" spans="2:9" ht="12.75">
      <c r="B14" s="9" t="s">
        <v>44</v>
      </c>
      <c r="D14" s="54"/>
      <c r="E14" s="54"/>
      <c r="F14" s="54"/>
      <c r="I14" s="51" t="s">
        <v>172</v>
      </c>
    </row>
    <row r="15" spans="3:6" ht="12.75">
      <c r="C15" s="51" t="s">
        <v>79</v>
      </c>
      <c r="D15" s="55">
        <v>8747</v>
      </c>
      <c r="E15" s="54"/>
      <c r="F15" s="55">
        <v>11125</v>
      </c>
    </row>
    <row r="16" spans="3:6" ht="12.75">
      <c r="C16" s="51" t="s">
        <v>161</v>
      </c>
      <c r="D16" s="56">
        <v>64114</v>
      </c>
      <c r="E16" s="54"/>
      <c r="F16" s="56">
        <v>65914</v>
      </c>
    </row>
    <row r="17" spans="3:6" ht="12.75">
      <c r="C17" s="51" t="s">
        <v>162</v>
      </c>
      <c r="D17" s="56">
        <v>5296</v>
      </c>
      <c r="E17" s="54"/>
      <c r="F17" s="56">
        <v>3688</v>
      </c>
    </row>
    <row r="18" spans="2:6" ht="12.75">
      <c r="B18" s="9"/>
      <c r="C18" s="51" t="s">
        <v>45</v>
      </c>
      <c r="D18" s="56">
        <v>3175</v>
      </c>
      <c r="E18" s="54"/>
      <c r="F18" s="56">
        <v>3626</v>
      </c>
    </row>
    <row r="19" spans="4:6" ht="12.75">
      <c r="D19" s="57"/>
      <c r="E19" s="54"/>
      <c r="F19" s="57"/>
    </row>
    <row r="20" spans="4:6" ht="12.75">
      <c r="D20" s="58">
        <f>SUM(D15:D19)</f>
        <v>81332</v>
      </c>
      <c r="E20" s="54"/>
      <c r="F20" s="58">
        <f>SUM(F15:F19)</f>
        <v>84353</v>
      </c>
    </row>
    <row r="21" spans="4:6" ht="12.75">
      <c r="D21" s="54"/>
      <c r="E21" s="54"/>
      <c r="F21" s="54"/>
    </row>
    <row r="22" spans="2:6" ht="12.75">
      <c r="B22" s="9" t="s">
        <v>46</v>
      </c>
      <c r="D22" s="54"/>
      <c r="E22" s="54"/>
      <c r="F22" s="54"/>
    </row>
    <row r="23" spans="3:6" ht="12.75">
      <c r="C23" s="51" t="s">
        <v>163</v>
      </c>
      <c r="D23" s="55">
        <f>141269+3500</f>
        <v>144769</v>
      </c>
      <c r="E23" s="54"/>
      <c r="F23" s="55">
        <v>132531</v>
      </c>
    </row>
    <row r="24" spans="3:6" ht="12.75">
      <c r="C24" s="51" t="s">
        <v>47</v>
      </c>
      <c r="D24" s="56"/>
      <c r="E24" s="54"/>
      <c r="F24" s="56"/>
    </row>
    <row r="25" spans="3:6" ht="12.75">
      <c r="C25" s="94" t="s">
        <v>165</v>
      </c>
      <c r="D25" s="56">
        <v>63377</v>
      </c>
      <c r="E25" s="54"/>
      <c r="F25" s="56">
        <v>62907</v>
      </c>
    </row>
    <row r="26" spans="3:6" ht="12.75">
      <c r="C26" s="94" t="s">
        <v>169</v>
      </c>
      <c r="D26" s="56">
        <v>103800</v>
      </c>
      <c r="E26" s="54"/>
      <c r="F26" s="56">
        <v>103800</v>
      </c>
    </row>
    <row r="27" spans="3:6" ht="12.75">
      <c r="C27" s="51" t="s">
        <v>48</v>
      </c>
      <c r="D27" s="56">
        <v>1319</v>
      </c>
      <c r="E27" s="54"/>
      <c r="F27" s="56">
        <v>2268</v>
      </c>
    </row>
    <row r="28" spans="3:6" ht="12.75">
      <c r="C28" s="51" t="s">
        <v>49</v>
      </c>
      <c r="D28" s="57">
        <v>1989</v>
      </c>
      <c r="E28" s="54"/>
      <c r="F28" s="57">
        <v>2234</v>
      </c>
    </row>
    <row r="29" spans="4:6" ht="12.75">
      <c r="D29" s="58">
        <f>SUM(D23:D28)</f>
        <v>315254</v>
      </c>
      <c r="E29" s="54"/>
      <c r="F29" s="58">
        <f>SUM(F23:F28)</f>
        <v>303740</v>
      </c>
    </row>
    <row r="30" spans="4:6" ht="12.75">
      <c r="D30" s="54"/>
      <c r="E30" s="54"/>
      <c r="F30" s="54"/>
    </row>
    <row r="31" spans="2:6" ht="12.75">
      <c r="B31" s="9" t="s">
        <v>50</v>
      </c>
      <c r="D31" s="58">
        <f>D20-D29</f>
        <v>-233922</v>
      </c>
      <c r="E31" s="54"/>
      <c r="F31" s="58">
        <f>F20-F29</f>
        <v>-219387</v>
      </c>
    </row>
    <row r="32" spans="4:6" ht="12.75">
      <c r="D32" s="54"/>
      <c r="E32" s="54"/>
      <c r="F32" s="54"/>
    </row>
    <row r="33" spans="4:8" ht="13.5" thickBot="1">
      <c r="D33" s="59">
        <f>D10+D31+D12+D11</f>
        <v>176266</v>
      </c>
      <c r="E33" s="54"/>
      <c r="F33" s="59">
        <f>F10+F31+F12+F11</f>
        <v>197251</v>
      </c>
      <c r="H33" s="60"/>
    </row>
    <row r="34" spans="2:6" ht="13.5" thickTop="1">
      <c r="B34" s="51" t="s">
        <v>80</v>
      </c>
      <c r="D34" s="54"/>
      <c r="E34" s="54"/>
      <c r="F34" s="54"/>
    </row>
    <row r="35" spans="2:6" ht="12.75">
      <c r="B35" s="9" t="s">
        <v>51</v>
      </c>
      <c r="D35" s="54">
        <v>80682</v>
      </c>
      <c r="E35" s="54"/>
      <c r="F35" s="54">
        <v>80682</v>
      </c>
    </row>
    <row r="36" spans="2:6" ht="12.75">
      <c r="B36" s="9" t="s">
        <v>81</v>
      </c>
      <c r="D36" s="54"/>
      <c r="E36" s="54"/>
      <c r="F36" s="54"/>
    </row>
    <row r="37" spans="2:7" ht="12.75">
      <c r="B37" s="67" t="s">
        <v>82</v>
      </c>
      <c r="C37" s="9" t="s">
        <v>52</v>
      </c>
      <c r="D37" s="54">
        <v>63259</v>
      </c>
      <c r="E37" s="54"/>
      <c r="F37" s="54">
        <v>63259</v>
      </c>
      <c r="G37" s="60"/>
    </row>
    <row r="38" spans="2:6" ht="12.75">
      <c r="B38" s="67" t="s">
        <v>82</v>
      </c>
      <c r="C38" s="9" t="s">
        <v>53</v>
      </c>
      <c r="D38" s="54">
        <v>20638</v>
      </c>
      <c r="E38" s="54"/>
      <c r="F38" s="54">
        <v>20638</v>
      </c>
    </row>
    <row r="39" spans="2:6" ht="12.75">
      <c r="B39" s="67" t="s">
        <v>82</v>
      </c>
      <c r="C39" s="9" t="s">
        <v>54</v>
      </c>
      <c r="D39" s="61">
        <f>D85</f>
        <v>-65697</v>
      </c>
      <c r="E39" s="54"/>
      <c r="F39" s="61">
        <f>F85</f>
        <v>-55190</v>
      </c>
    </row>
    <row r="40" spans="2:6" ht="12.75">
      <c r="B40" s="67" t="s">
        <v>82</v>
      </c>
      <c r="C40" s="9" t="s">
        <v>55</v>
      </c>
      <c r="D40" s="54"/>
      <c r="E40" s="54"/>
      <c r="F40" s="54"/>
    </row>
    <row r="41" spans="2:6" ht="12.75">
      <c r="B41" s="67" t="s">
        <v>82</v>
      </c>
      <c r="C41" s="9" t="s">
        <v>56</v>
      </c>
      <c r="D41" s="62">
        <v>-2</v>
      </c>
      <c r="E41" s="54"/>
      <c r="F41" s="62">
        <v>-2</v>
      </c>
    </row>
    <row r="42" spans="4:6" ht="12.75">
      <c r="D42" s="54">
        <f>SUM(D35:D41)</f>
        <v>98880</v>
      </c>
      <c r="E42" s="54"/>
      <c r="F42" s="54">
        <f>SUM(F35:F41)</f>
        <v>109387</v>
      </c>
    </row>
    <row r="43" spans="4:6" ht="12.75">
      <c r="D43" s="54"/>
      <c r="E43" s="54"/>
      <c r="F43" s="54"/>
    </row>
    <row r="44" spans="2:6" ht="12.75">
      <c r="B44" s="51" t="s">
        <v>69</v>
      </c>
      <c r="D44" s="54">
        <v>235</v>
      </c>
      <c r="E44" s="54"/>
      <c r="F44" s="54">
        <v>481</v>
      </c>
    </row>
    <row r="45" spans="2:6" ht="12.75">
      <c r="B45" s="9"/>
      <c r="D45" s="54"/>
      <c r="E45" s="54"/>
      <c r="F45" s="54"/>
    </row>
    <row r="46" spans="2:6" ht="12.75">
      <c r="B46" s="51" t="s">
        <v>57</v>
      </c>
      <c r="D46" s="54"/>
      <c r="E46" s="54"/>
      <c r="F46" s="54"/>
    </row>
    <row r="47" spans="3:6" ht="12.75">
      <c r="C47" s="94" t="s">
        <v>165</v>
      </c>
      <c r="D47" s="54">
        <v>51061</v>
      </c>
      <c r="E47" s="54"/>
      <c r="F47" s="54">
        <v>58039</v>
      </c>
    </row>
    <row r="48" spans="3:6" ht="12.75">
      <c r="C48" s="94" t="s">
        <v>166</v>
      </c>
      <c r="D48" s="54">
        <v>500</v>
      </c>
      <c r="E48" s="54"/>
      <c r="F48" s="54">
        <v>500</v>
      </c>
    </row>
    <row r="49" spans="2:6" ht="12.75">
      <c r="B49" s="51" t="s">
        <v>49</v>
      </c>
      <c r="D49" s="54">
        <v>206</v>
      </c>
      <c r="E49" s="54"/>
      <c r="F49" s="54">
        <v>578</v>
      </c>
    </row>
    <row r="50" spans="2:6" ht="12.75">
      <c r="B50" s="51" t="s">
        <v>58</v>
      </c>
      <c r="D50" s="54">
        <v>1091</v>
      </c>
      <c r="E50" s="54"/>
      <c r="F50" s="54">
        <v>1091</v>
      </c>
    </row>
    <row r="51" spans="2:6" ht="12.75">
      <c r="B51" s="51" t="s">
        <v>61</v>
      </c>
      <c r="D51" s="54">
        <v>791</v>
      </c>
      <c r="E51" s="54"/>
      <c r="F51" s="54">
        <v>1047</v>
      </c>
    </row>
    <row r="52" spans="2:6" ht="12.75">
      <c r="B52" s="51" t="s">
        <v>173</v>
      </c>
      <c r="D52" s="54">
        <v>23502</v>
      </c>
      <c r="E52" s="54"/>
      <c r="F52" s="54">
        <v>26128</v>
      </c>
    </row>
    <row r="53" spans="4:6" ht="13.5" thickBot="1">
      <c r="D53" s="59">
        <f>SUM(D42:D52)</f>
        <v>176266</v>
      </c>
      <c r="E53" s="54"/>
      <c r="F53" s="59">
        <f>SUM(F42:F52)</f>
        <v>197251</v>
      </c>
    </row>
    <row r="54" spans="4:6" ht="12.75" customHeight="1" hidden="1" thickTop="1">
      <c r="D54" s="54">
        <f>D42-D12+D52</f>
        <v>120821</v>
      </c>
      <c r="E54" s="54"/>
      <c r="F54" s="54">
        <f>F42-F12+F52</f>
        <v>133446</v>
      </c>
    </row>
    <row r="55" spans="2:6" ht="13.5" thickTop="1">
      <c r="B55" s="108" t="s">
        <v>83</v>
      </c>
      <c r="C55" s="108"/>
      <c r="D55" s="63">
        <f>D54/D35</f>
        <v>1.4974963436702113</v>
      </c>
      <c r="E55" s="9"/>
      <c r="F55" s="63">
        <f>F54/F35</f>
        <v>1.653974864281996</v>
      </c>
    </row>
    <row r="57" ht="12.75">
      <c r="D57" s="60"/>
    </row>
    <row r="58" spans="3:6" ht="12.75">
      <c r="C58" s="107" t="s">
        <v>39</v>
      </c>
      <c r="D58" s="107"/>
      <c r="E58" s="107"/>
      <c r="F58" s="107"/>
    </row>
    <row r="59" spans="3:6" ht="12.75">
      <c r="C59" s="107" t="s">
        <v>62</v>
      </c>
      <c r="D59" s="107"/>
      <c r="E59" s="107"/>
      <c r="F59" s="107"/>
    </row>
    <row r="60" spans="4:6" ht="12.75">
      <c r="D60" s="52" t="s">
        <v>63</v>
      </c>
      <c r="F60" s="52" t="s">
        <v>63</v>
      </c>
    </row>
    <row r="61" spans="4:6" ht="12.75">
      <c r="D61" s="52" t="s">
        <v>64</v>
      </c>
      <c r="F61" s="52" t="s">
        <v>64</v>
      </c>
    </row>
    <row r="62" spans="4:6" ht="12.75">
      <c r="D62" s="53">
        <v>37346</v>
      </c>
      <c r="E62" s="53"/>
      <c r="F62" s="53">
        <v>37256</v>
      </c>
    </row>
    <row r="63" spans="4:6" ht="12.75">
      <c r="D63" s="52" t="s">
        <v>17</v>
      </c>
      <c r="F63" s="52" t="s">
        <v>17</v>
      </c>
    </row>
    <row r="65" spans="2:6" ht="13.5" thickBot="1">
      <c r="B65" s="51" t="s">
        <v>25</v>
      </c>
      <c r="C65" s="9"/>
      <c r="D65" s="64">
        <v>61594</v>
      </c>
      <c r="E65" s="9"/>
      <c r="F65" s="64">
        <v>144709</v>
      </c>
    </row>
    <row r="66" ht="13.5" thickTop="1"/>
    <row r="68" spans="2:6" ht="12.75">
      <c r="B68" s="51" t="s">
        <v>65</v>
      </c>
      <c r="D68" s="54">
        <v>-10737</v>
      </c>
      <c r="F68" s="54">
        <v>-26608</v>
      </c>
    </row>
    <row r="70" spans="2:6" ht="12.75">
      <c r="B70" s="51" t="s">
        <v>66</v>
      </c>
      <c r="D70" s="62"/>
      <c r="F70" s="62">
        <v>18901</v>
      </c>
    </row>
    <row r="72" spans="4:6" ht="12.75">
      <c r="D72" s="60">
        <f>D68+D70</f>
        <v>-10737</v>
      </c>
      <c r="F72" s="60">
        <f>F68+F70</f>
        <v>-7707</v>
      </c>
    </row>
    <row r="74" spans="2:6" ht="12.75">
      <c r="B74" s="51" t="s">
        <v>67</v>
      </c>
      <c r="D74" s="62">
        <v>-15</v>
      </c>
      <c r="F74" s="62">
        <v>-113</v>
      </c>
    </row>
    <row r="75" spans="2:6" ht="21" customHeight="1">
      <c r="B75" s="51" t="s">
        <v>68</v>
      </c>
      <c r="D75" s="60">
        <f>D72+D74</f>
        <v>-10752</v>
      </c>
      <c r="F75" s="60">
        <f>F72+F74</f>
        <v>-7820</v>
      </c>
    </row>
    <row r="77" spans="2:6" ht="12.75">
      <c r="B77" s="51" t="s">
        <v>69</v>
      </c>
      <c r="D77" s="62">
        <v>245</v>
      </c>
      <c r="F77" s="62">
        <v>435</v>
      </c>
    </row>
    <row r="78" spans="4:6" ht="21.75" customHeight="1">
      <c r="D78" s="60">
        <f>D75+D77</f>
        <v>-10507</v>
      </c>
      <c r="F78" s="60">
        <f>F75+F77</f>
        <v>-7385</v>
      </c>
    </row>
    <row r="79" spans="4:6" ht="12.75" customHeight="1">
      <c r="D79" s="60"/>
      <c r="F79" s="60"/>
    </row>
    <row r="80" ht="12.75">
      <c r="B80" s="51" t="s">
        <v>70</v>
      </c>
    </row>
    <row r="81" spans="3:6" ht="12.75">
      <c r="C81" s="51" t="s">
        <v>71</v>
      </c>
      <c r="D81" s="55">
        <f>F85</f>
        <v>-55190</v>
      </c>
      <c r="F81" s="55">
        <v>-47805</v>
      </c>
    </row>
    <row r="82" spans="3:6" ht="12.75">
      <c r="C82" s="51" t="s">
        <v>72</v>
      </c>
      <c r="D82" s="56"/>
      <c r="F82" s="56"/>
    </row>
    <row r="83" spans="3:6" ht="12.75">
      <c r="C83" s="51" t="s">
        <v>73</v>
      </c>
      <c r="D83" s="65">
        <f>SUM(D81:D82)</f>
        <v>-55190</v>
      </c>
      <c r="F83" s="65">
        <f>SUM(F81:F82)</f>
        <v>-47805</v>
      </c>
    </row>
    <row r="85" spans="2:6" ht="13.5" thickBot="1">
      <c r="B85" s="51" t="s">
        <v>74</v>
      </c>
      <c r="D85" s="66">
        <f>D83+D78</f>
        <v>-65697</v>
      </c>
      <c r="F85" s="66">
        <f>F83+F78</f>
        <v>-55190</v>
      </c>
    </row>
    <row r="86" ht="13.5" thickTop="1"/>
    <row r="98" ht="12.75">
      <c r="D98" s="51" t="s">
        <v>171</v>
      </c>
    </row>
    <row r="101" ht="12.75">
      <c r="C101" s="51">
        <v>77777</v>
      </c>
    </row>
  </sheetData>
  <mergeCells count="5">
    <mergeCell ref="C58:F58"/>
    <mergeCell ref="C59:F59"/>
    <mergeCell ref="B2:C2"/>
    <mergeCell ref="B1:C1"/>
    <mergeCell ref="B55:C55"/>
  </mergeCells>
  <printOptions/>
  <pageMargins left="0.75" right="0.75" top="0.66" bottom="0.75" header="0.5" footer="0.5"/>
  <pageSetup horizontalDpi="600" verticalDpi="600" orientation="portrait" paperSize="9" r:id="rId1"/>
  <headerFooter alignWithMargins="0">
    <oddFooter>&amp;R&amp;T-&amp;D</oddFooter>
  </headerFooter>
</worksheet>
</file>

<file path=xl/worksheets/sheet2.xml><?xml version="1.0" encoding="utf-8"?>
<worksheet xmlns="http://schemas.openxmlformats.org/spreadsheetml/2006/main" xmlns:r="http://schemas.openxmlformats.org/officeDocument/2006/relationships">
  <dimension ref="A1:U63"/>
  <sheetViews>
    <sheetView defaultGridColor="0" colorId="10" workbookViewId="0" topLeftCell="B1">
      <selection activeCell="B14" sqref="B14"/>
    </sheetView>
  </sheetViews>
  <sheetFormatPr defaultColWidth="9.33203125" defaultRowHeight="10.5"/>
  <cols>
    <col min="1" max="1" width="2.83203125" style="4" customWidth="1"/>
    <col min="2" max="2" width="5.33203125" style="4" customWidth="1"/>
    <col min="3" max="3" width="4.16015625" style="4" customWidth="1"/>
    <col min="4" max="4" width="22.5" style="4" customWidth="1"/>
    <col min="5" max="5" width="4.33203125" style="4" customWidth="1"/>
    <col min="6" max="6" width="17.83203125" style="4" customWidth="1"/>
    <col min="7" max="7" width="2.83203125" style="4" customWidth="1"/>
    <col min="8" max="8" width="17.83203125" style="4" customWidth="1"/>
    <col min="9" max="9" width="2.83203125" style="4" customWidth="1"/>
    <col min="10" max="10" width="3" style="4" customWidth="1"/>
    <col min="11" max="11" width="17.83203125" style="4" customWidth="1"/>
    <col min="12" max="12" width="2.83203125" style="4" customWidth="1"/>
    <col min="13" max="13" width="17.83203125" style="4" customWidth="1"/>
    <col min="14" max="14" width="2.5" style="4" customWidth="1"/>
    <col min="15" max="16" width="9.33203125" style="4" customWidth="1"/>
    <col min="17" max="17" width="14.66015625" style="49" customWidth="1"/>
    <col min="18" max="18" width="2.83203125" style="4" customWidth="1"/>
    <col min="19" max="19" width="14" style="4" customWidth="1"/>
    <col min="20" max="16384" width="9.33203125" style="4" customWidth="1"/>
  </cols>
  <sheetData>
    <row r="1" spans="17:19" ht="48.75" customHeight="1">
      <c r="Q1" s="109" t="s">
        <v>36</v>
      </c>
      <c r="R1" s="110"/>
      <c r="S1" s="110"/>
    </row>
    <row r="2" spans="2:19" ht="23.25" customHeight="1">
      <c r="B2" s="111" t="s">
        <v>179</v>
      </c>
      <c r="C2" s="112"/>
      <c r="D2" s="112"/>
      <c r="E2" s="112"/>
      <c r="F2" s="112"/>
      <c r="G2" s="112"/>
      <c r="H2" s="112"/>
      <c r="I2" s="112"/>
      <c r="J2" s="112"/>
      <c r="K2" s="112"/>
      <c r="L2" s="112"/>
      <c r="M2" s="112"/>
      <c r="Q2" s="109" t="s">
        <v>180</v>
      </c>
      <c r="R2" s="109"/>
      <c r="S2" s="109"/>
    </row>
    <row r="3" spans="2:19" ht="12">
      <c r="B3" s="6"/>
      <c r="C3" s="7"/>
      <c r="D3" s="7"/>
      <c r="E3" s="7"/>
      <c r="F3" s="7"/>
      <c r="G3" s="7"/>
      <c r="H3" s="7"/>
      <c r="I3" s="7"/>
      <c r="J3" s="7"/>
      <c r="K3" s="7"/>
      <c r="L3" s="7"/>
      <c r="M3" s="7"/>
      <c r="Q3" s="109"/>
      <c r="R3" s="109"/>
      <c r="S3" s="109"/>
    </row>
    <row r="4" spans="2:19" ht="12">
      <c r="B4" s="6"/>
      <c r="C4" s="7"/>
      <c r="D4" s="7"/>
      <c r="E4" s="7"/>
      <c r="F4" s="7"/>
      <c r="G4" s="7"/>
      <c r="H4" s="7"/>
      <c r="I4" s="7"/>
      <c r="J4" s="7"/>
      <c r="K4" s="7"/>
      <c r="L4" s="7"/>
      <c r="M4" s="7"/>
      <c r="Q4" s="109"/>
      <c r="R4" s="109"/>
      <c r="S4" s="109"/>
    </row>
    <row r="5" spans="2:19" ht="12.75">
      <c r="B5" s="8" t="s">
        <v>18</v>
      </c>
      <c r="C5" s="7"/>
      <c r="D5" s="7"/>
      <c r="E5" s="7"/>
      <c r="F5" s="7"/>
      <c r="G5" s="7"/>
      <c r="H5" s="7"/>
      <c r="I5" s="7"/>
      <c r="J5" s="7"/>
      <c r="K5" s="7"/>
      <c r="L5" s="7"/>
      <c r="M5" s="7"/>
      <c r="Q5" s="109"/>
      <c r="R5" s="109"/>
      <c r="S5" s="109"/>
    </row>
    <row r="6" spans="2:19" ht="12.75">
      <c r="B6" s="9"/>
      <c r="C6" s="7"/>
      <c r="D6" s="7"/>
      <c r="E6" s="7"/>
      <c r="F6" s="7"/>
      <c r="G6" s="7"/>
      <c r="H6" s="7"/>
      <c r="I6" s="7"/>
      <c r="J6" s="7"/>
      <c r="K6" s="7"/>
      <c r="L6" s="7"/>
      <c r="M6" s="7"/>
      <c r="Q6" s="109"/>
      <c r="R6" s="109"/>
      <c r="S6" s="109"/>
    </row>
    <row r="7" spans="2:19" ht="12">
      <c r="B7" s="7"/>
      <c r="C7" s="7"/>
      <c r="D7" s="7"/>
      <c r="E7" s="7"/>
      <c r="F7" s="115" t="s">
        <v>37</v>
      </c>
      <c r="G7" s="116"/>
      <c r="H7" s="117"/>
      <c r="I7" s="7"/>
      <c r="J7" s="7"/>
      <c r="K7" s="114" t="s">
        <v>38</v>
      </c>
      <c r="L7" s="114"/>
      <c r="M7" s="114"/>
      <c r="Q7" s="109"/>
      <c r="R7" s="109"/>
      <c r="S7" s="109"/>
    </row>
    <row r="8" spans="2:19" ht="12">
      <c r="B8" s="7"/>
      <c r="C8" s="7"/>
      <c r="D8" s="7"/>
      <c r="E8" s="7"/>
      <c r="F8" s="96"/>
      <c r="G8" s="11"/>
      <c r="H8" s="96"/>
      <c r="I8" s="7"/>
      <c r="J8" s="7"/>
      <c r="K8" s="95"/>
      <c r="L8" s="36"/>
      <c r="M8" s="95"/>
      <c r="R8" s="49"/>
      <c r="S8" s="49"/>
    </row>
    <row r="9" spans="2:19" ht="33.75">
      <c r="B9" s="7"/>
      <c r="C9" s="7"/>
      <c r="D9" s="7"/>
      <c r="E9" s="7"/>
      <c r="F9" s="10" t="s">
        <v>20</v>
      </c>
      <c r="G9" s="11"/>
      <c r="H9" s="10" t="s">
        <v>21</v>
      </c>
      <c r="I9" s="12"/>
      <c r="J9" s="12"/>
      <c r="K9" s="10" t="s">
        <v>22</v>
      </c>
      <c r="L9" s="13"/>
      <c r="M9" s="10" t="s">
        <v>23</v>
      </c>
      <c r="R9" s="49"/>
      <c r="S9" s="49"/>
    </row>
    <row r="10" spans="2:19" ht="12">
      <c r="B10" s="7"/>
      <c r="C10" s="7"/>
      <c r="D10" s="7"/>
      <c r="E10" s="7"/>
      <c r="F10" s="14">
        <v>37437</v>
      </c>
      <c r="G10" s="11"/>
      <c r="H10" s="14">
        <v>37072</v>
      </c>
      <c r="I10" s="7"/>
      <c r="J10" s="7"/>
      <c r="K10" s="14">
        <f>F10</f>
        <v>37437</v>
      </c>
      <c r="L10" s="11"/>
      <c r="M10" s="14">
        <f>H10</f>
        <v>37072</v>
      </c>
      <c r="Q10" s="101"/>
      <c r="R10" s="102"/>
      <c r="S10" s="101"/>
    </row>
    <row r="11" spans="2:19" ht="12">
      <c r="B11" s="7"/>
      <c r="C11" s="7"/>
      <c r="D11" s="7"/>
      <c r="E11" s="7"/>
      <c r="F11" s="15" t="s">
        <v>17</v>
      </c>
      <c r="G11" s="11"/>
      <c r="H11" s="15" t="s">
        <v>17</v>
      </c>
      <c r="I11" s="7"/>
      <c r="J11" s="7"/>
      <c r="K11" s="15" t="s">
        <v>17</v>
      </c>
      <c r="L11" s="11"/>
      <c r="M11" s="15" t="s">
        <v>17</v>
      </c>
      <c r="Q11" s="103" t="s">
        <v>17</v>
      </c>
      <c r="R11" s="102"/>
      <c r="S11" s="103" t="s">
        <v>17</v>
      </c>
    </row>
    <row r="12" spans="2:19" ht="24" customHeight="1">
      <c r="B12" s="7"/>
      <c r="C12" s="7"/>
      <c r="D12" s="7"/>
      <c r="E12" s="7"/>
      <c r="F12" s="15"/>
      <c r="G12" s="11"/>
      <c r="H12" s="15"/>
      <c r="I12" s="7"/>
      <c r="J12" s="7"/>
      <c r="K12" s="15"/>
      <c r="L12" s="11"/>
      <c r="M12" s="15"/>
      <c r="Q12" s="103"/>
      <c r="R12" s="102"/>
      <c r="S12" s="103"/>
    </row>
    <row r="13" spans="1:21" ht="12" customHeight="1" thickBot="1">
      <c r="A13" s="4">
        <v>1</v>
      </c>
      <c r="B13" s="7" t="s">
        <v>0</v>
      </c>
      <c r="C13" s="122" t="s">
        <v>25</v>
      </c>
      <c r="D13" s="122"/>
      <c r="E13" s="16"/>
      <c r="F13" s="17">
        <f>K13-Q13</f>
        <v>34288</v>
      </c>
      <c r="G13" s="11"/>
      <c r="H13" s="17">
        <f>M13-S13</f>
        <v>24784</v>
      </c>
      <c r="I13" s="7"/>
      <c r="J13" s="7"/>
      <c r="K13" s="17">
        <v>61594</v>
      </c>
      <c r="L13" s="11"/>
      <c r="M13" s="17">
        <v>60477</v>
      </c>
      <c r="Q13" s="17">
        <v>27306</v>
      </c>
      <c r="S13" s="17">
        <v>35693</v>
      </c>
      <c r="U13" s="93">
        <f>M13-S13</f>
        <v>24784</v>
      </c>
    </row>
    <row r="14" spans="2:19" ht="12" customHeight="1" thickTop="1">
      <c r="B14" s="7"/>
      <c r="C14" s="7"/>
      <c r="D14" s="7"/>
      <c r="E14" s="7"/>
      <c r="F14" s="11"/>
      <c r="G14" s="11"/>
      <c r="H14" s="11"/>
      <c r="I14" s="7"/>
      <c r="J14" s="7"/>
      <c r="K14" s="11"/>
      <c r="L14" s="11"/>
      <c r="M14" s="11"/>
      <c r="Q14" s="11"/>
      <c r="S14" s="11"/>
    </row>
    <row r="15" spans="2:21" ht="12" customHeight="1" thickBot="1">
      <c r="B15" s="12" t="s">
        <v>1</v>
      </c>
      <c r="C15" s="120" t="s">
        <v>19</v>
      </c>
      <c r="D15" s="120"/>
      <c r="E15" s="19"/>
      <c r="F15" s="22">
        <f>K15-Q15</f>
        <v>0</v>
      </c>
      <c r="G15" s="20"/>
      <c r="H15" s="22">
        <f>M15-S15</f>
        <v>0</v>
      </c>
      <c r="I15" s="21"/>
      <c r="J15" s="21"/>
      <c r="K15" s="22"/>
      <c r="L15" s="11"/>
      <c r="M15" s="22">
        <v>0</v>
      </c>
      <c r="Q15" s="22"/>
      <c r="S15" s="22">
        <v>0</v>
      </c>
      <c r="U15" s="93">
        <f aca="true" t="shared" si="0" ref="U15:U26">M15-S15</f>
        <v>0</v>
      </c>
    </row>
    <row r="16" spans="2:21" ht="14.25" customHeight="1" thickBot="1" thickTop="1">
      <c r="B16" s="12" t="s">
        <v>2</v>
      </c>
      <c r="C16" s="118" t="s">
        <v>26</v>
      </c>
      <c r="D16" s="118"/>
      <c r="E16" s="7"/>
      <c r="F16" s="22">
        <f>K16-Q16</f>
        <v>1010</v>
      </c>
      <c r="G16" s="20"/>
      <c r="H16" s="22">
        <f>M16-S16</f>
        <v>1935</v>
      </c>
      <c r="I16" s="21"/>
      <c r="J16" s="21"/>
      <c r="K16" s="22">
        <v>1906</v>
      </c>
      <c r="L16" s="11"/>
      <c r="M16" s="22">
        <v>2481</v>
      </c>
      <c r="Q16" s="22">
        <v>896</v>
      </c>
      <c r="S16" s="22">
        <v>546</v>
      </c>
      <c r="U16" s="93">
        <f t="shared" si="0"/>
        <v>1935</v>
      </c>
    </row>
    <row r="17" spans="2:19" ht="12" customHeight="1" thickTop="1">
      <c r="B17" s="12"/>
      <c r="C17" s="19"/>
      <c r="D17" s="19"/>
      <c r="E17" s="7"/>
      <c r="F17" s="23"/>
      <c r="G17" s="20"/>
      <c r="H17" s="23"/>
      <c r="I17" s="21"/>
      <c r="J17" s="21"/>
      <c r="K17" s="23"/>
      <c r="L17" s="11"/>
      <c r="M17" s="23"/>
      <c r="Q17" s="23"/>
      <c r="S17" s="23"/>
    </row>
    <row r="18" spans="1:21" ht="72" customHeight="1">
      <c r="A18" s="5">
        <v>2</v>
      </c>
      <c r="B18" s="12" t="s">
        <v>0</v>
      </c>
      <c r="C18" s="118" t="s">
        <v>84</v>
      </c>
      <c r="D18" s="118"/>
      <c r="E18" s="19"/>
      <c r="F18" s="75">
        <f>F26-F20-F22-F24</f>
        <v>2606</v>
      </c>
      <c r="G18" s="20"/>
      <c r="H18" s="75">
        <f>H26-H20-H22-H24</f>
        <v>-6761</v>
      </c>
      <c r="I18" s="21"/>
      <c r="J18" s="21"/>
      <c r="K18" s="75">
        <f>K26-K20-K22-K24</f>
        <v>831</v>
      </c>
      <c r="L18" s="11"/>
      <c r="M18" s="75">
        <f>M26-M20-M22-M24</f>
        <v>-11196</v>
      </c>
      <c r="Q18" s="75">
        <f>Q26-Q20-Q22-Q24</f>
        <v>-1775</v>
      </c>
      <c r="S18" s="75">
        <f>S26-S20-S22-S24</f>
        <v>-4435</v>
      </c>
      <c r="U18" s="93">
        <f t="shared" si="0"/>
        <v>-6761</v>
      </c>
    </row>
    <row r="19" spans="2:21" ht="12">
      <c r="B19" s="7"/>
      <c r="C19" s="7"/>
      <c r="D19" s="7"/>
      <c r="E19" s="7"/>
      <c r="F19" s="23"/>
      <c r="G19" s="20"/>
      <c r="H19" s="23"/>
      <c r="I19" s="21"/>
      <c r="J19" s="21"/>
      <c r="K19" s="23"/>
      <c r="L19" s="11"/>
      <c r="M19" s="23"/>
      <c r="Q19" s="23"/>
      <c r="S19" s="23"/>
      <c r="U19" s="93">
        <f t="shared" si="0"/>
        <v>0</v>
      </c>
    </row>
    <row r="20" spans="2:21" ht="12">
      <c r="B20" s="12" t="s">
        <v>1</v>
      </c>
      <c r="C20" s="123" t="s">
        <v>27</v>
      </c>
      <c r="D20" s="123"/>
      <c r="E20" s="24"/>
      <c r="F20" s="20">
        <f>K20-Q20</f>
        <v>-3414</v>
      </c>
      <c r="G20" s="20"/>
      <c r="H20" s="20">
        <f>M20-S20</f>
        <v>-4883</v>
      </c>
      <c r="I20" s="21"/>
      <c r="J20" s="21"/>
      <c r="K20" s="20">
        <v>-6886</v>
      </c>
      <c r="L20" s="11"/>
      <c r="M20" s="20">
        <v>-7111</v>
      </c>
      <c r="Q20" s="20">
        <v>-3472</v>
      </c>
      <c r="S20" s="20">
        <v>-2228</v>
      </c>
      <c r="U20" s="93">
        <f t="shared" si="0"/>
        <v>-4883</v>
      </c>
    </row>
    <row r="21" spans="2:21" ht="12">
      <c r="B21" s="7"/>
      <c r="C21" s="7"/>
      <c r="D21" s="7"/>
      <c r="E21" s="7"/>
      <c r="F21" s="23"/>
      <c r="G21" s="20"/>
      <c r="H21" s="23"/>
      <c r="I21" s="21"/>
      <c r="J21" s="21"/>
      <c r="K21" s="23"/>
      <c r="L21" s="11"/>
      <c r="M21" s="23"/>
      <c r="Q21" s="23"/>
      <c r="S21" s="23"/>
      <c r="U21" s="93">
        <f t="shared" si="0"/>
        <v>0</v>
      </c>
    </row>
    <row r="22" spans="2:21" ht="24" customHeight="1">
      <c r="B22" s="12" t="s">
        <v>2</v>
      </c>
      <c r="C22" s="118" t="s">
        <v>28</v>
      </c>
      <c r="D22" s="118"/>
      <c r="E22" s="19"/>
      <c r="F22" s="20">
        <f>K22-Q22</f>
        <v>-2248</v>
      </c>
      <c r="G22" s="20"/>
      <c r="H22" s="20">
        <f>M22-S22</f>
        <v>-2969</v>
      </c>
      <c r="I22" s="21"/>
      <c r="J22" s="21"/>
      <c r="K22" s="20">
        <v>-4681</v>
      </c>
      <c r="L22" s="11"/>
      <c r="M22" s="20">
        <v>-6187</v>
      </c>
      <c r="Q22" s="20">
        <v>-2433</v>
      </c>
      <c r="S22" s="20">
        <v>-3218</v>
      </c>
      <c r="U22" s="93">
        <f t="shared" si="0"/>
        <v>-2969</v>
      </c>
    </row>
    <row r="23" spans="2:21" ht="12" customHeight="1">
      <c r="B23" s="12"/>
      <c r="C23" s="19"/>
      <c r="D23" s="19"/>
      <c r="E23" s="19"/>
      <c r="F23" s="23"/>
      <c r="G23" s="20"/>
      <c r="H23" s="23"/>
      <c r="I23" s="21"/>
      <c r="J23" s="21"/>
      <c r="K23" s="23"/>
      <c r="L23" s="11"/>
      <c r="M23" s="23"/>
      <c r="Q23" s="23"/>
      <c r="S23" s="23"/>
      <c r="U23" s="93">
        <f t="shared" si="0"/>
        <v>0</v>
      </c>
    </row>
    <row r="24" spans="2:21" ht="12">
      <c r="B24" s="7" t="s">
        <v>3</v>
      </c>
      <c r="C24" s="113" t="s">
        <v>4</v>
      </c>
      <c r="D24" s="113"/>
      <c r="E24" s="24"/>
      <c r="F24" s="25">
        <f>K24-Q24</f>
        <v>0</v>
      </c>
      <c r="G24" s="20"/>
      <c r="H24" s="25">
        <f>M24-S24</f>
        <v>15</v>
      </c>
      <c r="I24" s="21"/>
      <c r="J24" s="21"/>
      <c r="K24" s="25"/>
      <c r="L24" s="11"/>
      <c r="M24" s="25">
        <v>-11</v>
      </c>
      <c r="Q24" s="25"/>
      <c r="S24" s="25">
        <v>-26</v>
      </c>
      <c r="U24" s="93">
        <f t="shared" si="0"/>
        <v>15</v>
      </c>
    </row>
    <row r="25" spans="2:21" ht="12">
      <c r="B25" s="7"/>
      <c r="C25" s="7"/>
      <c r="D25" s="7"/>
      <c r="E25" s="7"/>
      <c r="F25" s="23"/>
      <c r="G25" s="20"/>
      <c r="H25" s="23"/>
      <c r="I25" s="21"/>
      <c r="J25" s="21"/>
      <c r="K25" s="23"/>
      <c r="L25" s="11"/>
      <c r="M25" s="23"/>
      <c r="Q25" s="23"/>
      <c r="S25" s="23"/>
      <c r="U25" s="93">
        <f t="shared" si="0"/>
        <v>0</v>
      </c>
    </row>
    <row r="26" spans="2:21" ht="36" customHeight="1">
      <c r="B26" s="12" t="s">
        <v>5</v>
      </c>
      <c r="C26" s="121" t="s">
        <v>29</v>
      </c>
      <c r="D26" s="121"/>
      <c r="E26" s="26"/>
      <c r="F26" s="20">
        <f>K26-Q26</f>
        <v>-3056</v>
      </c>
      <c r="G26" s="20"/>
      <c r="H26" s="20">
        <f>M26-S26</f>
        <v>-14598</v>
      </c>
      <c r="I26" s="21"/>
      <c r="J26" s="21"/>
      <c r="K26" s="20">
        <v>-10736</v>
      </c>
      <c r="L26" s="11"/>
      <c r="M26" s="20">
        <v>-24505</v>
      </c>
      <c r="Q26" s="20">
        <v>-7680</v>
      </c>
      <c r="S26" s="20">
        <v>-9907</v>
      </c>
      <c r="U26" s="93">
        <f t="shared" si="0"/>
        <v>-14598</v>
      </c>
    </row>
    <row r="27" spans="2:19" ht="12">
      <c r="B27" s="7"/>
      <c r="C27" s="7"/>
      <c r="D27" s="7"/>
      <c r="E27" s="7"/>
      <c r="F27" s="23"/>
      <c r="G27" s="20"/>
      <c r="H27" s="23"/>
      <c r="I27" s="21"/>
      <c r="J27" s="21"/>
      <c r="K27" s="23"/>
      <c r="L27" s="11"/>
      <c r="M27" s="23"/>
      <c r="Q27" s="23"/>
      <c r="S27" s="23"/>
    </row>
    <row r="28" spans="2:19" ht="24" customHeight="1">
      <c r="B28" s="12" t="s">
        <v>6</v>
      </c>
      <c r="C28" s="118" t="s">
        <v>30</v>
      </c>
      <c r="D28" s="118"/>
      <c r="E28" s="19"/>
      <c r="F28" s="25"/>
      <c r="G28" s="20"/>
      <c r="H28" s="25">
        <v>0</v>
      </c>
      <c r="I28" s="21"/>
      <c r="J28" s="21"/>
      <c r="K28" s="25"/>
      <c r="L28" s="11"/>
      <c r="M28" s="25">
        <v>0</v>
      </c>
      <c r="Q28" s="25"/>
      <c r="S28" s="25">
        <v>0</v>
      </c>
    </row>
    <row r="29" spans="2:19" ht="12">
      <c r="B29" s="7"/>
      <c r="C29" s="7"/>
      <c r="D29" s="7"/>
      <c r="E29" s="7"/>
      <c r="F29" s="23"/>
      <c r="G29" s="20"/>
      <c r="H29" s="23"/>
      <c r="I29" s="21"/>
      <c r="J29" s="21"/>
      <c r="K29" s="23"/>
      <c r="L29" s="11"/>
      <c r="M29" s="23"/>
      <c r="Q29" s="23"/>
      <c r="S29" s="23"/>
    </row>
    <row r="30" spans="2:19" ht="60" customHeight="1">
      <c r="B30" s="12" t="s">
        <v>7</v>
      </c>
      <c r="C30" s="118" t="s">
        <v>88</v>
      </c>
      <c r="D30" s="118"/>
      <c r="E30" s="19"/>
      <c r="F30" s="27">
        <f>F26+F28</f>
        <v>-3056</v>
      </c>
      <c r="G30" s="28"/>
      <c r="H30" s="27">
        <f>H26+H28</f>
        <v>-14598</v>
      </c>
      <c r="I30" s="29"/>
      <c r="J30" s="29"/>
      <c r="K30" s="27">
        <f>K26+K28</f>
        <v>-10736</v>
      </c>
      <c r="L30" s="30"/>
      <c r="M30" s="27">
        <f>M26+M28</f>
        <v>-24505</v>
      </c>
      <c r="N30" s="5"/>
      <c r="O30" s="5"/>
      <c r="Q30" s="27">
        <f>Q26+Q28</f>
        <v>-7680</v>
      </c>
      <c r="S30" s="27">
        <f>S26+S28</f>
        <v>-9907</v>
      </c>
    </row>
    <row r="31" spans="2:17" s="40" customFormat="1" ht="38.25" customHeight="1">
      <c r="B31" s="41"/>
      <c r="C31" s="42"/>
      <c r="D31" s="42"/>
      <c r="E31" s="43"/>
      <c r="F31" s="39"/>
      <c r="G31" s="39"/>
      <c r="H31" s="39"/>
      <c r="I31" s="39"/>
      <c r="J31" s="39"/>
      <c r="K31" s="39"/>
      <c r="L31" s="44"/>
      <c r="M31" s="39"/>
      <c r="N31" s="45"/>
      <c r="O31" s="45"/>
      <c r="Q31" s="50"/>
    </row>
    <row r="32" spans="2:15" ht="12" customHeight="1">
      <c r="B32" s="12"/>
      <c r="C32" s="19"/>
      <c r="D32" s="19"/>
      <c r="E32" s="19"/>
      <c r="F32" s="115" t="s">
        <v>37</v>
      </c>
      <c r="G32" s="116"/>
      <c r="H32" s="117"/>
      <c r="I32" s="7"/>
      <c r="J32" s="7"/>
      <c r="K32" s="114" t="s">
        <v>38</v>
      </c>
      <c r="L32" s="114"/>
      <c r="M32" s="114"/>
      <c r="N32" s="5"/>
      <c r="O32" s="5"/>
    </row>
    <row r="33" spans="2:15" ht="12" customHeight="1">
      <c r="B33" s="12"/>
      <c r="C33" s="19"/>
      <c r="D33" s="19"/>
      <c r="E33" s="19"/>
      <c r="F33" s="96"/>
      <c r="G33" s="11"/>
      <c r="H33" s="96"/>
      <c r="I33" s="7"/>
      <c r="J33" s="7"/>
      <c r="K33" s="95"/>
      <c r="L33" s="36"/>
      <c r="M33" s="95" t="s">
        <v>170</v>
      </c>
      <c r="N33" s="5"/>
      <c r="O33" s="5"/>
    </row>
    <row r="34" spans="2:15" ht="48" customHeight="1">
      <c r="B34" s="7"/>
      <c r="C34" s="19"/>
      <c r="D34" s="19"/>
      <c r="E34" s="19"/>
      <c r="F34" s="10" t="s">
        <v>20</v>
      </c>
      <c r="G34" s="11"/>
      <c r="H34" s="10" t="s">
        <v>21</v>
      </c>
      <c r="I34" s="12"/>
      <c r="J34" s="12"/>
      <c r="K34" s="10" t="s">
        <v>22</v>
      </c>
      <c r="L34" s="13"/>
      <c r="M34" s="10" t="s">
        <v>23</v>
      </c>
      <c r="N34" s="5"/>
      <c r="O34" s="5"/>
    </row>
    <row r="35" spans="2:15" ht="12" customHeight="1">
      <c r="B35" s="7"/>
      <c r="C35" s="19"/>
      <c r="D35" s="19"/>
      <c r="E35" s="19"/>
      <c r="F35" s="14">
        <f>F10</f>
        <v>37437</v>
      </c>
      <c r="G35" s="11"/>
      <c r="H35" s="14">
        <f>H10</f>
        <v>37072</v>
      </c>
      <c r="I35" s="7"/>
      <c r="J35" s="7"/>
      <c r="K35" s="14">
        <f>K10</f>
        <v>37437</v>
      </c>
      <c r="L35" s="11"/>
      <c r="M35" s="14">
        <f>M10</f>
        <v>37072</v>
      </c>
      <c r="N35" s="5"/>
      <c r="O35" s="5"/>
    </row>
    <row r="36" spans="2:15" ht="12" customHeight="1">
      <c r="B36" s="7"/>
      <c r="C36" s="19"/>
      <c r="D36" s="19"/>
      <c r="E36" s="19"/>
      <c r="F36" s="23" t="s">
        <v>17</v>
      </c>
      <c r="G36" s="20"/>
      <c r="H36" s="23" t="s">
        <v>17</v>
      </c>
      <c r="I36" s="21"/>
      <c r="J36" s="21"/>
      <c r="K36" s="23" t="s">
        <v>17</v>
      </c>
      <c r="L36" s="11"/>
      <c r="M36" s="15" t="s">
        <v>17</v>
      </c>
      <c r="N36" s="5"/>
      <c r="O36" s="5"/>
    </row>
    <row r="37" spans="2:13" ht="27.75" customHeight="1">
      <c r="B37" s="7"/>
      <c r="C37" s="7"/>
      <c r="D37" s="7"/>
      <c r="E37" s="7"/>
      <c r="F37" s="20"/>
      <c r="G37" s="20"/>
      <c r="H37" s="20"/>
      <c r="I37" s="21"/>
      <c r="J37" s="21"/>
      <c r="K37" s="20"/>
      <c r="L37" s="11"/>
      <c r="M37" s="20"/>
    </row>
    <row r="38" spans="2:19" ht="12">
      <c r="B38" s="7" t="s">
        <v>8</v>
      </c>
      <c r="C38" s="123" t="s">
        <v>85</v>
      </c>
      <c r="D38" s="123"/>
      <c r="E38" s="24"/>
      <c r="F38" s="25">
        <f>K38-Q38</f>
        <v>-15</v>
      </c>
      <c r="G38" s="20"/>
      <c r="H38" s="25">
        <f>M38-S38</f>
        <v>-41</v>
      </c>
      <c r="I38" s="31"/>
      <c r="J38" s="31"/>
      <c r="K38" s="25">
        <v>-15</v>
      </c>
      <c r="L38" s="11"/>
      <c r="M38" s="25">
        <v>-83</v>
      </c>
      <c r="Q38" s="25"/>
      <c r="R38" s="11"/>
      <c r="S38" s="25">
        <v>-42</v>
      </c>
    </row>
    <row r="39" spans="2:19" ht="12">
      <c r="B39" s="7"/>
      <c r="C39" s="24"/>
      <c r="D39" s="24"/>
      <c r="E39" s="24"/>
      <c r="F39" s="20"/>
      <c r="G39" s="20"/>
      <c r="H39" s="20"/>
      <c r="I39" s="31"/>
      <c r="J39" s="31"/>
      <c r="K39" s="20"/>
      <c r="L39" s="11"/>
      <c r="M39" s="20"/>
      <c r="Q39" s="20"/>
      <c r="R39" s="11"/>
      <c r="S39" s="20"/>
    </row>
    <row r="40" spans="2:19" ht="45.75" customHeight="1">
      <c r="B40" s="12" t="s">
        <v>9</v>
      </c>
      <c r="C40" s="12" t="s">
        <v>9</v>
      </c>
      <c r="D40" s="19" t="s">
        <v>86</v>
      </c>
      <c r="E40" s="24"/>
      <c r="F40" s="20">
        <f>F30+F38</f>
        <v>-3071</v>
      </c>
      <c r="G40" s="20"/>
      <c r="H40" s="20">
        <f>H30+H38</f>
        <v>-14639</v>
      </c>
      <c r="I40" s="31"/>
      <c r="J40" s="31"/>
      <c r="K40" s="20">
        <f>K30+K38</f>
        <v>-10751</v>
      </c>
      <c r="L40" s="11"/>
      <c r="M40" s="20">
        <f>M30+M38</f>
        <v>-24588</v>
      </c>
      <c r="Q40" s="20">
        <f>Q30+Q38</f>
        <v>-7680</v>
      </c>
      <c r="R40" s="11"/>
      <c r="S40" s="20">
        <f>S30+S38</f>
        <v>-9949</v>
      </c>
    </row>
    <row r="41" spans="2:19" ht="12">
      <c r="B41" s="7"/>
      <c r="C41" s="24"/>
      <c r="D41" s="24"/>
      <c r="E41" s="24"/>
      <c r="F41" s="20"/>
      <c r="G41" s="20"/>
      <c r="H41" s="20"/>
      <c r="I41" s="31"/>
      <c r="J41" s="31"/>
      <c r="K41" s="20"/>
      <c r="L41" s="11"/>
      <c r="M41" s="20"/>
      <c r="Q41" s="20"/>
      <c r="R41" s="11"/>
      <c r="S41" s="20"/>
    </row>
    <row r="42" spans="2:19" ht="12">
      <c r="B42" s="7"/>
      <c r="C42" s="7" t="s">
        <v>10</v>
      </c>
      <c r="D42" s="7" t="s">
        <v>87</v>
      </c>
      <c r="E42" s="7"/>
      <c r="F42" s="20">
        <f>K42-Q42</f>
        <v>88</v>
      </c>
      <c r="G42" s="20"/>
      <c r="H42" s="20">
        <f>M42-S42</f>
        <v>-79</v>
      </c>
      <c r="I42" s="31"/>
      <c r="J42" s="31"/>
      <c r="K42" s="20">
        <v>245</v>
      </c>
      <c r="L42" s="11"/>
      <c r="M42" s="20">
        <v>-144</v>
      </c>
      <c r="Q42" s="20">
        <v>157</v>
      </c>
      <c r="R42" s="11"/>
      <c r="S42" s="20">
        <v>-65</v>
      </c>
    </row>
    <row r="43" spans="2:19" ht="12">
      <c r="B43" s="7"/>
      <c r="C43" s="7"/>
      <c r="D43" s="7"/>
      <c r="E43" s="7"/>
      <c r="F43" s="23"/>
      <c r="G43" s="20"/>
      <c r="H43" s="23"/>
      <c r="I43" s="21"/>
      <c r="J43" s="21"/>
      <c r="K43" s="23"/>
      <c r="L43" s="11"/>
      <c r="M43" s="23"/>
      <c r="Q43" s="23"/>
      <c r="R43" s="11"/>
      <c r="S43" s="23"/>
    </row>
    <row r="44" spans="2:19" ht="12">
      <c r="B44" s="7" t="s">
        <v>11</v>
      </c>
      <c r="C44" s="24" t="s">
        <v>31</v>
      </c>
      <c r="D44" s="7"/>
      <c r="E44" s="7"/>
      <c r="F44" s="68"/>
      <c r="G44" s="20"/>
      <c r="H44" s="68"/>
      <c r="I44" s="21"/>
      <c r="J44" s="21"/>
      <c r="K44" s="68"/>
      <c r="L44" s="11"/>
      <c r="M44" s="68"/>
      <c r="Q44" s="68"/>
      <c r="R44" s="11"/>
      <c r="S44" s="68"/>
    </row>
    <row r="45" spans="2:19" ht="12">
      <c r="B45" s="7"/>
      <c r="C45" s="7"/>
      <c r="D45" s="7"/>
      <c r="E45" s="7"/>
      <c r="F45" s="23"/>
      <c r="G45" s="20"/>
      <c r="H45" s="23"/>
      <c r="I45" s="21"/>
      <c r="J45" s="21"/>
      <c r="K45" s="23"/>
      <c r="L45" s="11"/>
      <c r="M45" s="23"/>
      <c r="Q45" s="23"/>
      <c r="R45" s="11"/>
      <c r="S45" s="23"/>
    </row>
    <row r="46" spans="2:19" ht="49.5" customHeight="1">
      <c r="B46" s="12" t="s">
        <v>12</v>
      </c>
      <c r="C46" s="120" t="s">
        <v>32</v>
      </c>
      <c r="D46" s="120"/>
      <c r="E46" s="19"/>
      <c r="F46" s="20">
        <f>F40+F42</f>
        <v>-2983</v>
      </c>
      <c r="G46" s="20"/>
      <c r="H46" s="20">
        <f>H40+H42</f>
        <v>-14718</v>
      </c>
      <c r="I46" s="21"/>
      <c r="J46" s="21"/>
      <c r="K46" s="20">
        <f>K40+K42</f>
        <v>-10506</v>
      </c>
      <c r="L46" s="11"/>
      <c r="M46" s="20">
        <f>M40+M42</f>
        <v>-24732</v>
      </c>
      <c r="Q46" s="20">
        <f>Q40+Q42</f>
        <v>-7523</v>
      </c>
      <c r="R46" s="11"/>
      <c r="S46" s="20">
        <f>S40+S42</f>
        <v>-10014</v>
      </c>
    </row>
    <row r="47" spans="2:19" ht="12" customHeight="1">
      <c r="B47" s="12"/>
      <c r="C47" s="19"/>
      <c r="D47" s="19"/>
      <c r="E47" s="19"/>
      <c r="F47" s="23"/>
      <c r="G47" s="20"/>
      <c r="H47" s="23"/>
      <c r="I47" s="21"/>
      <c r="J47" s="21"/>
      <c r="K47" s="23"/>
      <c r="L47" s="11"/>
      <c r="M47" s="23"/>
      <c r="Q47" s="23"/>
      <c r="R47" s="11"/>
      <c r="S47" s="23"/>
    </row>
    <row r="48" spans="2:19" ht="12">
      <c r="B48" s="7" t="s">
        <v>16</v>
      </c>
      <c r="C48" s="12" t="s">
        <v>9</v>
      </c>
      <c r="D48" s="46" t="s">
        <v>13</v>
      </c>
      <c r="E48" s="7"/>
      <c r="F48" s="20">
        <f>K48-Q48</f>
        <v>0</v>
      </c>
      <c r="G48" s="20"/>
      <c r="H48" s="20">
        <f>M48-S48</f>
        <v>0</v>
      </c>
      <c r="I48" s="21"/>
      <c r="J48" s="21"/>
      <c r="K48" s="20">
        <f>Q48-W48</f>
        <v>0</v>
      </c>
      <c r="L48" s="11"/>
      <c r="M48" s="20">
        <f>R48-X48</f>
        <v>0</v>
      </c>
      <c r="Q48" s="20">
        <f>W48-AC48</f>
        <v>0</v>
      </c>
      <c r="R48" s="11"/>
      <c r="S48" s="20">
        <f>X48-AD48</f>
        <v>0</v>
      </c>
    </row>
    <row r="49" spans="2:19" ht="12">
      <c r="B49" s="7"/>
      <c r="C49" s="7" t="s">
        <v>10</v>
      </c>
      <c r="D49" s="7" t="s">
        <v>87</v>
      </c>
      <c r="E49" s="7"/>
      <c r="F49" s="20">
        <f>K49-Q49</f>
        <v>0</v>
      </c>
      <c r="G49" s="20"/>
      <c r="H49" s="20">
        <f>M49-S49</f>
        <v>0</v>
      </c>
      <c r="I49" s="21"/>
      <c r="J49" s="21"/>
      <c r="K49" s="20">
        <f>Q49-W49</f>
        <v>0</v>
      </c>
      <c r="L49" s="11"/>
      <c r="M49" s="20">
        <f>R49-X49</f>
        <v>0</v>
      </c>
      <c r="Q49" s="20">
        <f>W49-AC49</f>
        <v>0</v>
      </c>
      <c r="R49" s="11"/>
      <c r="S49" s="20">
        <f>X49-AD49</f>
        <v>0</v>
      </c>
    </row>
    <row r="50" spans="2:19" ht="45">
      <c r="B50" s="7"/>
      <c r="C50" s="32" t="s">
        <v>14</v>
      </c>
      <c r="D50" s="47" t="s">
        <v>15</v>
      </c>
      <c r="E50" s="19"/>
      <c r="F50" s="25">
        <f>K50-Q50</f>
        <v>0</v>
      </c>
      <c r="G50" s="20"/>
      <c r="H50" s="25">
        <f>M50-S50</f>
        <v>0</v>
      </c>
      <c r="I50" s="21"/>
      <c r="J50" s="21"/>
      <c r="K50" s="25">
        <f>Q50-W50</f>
        <v>0</v>
      </c>
      <c r="L50" s="11"/>
      <c r="M50" s="25">
        <f>R50-X50</f>
        <v>0</v>
      </c>
      <c r="Q50" s="25">
        <f>W50-AC50</f>
        <v>0</v>
      </c>
      <c r="R50" s="11"/>
      <c r="S50" s="25">
        <f>X50-AD50</f>
        <v>0</v>
      </c>
    </row>
    <row r="51" spans="2:19" ht="12">
      <c r="B51" s="7"/>
      <c r="C51" s="32"/>
      <c r="D51" s="19"/>
      <c r="E51" s="19"/>
      <c r="F51" s="23"/>
      <c r="G51" s="20"/>
      <c r="H51" s="23"/>
      <c r="I51" s="31"/>
      <c r="J51" s="31"/>
      <c r="K51" s="23"/>
      <c r="L51" s="11"/>
      <c r="M51" s="23"/>
      <c r="Q51" s="23"/>
      <c r="R51" s="11"/>
      <c r="S51" s="23"/>
    </row>
    <row r="52" spans="2:19" ht="36" customHeight="1" thickBot="1">
      <c r="B52" s="12" t="s">
        <v>24</v>
      </c>
      <c r="C52" s="118" t="s">
        <v>89</v>
      </c>
      <c r="D52" s="118"/>
      <c r="E52" s="19"/>
      <c r="F52" s="18">
        <f>F46-F48-F49-F50</f>
        <v>-2983</v>
      </c>
      <c r="G52" s="33"/>
      <c r="H52" s="18">
        <f>H46-H48-H49-H50</f>
        <v>-14718</v>
      </c>
      <c r="I52" s="34"/>
      <c r="J52" s="34"/>
      <c r="K52" s="18">
        <f>K46-K48-K49-K50</f>
        <v>-10506</v>
      </c>
      <c r="L52" s="35"/>
      <c r="M52" s="18">
        <f>M46-M48-M49-M50</f>
        <v>-24732</v>
      </c>
      <c r="Q52" s="18">
        <f>Q46-Q48-Q49-Q50</f>
        <v>-7523</v>
      </c>
      <c r="R52" s="35"/>
      <c r="S52" s="18">
        <f>S46-S48-S49-S50</f>
        <v>-10014</v>
      </c>
    </row>
    <row r="53" spans="2:17" ht="12" customHeight="1" thickTop="1">
      <c r="B53" s="7"/>
      <c r="C53" s="7"/>
      <c r="D53" s="7"/>
      <c r="E53" s="7"/>
      <c r="F53" s="36"/>
      <c r="G53" s="11"/>
      <c r="H53" s="36"/>
      <c r="I53" s="7"/>
      <c r="J53" s="7"/>
      <c r="K53" s="36"/>
      <c r="L53" s="11"/>
      <c r="M53" s="36"/>
      <c r="Q53" s="36"/>
    </row>
    <row r="54" spans="1:17" ht="48" customHeight="1">
      <c r="A54" s="5">
        <v>3</v>
      </c>
      <c r="B54" s="120" t="s">
        <v>33</v>
      </c>
      <c r="C54" s="120"/>
      <c r="D54" s="120"/>
      <c r="E54" s="19"/>
      <c r="F54" s="36"/>
      <c r="G54" s="11"/>
      <c r="H54" s="36"/>
      <c r="I54" s="7"/>
      <c r="J54" s="7"/>
      <c r="K54" s="11"/>
      <c r="L54" s="11"/>
      <c r="M54" s="36"/>
      <c r="Q54" s="11"/>
    </row>
    <row r="55" spans="2:17" ht="24" customHeight="1">
      <c r="B55" s="12" t="s">
        <v>0</v>
      </c>
      <c r="C55" s="121" t="s">
        <v>34</v>
      </c>
      <c r="D55" s="121"/>
      <c r="E55" s="26"/>
      <c r="F55" s="37">
        <f>F46/80682.088*100</f>
        <v>-3.6972270722592104</v>
      </c>
      <c r="G55" s="11"/>
      <c r="H55" s="37">
        <f>H46/80682.088*100</f>
        <v>-18.241967163765022</v>
      </c>
      <c r="I55" s="7"/>
      <c r="J55" s="7"/>
      <c r="K55" s="37">
        <f>K46/80682.088*100</f>
        <v>-13.021477580005117</v>
      </c>
      <c r="L55" s="11"/>
      <c r="M55" s="37">
        <f>M46/80682.088*100</f>
        <v>-30.65364396617995</v>
      </c>
      <c r="Q55" s="37">
        <f>Q46/80682.088*100</f>
        <v>-9.324250507745907</v>
      </c>
    </row>
    <row r="56" spans="2:17" ht="36" customHeight="1">
      <c r="B56" s="7" t="s">
        <v>1</v>
      </c>
      <c r="C56" s="121" t="s">
        <v>35</v>
      </c>
      <c r="D56" s="121"/>
      <c r="E56" s="26"/>
      <c r="F56" s="38">
        <f>F46/(80682.088)*100</f>
        <v>-3.6972270722592104</v>
      </c>
      <c r="G56" s="11"/>
      <c r="H56" s="38">
        <f>H46/(80682.088)*100</f>
        <v>-18.241967163765022</v>
      </c>
      <c r="I56" s="7"/>
      <c r="J56" s="7"/>
      <c r="K56" s="38">
        <f>K46/(80682.088)*100</f>
        <v>-13.021477580005117</v>
      </c>
      <c r="L56" s="11"/>
      <c r="M56" s="38">
        <f>M46/(80682.088)*100</f>
        <v>-30.65364396617995</v>
      </c>
      <c r="Q56" s="38">
        <f>Q46/(80682.088)*100</f>
        <v>-9.324250507745907</v>
      </c>
    </row>
    <row r="57" spans="2:17" ht="12">
      <c r="B57" s="7"/>
      <c r="C57" s="7"/>
      <c r="D57" s="7"/>
      <c r="E57" s="7"/>
      <c r="F57" s="7"/>
      <c r="G57" s="7"/>
      <c r="H57" s="7"/>
      <c r="I57" s="7"/>
      <c r="J57" s="7"/>
      <c r="K57" s="7"/>
      <c r="L57" s="7"/>
      <c r="M57" s="7"/>
      <c r="Q57" s="7"/>
    </row>
    <row r="58" spans="1:17" ht="12.75" customHeight="1">
      <c r="A58" s="5"/>
      <c r="B58" s="119"/>
      <c r="C58" s="112"/>
      <c r="D58" s="112"/>
      <c r="E58" s="112"/>
      <c r="F58" s="112"/>
      <c r="G58" s="112"/>
      <c r="H58" s="112"/>
      <c r="I58" s="112"/>
      <c r="J58" s="112"/>
      <c r="K58" s="112"/>
      <c r="L58" s="112"/>
      <c r="M58" s="112"/>
      <c r="Q58" s="7"/>
    </row>
    <row r="59" spans="2:17" ht="12">
      <c r="B59" s="7"/>
      <c r="C59" s="7"/>
      <c r="D59" s="7"/>
      <c r="E59" s="7"/>
      <c r="F59" s="7"/>
      <c r="G59" s="7"/>
      <c r="H59" s="7"/>
      <c r="I59" s="7"/>
      <c r="J59" s="7"/>
      <c r="K59" s="7"/>
      <c r="L59" s="7"/>
      <c r="M59" s="7"/>
      <c r="Q59" s="7"/>
    </row>
    <row r="60" spans="2:17" ht="12">
      <c r="B60" s="7"/>
      <c r="C60" s="7"/>
      <c r="D60" s="7"/>
      <c r="E60" s="7"/>
      <c r="F60" s="7"/>
      <c r="G60" s="7"/>
      <c r="H60" s="7"/>
      <c r="I60" s="7"/>
      <c r="J60" s="7"/>
      <c r="K60" s="7"/>
      <c r="L60" s="7"/>
      <c r="M60" s="7"/>
      <c r="Q60" s="7"/>
    </row>
    <row r="61" ht="12">
      <c r="Q61" s="4"/>
    </row>
    <row r="62" ht="12">
      <c r="Q62" s="4"/>
    </row>
    <row r="63" ht="12">
      <c r="Q63" s="4"/>
    </row>
  </sheetData>
  <mergeCells count="24">
    <mergeCell ref="C55:D55"/>
    <mergeCell ref="F32:H32"/>
    <mergeCell ref="C13:D13"/>
    <mergeCell ref="C20:D20"/>
    <mergeCell ref="C38:D38"/>
    <mergeCell ref="C15:D15"/>
    <mergeCell ref="B58:M58"/>
    <mergeCell ref="K32:M32"/>
    <mergeCell ref="C46:D46"/>
    <mergeCell ref="C16:D16"/>
    <mergeCell ref="C30:D30"/>
    <mergeCell ref="C28:D28"/>
    <mergeCell ref="C26:D26"/>
    <mergeCell ref="C56:D56"/>
    <mergeCell ref="B54:D54"/>
    <mergeCell ref="C52:D52"/>
    <mergeCell ref="Q1:S1"/>
    <mergeCell ref="B2:M2"/>
    <mergeCell ref="C24:D24"/>
    <mergeCell ref="K7:M7"/>
    <mergeCell ref="F7:H7"/>
    <mergeCell ref="C22:D22"/>
    <mergeCell ref="C18:D18"/>
    <mergeCell ref="Q2:S7"/>
  </mergeCells>
  <printOptions/>
  <pageMargins left="0.47" right="0.34" top="1" bottom="0.59" header="0.5" footer="0.5"/>
  <pageSetup horizontalDpi="600" verticalDpi="600" orientation="portrait" r:id="rId1"/>
  <rowBreaks count="1" manualBreakCount="1">
    <brk id="31" max="12" man="1"/>
  </rowBreaks>
</worksheet>
</file>

<file path=xl/worksheets/sheet3.xml><?xml version="1.0" encoding="utf-8"?>
<worksheet xmlns="http://schemas.openxmlformats.org/spreadsheetml/2006/main" xmlns:r="http://schemas.openxmlformats.org/officeDocument/2006/relationships">
  <dimension ref="A1:S164"/>
  <sheetViews>
    <sheetView tabSelected="1" view="pageBreakPreview" zoomScaleSheetLayoutView="100" workbookViewId="0" topLeftCell="A123">
      <selection activeCell="E129" sqref="E129"/>
    </sheetView>
  </sheetViews>
  <sheetFormatPr defaultColWidth="9.33203125" defaultRowHeight="10.5"/>
  <cols>
    <col min="1" max="1" width="3.66015625" style="7" customWidth="1"/>
    <col min="2" max="2" width="9.33203125" style="7" customWidth="1"/>
    <col min="3" max="3" width="4.16015625" style="7" customWidth="1"/>
    <col min="4" max="4" width="27.33203125" style="7" customWidth="1"/>
    <col min="5" max="5" width="1.5" style="7" customWidth="1"/>
    <col min="6" max="6" width="16" style="7" customWidth="1"/>
    <col min="7" max="7" width="1.5" style="7" customWidth="1"/>
    <col min="8" max="8" width="17.83203125" style="7" customWidth="1"/>
    <col min="9" max="9" width="1.66796875" style="7" customWidth="1"/>
    <col min="10" max="10" width="8.5" style="7" hidden="1" customWidth="1"/>
    <col min="11" max="11" width="1.83203125" style="7" hidden="1" customWidth="1"/>
    <col min="12" max="12" width="13.83203125" style="7" customWidth="1"/>
    <col min="13" max="13" width="3.66015625" style="7" customWidth="1"/>
    <col min="14" max="14" width="17.83203125" style="7" customWidth="1"/>
    <col min="15" max="16" width="2.5" style="7" customWidth="1"/>
    <col min="17" max="17" width="11.66015625" style="7" customWidth="1"/>
    <col min="18" max="18" width="2.16015625" style="7" customWidth="1"/>
    <col min="19" max="19" width="12.16015625" style="7" customWidth="1"/>
    <col min="20" max="16384" width="9.33203125" style="7" customWidth="1"/>
  </cols>
  <sheetData>
    <row r="1" ht="11.25">
      <c r="A1" s="6" t="s">
        <v>90</v>
      </c>
    </row>
    <row r="3" spans="1:3" ht="11.25">
      <c r="A3" s="7">
        <v>1</v>
      </c>
      <c r="C3" s="6" t="s">
        <v>91</v>
      </c>
    </row>
    <row r="5" spans="3:14" ht="24" customHeight="1">
      <c r="C5" s="125" t="s">
        <v>92</v>
      </c>
      <c r="D5" s="125"/>
      <c r="E5" s="125"/>
      <c r="F5" s="125"/>
      <c r="G5" s="125"/>
      <c r="H5" s="125"/>
      <c r="I5" s="125"/>
      <c r="J5" s="125"/>
      <c r="K5" s="125"/>
      <c r="L5" s="125"/>
      <c r="M5" s="125"/>
      <c r="N5" s="125"/>
    </row>
    <row r="7" spans="1:3" ht="11.25">
      <c r="A7" s="7">
        <v>2</v>
      </c>
      <c r="C7" s="6" t="s">
        <v>93</v>
      </c>
    </row>
    <row r="9" spans="6:14" ht="11.25">
      <c r="F9" s="129" t="s">
        <v>37</v>
      </c>
      <c r="G9" s="129"/>
      <c r="H9" s="129"/>
      <c r="L9" s="129" t="s">
        <v>38</v>
      </c>
      <c r="M9" s="129"/>
      <c r="N9" s="129"/>
    </row>
    <row r="10" spans="6:14" ht="11.25">
      <c r="F10" s="97"/>
      <c r="G10" s="97"/>
      <c r="H10" s="97"/>
      <c r="L10" s="97"/>
      <c r="M10" s="97"/>
      <c r="N10" s="97" t="s">
        <v>170</v>
      </c>
    </row>
    <row r="11" spans="6:19" ht="33.75">
      <c r="F11" s="76" t="s">
        <v>20</v>
      </c>
      <c r="H11" s="76" t="s">
        <v>21</v>
      </c>
      <c r="I11" s="12"/>
      <c r="J11" s="12"/>
      <c r="K11" s="12"/>
      <c r="L11" s="76" t="s">
        <v>22</v>
      </c>
      <c r="M11" s="12"/>
      <c r="N11" s="76" t="s">
        <v>23</v>
      </c>
      <c r="S11" s="76"/>
    </row>
    <row r="12" spans="6:19" ht="11.25">
      <c r="F12" s="77">
        <v>37437</v>
      </c>
      <c r="H12" s="77">
        <v>37072</v>
      </c>
      <c r="L12" s="77">
        <v>37437</v>
      </c>
      <c r="N12" s="77">
        <v>37072</v>
      </c>
      <c r="S12" s="88"/>
    </row>
    <row r="13" spans="6:14" ht="11.25">
      <c r="F13" s="78" t="s">
        <v>17</v>
      </c>
      <c r="G13" s="78"/>
      <c r="H13" s="79" t="s">
        <v>17</v>
      </c>
      <c r="I13" s="78"/>
      <c r="J13" s="78"/>
      <c r="K13" s="78"/>
      <c r="L13" s="78" t="s">
        <v>17</v>
      </c>
      <c r="M13" s="80"/>
      <c r="N13" s="81" t="s">
        <v>17</v>
      </c>
    </row>
    <row r="14" spans="6:14" ht="11.25">
      <c r="F14" s="78"/>
      <c r="G14" s="78"/>
      <c r="H14" s="78"/>
      <c r="I14" s="78"/>
      <c r="J14" s="78"/>
      <c r="K14" s="78"/>
      <c r="L14" s="78"/>
      <c r="M14" s="80"/>
      <c r="N14" s="78"/>
    </row>
    <row r="15" spans="3:19" ht="26.25" customHeight="1">
      <c r="C15" s="119" t="s">
        <v>174</v>
      </c>
      <c r="D15" s="119"/>
      <c r="F15" s="78">
        <f>L15-Q15</f>
        <v>0</v>
      </c>
      <c r="G15" s="78"/>
      <c r="H15" s="78">
        <f>N15-S15</f>
        <v>15</v>
      </c>
      <c r="I15" s="78"/>
      <c r="J15" s="78"/>
      <c r="K15" s="78"/>
      <c r="L15" s="78">
        <v>0</v>
      </c>
      <c r="M15" s="78"/>
      <c r="N15" s="78">
        <v>-11</v>
      </c>
      <c r="Q15" s="7">
        <v>0</v>
      </c>
      <c r="S15" s="78">
        <v>-26</v>
      </c>
    </row>
    <row r="16" spans="3:19" ht="13.5" customHeight="1">
      <c r="C16" s="98"/>
      <c r="D16" s="98"/>
      <c r="F16" s="78"/>
      <c r="G16" s="78"/>
      <c r="H16" s="78"/>
      <c r="I16" s="78"/>
      <c r="J16" s="78"/>
      <c r="K16" s="78"/>
      <c r="L16" s="78"/>
      <c r="M16" s="78"/>
      <c r="N16" s="78"/>
      <c r="S16" s="78"/>
    </row>
    <row r="17" spans="6:19" ht="12" thickBot="1">
      <c r="F17" s="83">
        <f>SUM(F13:F15)</f>
        <v>0</v>
      </c>
      <c r="G17" s="21"/>
      <c r="H17" s="83">
        <f>SUM(H13:H15)</f>
        <v>15</v>
      </c>
      <c r="L17" s="83">
        <f>SUM(L13:L15)</f>
        <v>0</v>
      </c>
      <c r="N17" s="83">
        <f>SUM(N13:N15)</f>
        <v>-11</v>
      </c>
      <c r="Q17" s="83">
        <f>SUM(Q13:Q15)</f>
        <v>0</v>
      </c>
      <c r="S17" s="83">
        <f>SUM(S13:S15)</f>
        <v>-26</v>
      </c>
    </row>
    <row r="18" ht="12" thickTop="1"/>
    <row r="19" ht="12" customHeight="1"/>
    <row r="20" spans="3:12" ht="24.75" customHeight="1" hidden="1">
      <c r="C20" s="120" t="s">
        <v>160</v>
      </c>
      <c r="D20" s="106"/>
      <c r="E20" s="106"/>
      <c r="F20" s="106"/>
      <c r="G20" s="106"/>
      <c r="H20" s="106"/>
      <c r="L20" s="78" t="s">
        <v>17</v>
      </c>
    </row>
    <row r="21" spans="4:12" ht="11.25" hidden="1">
      <c r="D21" s="7" t="s">
        <v>153</v>
      </c>
      <c r="L21" s="21">
        <v>0</v>
      </c>
    </row>
    <row r="22" spans="4:12" ht="11.25" hidden="1">
      <c r="D22" s="7" t="s">
        <v>156</v>
      </c>
      <c r="L22" s="21">
        <v>-7671</v>
      </c>
    </row>
    <row r="23" spans="4:12" ht="11.25" hidden="1">
      <c r="D23" s="7" t="s">
        <v>159</v>
      </c>
      <c r="L23" s="21">
        <v>-32882</v>
      </c>
    </row>
    <row r="24" spans="4:12" ht="11.25" hidden="1">
      <c r="D24" s="7" t="s">
        <v>154</v>
      </c>
      <c r="L24" s="21">
        <v>54367</v>
      </c>
    </row>
    <row r="25" spans="4:12" ht="11.25" hidden="1">
      <c r="D25" s="7" t="s">
        <v>155</v>
      </c>
      <c r="L25" s="21">
        <v>4907</v>
      </c>
    </row>
    <row r="26" ht="11.25" hidden="1">
      <c r="L26" s="92">
        <f>SUM(L21:L25)</f>
        <v>18721</v>
      </c>
    </row>
    <row r="27" ht="11.25" hidden="1"/>
    <row r="28" spans="3:12" ht="11.25" hidden="1">
      <c r="C28" s="120" t="s">
        <v>158</v>
      </c>
      <c r="D28" s="120"/>
      <c r="E28" s="106"/>
      <c r="F28" s="106"/>
      <c r="G28" s="106"/>
      <c r="H28" s="106"/>
      <c r="L28" s="78" t="s">
        <v>17</v>
      </c>
    </row>
    <row r="29" spans="4:12" ht="11.25" hidden="1">
      <c r="D29" s="7" t="s">
        <v>152</v>
      </c>
      <c r="L29" s="21">
        <v>150</v>
      </c>
    </row>
    <row r="30" spans="4:12" ht="11.25" hidden="1">
      <c r="D30" s="7" t="s">
        <v>156</v>
      </c>
      <c r="L30" s="21">
        <v>-150</v>
      </c>
    </row>
    <row r="31" spans="4:12" ht="11.25" hidden="1">
      <c r="D31" s="7" t="s">
        <v>157</v>
      </c>
      <c r="L31" s="21">
        <v>-11</v>
      </c>
    </row>
    <row r="32" ht="11.25" hidden="1">
      <c r="L32" s="92">
        <f>SUM(L29:L31)</f>
        <v>-11</v>
      </c>
    </row>
    <row r="33" spans="1:12" ht="11.25">
      <c r="A33" s="7">
        <v>3</v>
      </c>
      <c r="C33" s="6" t="s">
        <v>94</v>
      </c>
      <c r="L33" s="21"/>
    </row>
    <row r="34" ht="11.25">
      <c r="L34" s="21"/>
    </row>
    <row r="35" spans="3:14" ht="12" customHeight="1">
      <c r="C35" s="125" t="s">
        <v>95</v>
      </c>
      <c r="D35" s="125"/>
      <c r="E35" s="125"/>
      <c r="F35" s="125"/>
      <c r="G35" s="125"/>
      <c r="H35" s="125"/>
      <c r="I35" s="125"/>
      <c r="J35" s="125"/>
      <c r="K35" s="125"/>
      <c r="L35" s="125"/>
      <c r="M35" s="125"/>
      <c r="N35" s="125"/>
    </row>
    <row r="37" spans="1:3" ht="11.25">
      <c r="A37" s="7">
        <v>4</v>
      </c>
      <c r="C37" s="6" t="s">
        <v>67</v>
      </c>
    </row>
    <row r="38" ht="11.25">
      <c r="C38" s="6"/>
    </row>
    <row r="39" ht="11.25">
      <c r="C39" s="7" t="s">
        <v>96</v>
      </c>
    </row>
    <row r="40" spans="3:14" ht="11.25">
      <c r="C40" s="6"/>
      <c r="F40" s="129" t="s">
        <v>37</v>
      </c>
      <c r="G40" s="129"/>
      <c r="H40" s="129"/>
      <c r="L40" s="129" t="s">
        <v>38</v>
      </c>
      <c r="M40" s="129"/>
      <c r="N40" s="129"/>
    </row>
    <row r="41" spans="3:14" ht="11.25">
      <c r="C41" s="6"/>
      <c r="F41" s="97"/>
      <c r="G41" s="97"/>
      <c r="H41" s="97"/>
      <c r="L41" s="97"/>
      <c r="M41" s="97"/>
      <c r="N41" s="97" t="s">
        <v>170</v>
      </c>
    </row>
    <row r="42" spans="3:19" ht="33.75">
      <c r="C42" s="6"/>
      <c r="F42" s="76" t="s">
        <v>20</v>
      </c>
      <c r="H42" s="76" t="s">
        <v>21</v>
      </c>
      <c r="I42" s="12"/>
      <c r="J42" s="12"/>
      <c r="K42" s="12"/>
      <c r="L42" s="76" t="s">
        <v>22</v>
      </c>
      <c r="M42" s="12"/>
      <c r="N42" s="76" t="s">
        <v>23</v>
      </c>
      <c r="Q42" s="76"/>
      <c r="S42" s="76"/>
    </row>
    <row r="43" spans="3:19" ht="11.25">
      <c r="C43" s="6"/>
      <c r="F43" s="76"/>
      <c r="H43" s="76"/>
      <c r="I43" s="12"/>
      <c r="J43" s="12"/>
      <c r="K43" s="12"/>
      <c r="L43" s="76"/>
      <c r="M43" s="12"/>
      <c r="N43" s="76"/>
      <c r="S43" s="76"/>
    </row>
    <row r="44" spans="3:19" ht="11.25">
      <c r="C44" s="6"/>
      <c r="F44" s="77">
        <f>F12</f>
        <v>37437</v>
      </c>
      <c r="H44" s="77">
        <f>H12</f>
        <v>37072</v>
      </c>
      <c r="L44" s="77">
        <f>L12</f>
        <v>37437</v>
      </c>
      <c r="N44" s="77">
        <f>N12</f>
        <v>37072</v>
      </c>
      <c r="S44" s="77"/>
    </row>
    <row r="45" spans="6:19" ht="11.25">
      <c r="F45" s="78" t="s">
        <v>17</v>
      </c>
      <c r="G45" s="78"/>
      <c r="H45" s="78" t="s">
        <v>17</v>
      </c>
      <c r="I45" s="78"/>
      <c r="J45" s="78"/>
      <c r="K45" s="78"/>
      <c r="L45" s="78" t="s">
        <v>17</v>
      </c>
      <c r="M45" s="80"/>
      <c r="N45" s="82" t="s">
        <v>17</v>
      </c>
      <c r="S45" s="78" t="s">
        <v>17</v>
      </c>
    </row>
    <row r="46" spans="6:19" ht="11.25">
      <c r="F46" s="79"/>
      <c r="G46" s="21"/>
      <c r="H46" s="79"/>
      <c r="I46" s="21"/>
      <c r="J46" s="21"/>
      <c r="K46" s="21"/>
      <c r="L46" s="79"/>
      <c r="N46" s="81"/>
      <c r="S46" s="79"/>
    </row>
    <row r="47" spans="3:19" ht="11.25">
      <c r="C47" s="7" t="s">
        <v>97</v>
      </c>
      <c r="F47" s="78">
        <f>L47-Q47</f>
        <v>0</v>
      </c>
      <c r="G47" s="21"/>
      <c r="H47" s="78">
        <f>N47-S47</f>
        <v>-41</v>
      </c>
      <c r="L47" s="21"/>
      <c r="N47" s="78">
        <v>-83</v>
      </c>
      <c r="S47" s="78">
        <v>-42</v>
      </c>
    </row>
    <row r="48" spans="3:19" ht="24" customHeight="1">
      <c r="C48" s="118" t="s">
        <v>181</v>
      </c>
      <c r="D48" s="118"/>
      <c r="E48" s="19"/>
      <c r="F48" s="78">
        <f>L48-Q48</f>
        <v>-15</v>
      </c>
      <c r="G48" s="21"/>
      <c r="H48" s="78"/>
      <c r="L48" s="21">
        <v>-15</v>
      </c>
      <c r="N48" s="78"/>
      <c r="Q48" s="7">
        <v>0</v>
      </c>
      <c r="S48" s="21">
        <v>0</v>
      </c>
    </row>
    <row r="49" spans="3:19" ht="24" customHeight="1">
      <c r="C49" s="118" t="s">
        <v>98</v>
      </c>
      <c r="D49" s="118"/>
      <c r="E49" s="19"/>
      <c r="F49" s="78"/>
      <c r="G49" s="21"/>
      <c r="H49" s="78"/>
      <c r="L49" s="21"/>
      <c r="N49" s="78"/>
      <c r="S49" s="21"/>
    </row>
    <row r="50" spans="6:19" ht="12" thickBot="1">
      <c r="F50" s="83">
        <f>SUM(F47:F49)</f>
        <v>-15</v>
      </c>
      <c r="G50" s="21"/>
      <c r="H50" s="83">
        <f>SUM(H47:H49)</f>
        <v>-41</v>
      </c>
      <c r="L50" s="83">
        <f>SUM(L47:L49)</f>
        <v>-15</v>
      </c>
      <c r="N50" s="83">
        <f>SUM(N47:N49)</f>
        <v>-83</v>
      </c>
      <c r="Q50" s="83">
        <f>SUM(Q47:Q49)</f>
        <v>0</v>
      </c>
      <c r="S50" s="83">
        <f>SUM(S47:S49)</f>
        <v>-42</v>
      </c>
    </row>
    <row r="51" ht="12" thickTop="1"/>
    <row r="53" spans="1:3" ht="11.25">
      <c r="A53" s="7">
        <v>5</v>
      </c>
      <c r="C53" s="6" t="s">
        <v>99</v>
      </c>
    </row>
    <row r="55" spans="3:14" ht="24.75" customHeight="1">
      <c r="C55" s="104" t="s">
        <v>186</v>
      </c>
      <c r="D55" s="104"/>
      <c r="E55" s="104"/>
      <c r="F55" s="104"/>
      <c r="G55" s="104"/>
      <c r="H55" s="104"/>
      <c r="I55" s="104"/>
      <c r="J55" s="104"/>
      <c r="K55" s="104"/>
      <c r="L55" s="104"/>
      <c r="M55" s="104"/>
      <c r="N55" s="104"/>
    </row>
    <row r="57" spans="1:3" ht="11.25">
      <c r="A57" s="7">
        <v>6</v>
      </c>
      <c r="C57" s="6" t="s">
        <v>100</v>
      </c>
    </row>
    <row r="58" ht="11.25">
      <c r="C58" s="6"/>
    </row>
    <row r="59" spans="3:14" ht="22.5" customHeight="1">
      <c r="C59" s="12" t="s">
        <v>101</v>
      </c>
      <c r="D59" s="104" t="s">
        <v>182</v>
      </c>
      <c r="E59" s="104"/>
      <c r="F59" s="104"/>
      <c r="G59" s="104"/>
      <c r="H59" s="104"/>
      <c r="I59" s="104"/>
      <c r="J59" s="104"/>
      <c r="K59" s="104"/>
      <c r="L59" s="104"/>
      <c r="M59" s="104"/>
      <c r="N59" s="104"/>
    </row>
    <row r="60" spans="3:14" ht="11.25" customHeight="1">
      <c r="C60" s="12"/>
      <c r="D60" s="100"/>
      <c r="E60" s="100"/>
      <c r="F60" s="100"/>
      <c r="G60" s="100"/>
      <c r="H60" s="100"/>
      <c r="I60" s="100"/>
      <c r="J60" s="100"/>
      <c r="K60" s="100"/>
      <c r="L60" s="100"/>
      <c r="M60" s="100"/>
      <c r="N60" s="100"/>
    </row>
    <row r="61" ht="11.25">
      <c r="C61" s="6"/>
    </row>
    <row r="62" spans="3:4" ht="11.25">
      <c r="C62" s="7" t="s">
        <v>102</v>
      </c>
      <c r="D62" s="7" t="s">
        <v>183</v>
      </c>
    </row>
    <row r="63" ht="11.25">
      <c r="C63" s="6"/>
    </row>
    <row r="64" spans="3:12" ht="11.25">
      <c r="C64" s="6"/>
      <c r="L64" s="80" t="s">
        <v>17</v>
      </c>
    </row>
    <row r="65" spans="3:12" ht="11.25">
      <c r="C65" s="6"/>
      <c r="L65" s="80"/>
    </row>
    <row r="66" spans="4:12" ht="12" thickBot="1">
      <c r="D66" s="7" t="s">
        <v>103</v>
      </c>
      <c r="L66" s="84">
        <v>885</v>
      </c>
    </row>
    <row r="67" spans="4:12" ht="12.75" thickBot="1" thickTop="1">
      <c r="D67" s="7" t="s">
        <v>104</v>
      </c>
      <c r="L67" s="85">
        <v>185</v>
      </c>
    </row>
    <row r="68" spans="4:12" ht="24" customHeight="1" thickBot="1" thickTop="1">
      <c r="D68" s="119" t="s">
        <v>105</v>
      </c>
      <c r="E68" s="119"/>
      <c r="F68" s="119"/>
      <c r="G68" s="119"/>
      <c r="H68" s="119"/>
      <c r="L68" s="85">
        <v>163</v>
      </c>
    </row>
    <row r="69" spans="3:12" ht="12" customHeight="1" thickTop="1">
      <c r="C69" s="86"/>
      <c r="D69" s="87"/>
      <c r="E69" s="87"/>
      <c r="F69" s="87"/>
      <c r="G69" s="87"/>
      <c r="H69" s="87"/>
      <c r="L69" s="69"/>
    </row>
    <row r="70" spans="1:3" ht="11.25">
      <c r="A70" s="7">
        <v>7</v>
      </c>
      <c r="C70" s="6" t="s">
        <v>106</v>
      </c>
    </row>
    <row r="71" ht="11.25">
      <c r="C71" s="6"/>
    </row>
    <row r="72" ht="11.25">
      <c r="C72" s="7" t="s">
        <v>175</v>
      </c>
    </row>
    <row r="73" spans="2:14" ht="11.25" customHeight="1">
      <c r="B73" s="12"/>
      <c r="C73" s="91"/>
      <c r="D73" s="91"/>
      <c r="E73" s="91"/>
      <c r="F73" s="91"/>
      <c r="G73" s="91"/>
      <c r="H73" s="91"/>
      <c r="I73" s="91"/>
      <c r="J73" s="91"/>
      <c r="K73" s="91"/>
      <c r="L73" s="91"/>
      <c r="M73" s="91"/>
      <c r="N73" s="90"/>
    </row>
    <row r="74" spans="1:3" ht="11.25">
      <c r="A74" s="7">
        <v>8</v>
      </c>
      <c r="C74" s="6" t="s">
        <v>107</v>
      </c>
    </row>
    <row r="76" spans="3:14" ht="13.5" customHeight="1">
      <c r="C76" s="125" t="s">
        <v>176</v>
      </c>
      <c r="D76" s="125"/>
      <c r="E76" s="125"/>
      <c r="F76" s="125"/>
      <c r="G76" s="125"/>
      <c r="H76" s="125"/>
      <c r="I76" s="125"/>
      <c r="J76" s="125"/>
      <c r="K76" s="125"/>
      <c r="L76" s="125"/>
      <c r="M76" s="125"/>
      <c r="N76" s="112"/>
    </row>
    <row r="78" spans="1:3" ht="11.25">
      <c r="A78" s="7">
        <v>9</v>
      </c>
      <c r="C78" s="6" t="s">
        <v>108</v>
      </c>
    </row>
    <row r="80" spans="3:14" ht="22.5" customHeight="1">
      <c r="C80" s="125" t="s">
        <v>184</v>
      </c>
      <c r="D80" s="125"/>
      <c r="E80" s="125"/>
      <c r="F80" s="125"/>
      <c r="G80" s="125"/>
      <c r="H80" s="125"/>
      <c r="I80" s="125"/>
      <c r="J80" s="125"/>
      <c r="K80" s="125"/>
      <c r="L80" s="125"/>
      <c r="M80" s="125"/>
      <c r="N80" s="125"/>
    </row>
    <row r="82" spans="1:3" ht="11.25">
      <c r="A82" s="7">
        <v>10</v>
      </c>
      <c r="C82" s="6" t="s">
        <v>109</v>
      </c>
    </row>
    <row r="83" ht="11.25">
      <c r="C83" s="6"/>
    </row>
    <row r="84" spans="3:14" ht="11.25">
      <c r="C84" s="6"/>
      <c r="H84" s="70" t="s">
        <v>110</v>
      </c>
      <c r="I84" s="70"/>
      <c r="J84" s="70"/>
      <c r="K84" s="70"/>
      <c r="L84" s="70" t="s">
        <v>111</v>
      </c>
      <c r="M84" s="70"/>
      <c r="N84" s="70" t="s">
        <v>112</v>
      </c>
    </row>
    <row r="85" spans="3:14" ht="11.25">
      <c r="C85" s="71" t="s">
        <v>113</v>
      </c>
      <c r="H85" s="70" t="s">
        <v>17</v>
      </c>
      <c r="I85" s="80"/>
      <c r="J85" s="80"/>
      <c r="K85" s="80"/>
      <c r="L85" s="70" t="s">
        <v>17</v>
      </c>
      <c r="M85" s="80"/>
      <c r="N85" s="70" t="s">
        <v>17</v>
      </c>
    </row>
    <row r="86" spans="3:14" ht="11.25">
      <c r="C86" s="71"/>
      <c r="H86" s="70"/>
      <c r="I86" s="80"/>
      <c r="J86" s="80"/>
      <c r="K86" s="80"/>
      <c r="L86" s="70"/>
      <c r="M86" s="80"/>
      <c r="N86" s="70"/>
    </row>
    <row r="87" spans="3:14" ht="11.25">
      <c r="C87" s="7" t="s">
        <v>114</v>
      </c>
      <c r="H87" s="72">
        <v>12179</v>
      </c>
      <c r="I87" s="72"/>
      <c r="J87" s="72"/>
      <c r="K87" s="72"/>
      <c r="L87" s="72"/>
      <c r="M87" s="72"/>
      <c r="N87" s="72">
        <f>SUM(H87:L87)</f>
        <v>12179</v>
      </c>
    </row>
    <row r="88" spans="3:14" ht="11.25">
      <c r="C88" s="7" t="s">
        <v>115</v>
      </c>
      <c r="H88" s="72">
        <v>11087</v>
      </c>
      <c r="I88" s="72"/>
      <c r="J88" s="72"/>
      <c r="K88" s="72"/>
      <c r="L88" s="72"/>
      <c r="M88" s="72"/>
      <c r="N88" s="72">
        <f>SUM(H88:L88)</f>
        <v>11087</v>
      </c>
    </row>
    <row r="89" spans="3:14" ht="11.25">
      <c r="C89" s="7" t="s">
        <v>116</v>
      </c>
      <c r="H89" s="72"/>
      <c r="I89" s="72"/>
      <c r="J89" s="72"/>
      <c r="K89" s="72"/>
      <c r="L89" s="72"/>
      <c r="M89" s="72"/>
      <c r="N89" s="72">
        <f>SUM(H89:L89)</f>
        <v>0</v>
      </c>
    </row>
    <row r="90" spans="3:14" ht="11.25">
      <c r="C90" s="7" t="s">
        <v>117</v>
      </c>
      <c r="H90" s="72">
        <v>40111</v>
      </c>
      <c r="I90" s="72"/>
      <c r="J90" s="72"/>
      <c r="K90" s="72"/>
      <c r="L90" s="72">
        <v>51061</v>
      </c>
      <c r="M90" s="72"/>
      <c r="N90" s="72">
        <f>SUM(H90:L90)</f>
        <v>91172</v>
      </c>
    </row>
    <row r="91" spans="8:14" ht="11.25">
      <c r="H91" s="73">
        <f>SUM(H87:H90)</f>
        <v>63377</v>
      </c>
      <c r="I91" s="72"/>
      <c r="J91" s="72"/>
      <c r="K91" s="72"/>
      <c r="L91" s="73">
        <f>SUM(L87:L90)</f>
        <v>51061</v>
      </c>
      <c r="M91" s="72"/>
      <c r="N91" s="73">
        <f>SUM(N87:N90)</f>
        <v>114438</v>
      </c>
    </row>
    <row r="92" spans="3:14" ht="11.25">
      <c r="C92" s="71" t="s">
        <v>118</v>
      </c>
      <c r="H92" s="72"/>
      <c r="I92" s="72"/>
      <c r="J92" s="72"/>
      <c r="K92" s="72"/>
      <c r="L92" s="72"/>
      <c r="M92" s="72"/>
      <c r="N92" s="72"/>
    </row>
    <row r="93" spans="3:14" ht="11.25">
      <c r="C93" s="7" t="s">
        <v>60</v>
      </c>
      <c r="H93" s="72">
        <v>103800</v>
      </c>
      <c r="I93" s="72"/>
      <c r="J93" s="72"/>
      <c r="K93" s="72"/>
      <c r="L93" s="72"/>
      <c r="M93" s="72"/>
      <c r="N93" s="72">
        <f>SUM(H93:L93)</f>
        <v>103800</v>
      </c>
    </row>
    <row r="94" spans="3:14" ht="11.25">
      <c r="C94" s="7" t="s">
        <v>59</v>
      </c>
      <c r="H94" s="72"/>
      <c r="I94" s="72"/>
      <c r="J94" s="72"/>
      <c r="K94" s="72"/>
      <c r="L94" s="72">
        <v>500</v>
      </c>
      <c r="M94" s="72"/>
      <c r="N94" s="72">
        <f>SUM(H94:L94)</f>
        <v>500</v>
      </c>
    </row>
    <row r="95" spans="8:14" ht="11.25">
      <c r="H95" s="72"/>
      <c r="I95" s="72"/>
      <c r="J95" s="72"/>
      <c r="K95" s="72"/>
      <c r="L95" s="72"/>
      <c r="M95" s="72"/>
      <c r="N95" s="72">
        <f>SUM(H95:L95)</f>
        <v>0</v>
      </c>
    </row>
    <row r="96" spans="8:14" ht="11.25">
      <c r="H96" s="72"/>
      <c r="I96" s="72"/>
      <c r="J96" s="72"/>
      <c r="K96" s="72"/>
      <c r="L96" s="72"/>
      <c r="M96" s="72"/>
      <c r="N96" s="72">
        <f>SUM(H96:L96)</f>
        <v>0</v>
      </c>
    </row>
    <row r="97" spans="8:14" ht="11.25">
      <c r="H97" s="73">
        <f>SUM(H93:H96)</f>
        <v>103800</v>
      </c>
      <c r="I97" s="72"/>
      <c r="J97" s="72"/>
      <c r="K97" s="72"/>
      <c r="L97" s="73">
        <f>SUM(L93:L96)</f>
        <v>500</v>
      </c>
      <c r="M97" s="72"/>
      <c r="N97" s="73">
        <f>SUM(N93:N96)</f>
        <v>104300</v>
      </c>
    </row>
    <row r="98" spans="3:14" ht="12" thickBot="1">
      <c r="C98" s="7" t="s">
        <v>119</v>
      </c>
      <c r="H98" s="74">
        <f>H97+H91</f>
        <v>167177</v>
      </c>
      <c r="I98" s="72"/>
      <c r="J98" s="72"/>
      <c r="K98" s="72"/>
      <c r="L98" s="74">
        <f>L97+L91</f>
        <v>51561</v>
      </c>
      <c r="M98" s="72"/>
      <c r="N98" s="74">
        <f>N97+N91</f>
        <v>218738</v>
      </c>
    </row>
    <row r="99" spans="8:14" ht="12" thickTop="1">
      <c r="H99" s="72"/>
      <c r="I99" s="72"/>
      <c r="J99" s="72"/>
      <c r="K99" s="72"/>
      <c r="L99" s="72"/>
      <c r="M99" s="72"/>
      <c r="N99" s="72"/>
    </row>
    <row r="100" spans="1:3" ht="11.25">
      <c r="A100" s="7">
        <v>11</v>
      </c>
      <c r="C100" s="6" t="s">
        <v>120</v>
      </c>
    </row>
    <row r="102" spans="3:14" ht="22.5" customHeight="1">
      <c r="C102" s="125" t="s">
        <v>177</v>
      </c>
      <c r="D102" s="125"/>
      <c r="E102" s="125"/>
      <c r="F102" s="125"/>
      <c r="G102" s="125"/>
      <c r="H102" s="125"/>
      <c r="I102" s="125"/>
      <c r="J102" s="125"/>
      <c r="K102" s="125"/>
      <c r="L102" s="125"/>
      <c r="M102" s="125"/>
      <c r="N102" s="125"/>
    </row>
    <row r="104" spans="1:3" ht="11.25">
      <c r="A104" s="7">
        <v>12</v>
      </c>
      <c r="C104" s="6" t="s">
        <v>121</v>
      </c>
    </row>
    <row r="106" spans="3:14" ht="25.5" customHeight="1">
      <c r="C106" s="125" t="s">
        <v>178</v>
      </c>
      <c r="D106" s="125"/>
      <c r="E106" s="125"/>
      <c r="F106" s="125"/>
      <c r="G106" s="125"/>
      <c r="H106" s="125"/>
      <c r="I106" s="125"/>
      <c r="J106" s="125"/>
      <c r="K106" s="125"/>
      <c r="L106" s="125"/>
      <c r="M106" s="125"/>
      <c r="N106" s="125"/>
    </row>
    <row r="108" spans="1:3" ht="11.25">
      <c r="A108" s="7">
        <v>13</v>
      </c>
      <c r="C108" s="6" t="s">
        <v>122</v>
      </c>
    </row>
    <row r="109" ht="11.25">
      <c r="C109" s="7" t="s">
        <v>189</v>
      </c>
    </row>
    <row r="110" spans="3:14" ht="33" customHeight="1">
      <c r="C110" s="125"/>
      <c r="D110" s="125"/>
      <c r="E110" s="125"/>
      <c r="F110" s="125"/>
      <c r="G110" s="125"/>
      <c r="H110" s="125"/>
      <c r="I110" s="125"/>
      <c r="J110" s="125"/>
      <c r="K110" s="125"/>
      <c r="L110" s="125"/>
      <c r="M110" s="125"/>
      <c r="N110" s="128"/>
    </row>
    <row r="112" spans="1:3" ht="11.25">
      <c r="A112" s="7">
        <v>14</v>
      </c>
      <c r="C112" s="6" t="s">
        <v>123</v>
      </c>
    </row>
    <row r="113" ht="11.25">
      <c r="C113" s="6"/>
    </row>
    <row r="114" spans="3:14" ht="11.25">
      <c r="C114" s="6"/>
      <c r="H114" s="70" t="s">
        <v>124</v>
      </c>
      <c r="I114" s="70"/>
      <c r="J114" s="70"/>
      <c r="K114" s="70"/>
      <c r="L114" s="70" t="s">
        <v>125</v>
      </c>
      <c r="M114" s="70"/>
      <c r="N114" s="70" t="s">
        <v>126</v>
      </c>
    </row>
    <row r="115" spans="8:14" ht="11.25">
      <c r="H115" s="70"/>
      <c r="I115" s="70"/>
      <c r="J115" s="70"/>
      <c r="K115" s="70"/>
      <c r="L115" s="70" t="s">
        <v>127</v>
      </c>
      <c r="M115" s="70"/>
      <c r="N115" s="70" t="s">
        <v>128</v>
      </c>
    </row>
    <row r="116" spans="4:14" ht="11.25">
      <c r="D116" s="71" t="s">
        <v>129</v>
      </c>
      <c r="H116" s="80" t="s">
        <v>151</v>
      </c>
      <c r="I116" s="80"/>
      <c r="J116" s="80"/>
      <c r="K116" s="80"/>
      <c r="L116" s="80" t="s">
        <v>150</v>
      </c>
      <c r="M116" s="80"/>
      <c r="N116" s="80" t="s">
        <v>150</v>
      </c>
    </row>
    <row r="117" spans="4:14" ht="11.25">
      <c r="D117" s="71"/>
      <c r="H117" s="80"/>
      <c r="I117" s="80"/>
      <c r="J117" s="80"/>
      <c r="K117" s="80"/>
      <c r="L117" s="80"/>
      <c r="M117" s="80"/>
      <c r="N117" s="80"/>
    </row>
    <row r="118" spans="3:14" ht="11.25">
      <c r="C118" s="12" t="s">
        <v>9</v>
      </c>
      <c r="D118" s="7" t="s">
        <v>130</v>
      </c>
      <c r="H118" s="21">
        <v>40433</v>
      </c>
      <c r="L118" s="72">
        <v>-5686</v>
      </c>
      <c r="N118" s="72">
        <v>403149</v>
      </c>
    </row>
    <row r="119" spans="3:14" ht="11.25">
      <c r="C119" s="7" t="s">
        <v>10</v>
      </c>
      <c r="D119" s="7" t="s">
        <v>131</v>
      </c>
      <c r="H119" s="21">
        <v>11503</v>
      </c>
      <c r="L119" s="72">
        <v>-537</v>
      </c>
      <c r="N119" s="72">
        <v>15006</v>
      </c>
    </row>
    <row r="120" spans="3:14" ht="11.25">
      <c r="C120" s="32" t="s">
        <v>14</v>
      </c>
      <c r="D120" s="7" t="s">
        <v>132</v>
      </c>
      <c r="H120" s="21">
        <v>9656</v>
      </c>
      <c r="L120" s="72">
        <v>-1080</v>
      </c>
      <c r="N120" s="72">
        <v>29362</v>
      </c>
    </row>
    <row r="121" spans="3:14" ht="11.25">
      <c r="C121" s="7" t="s">
        <v>133</v>
      </c>
      <c r="D121" s="7" t="s">
        <v>134</v>
      </c>
      <c r="H121" s="21">
        <v>2</v>
      </c>
      <c r="L121" s="72">
        <v>-3433</v>
      </c>
      <c r="N121" s="72">
        <v>44003</v>
      </c>
    </row>
    <row r="122" spans="8:14" ht="12" thickBot="1">
      <c r="H122" s="2">
        <f>SUM(H118:H121)</f>
        <v>61594</v>
      </c>
      <c r="L122" s="74">
        <f>SUM(L118:L121)</f>
        <v>-10736</v>
      </c>
      <c r="N122" s="83">
        <f>SUM(N118:N121)</f>
        <v>491520</v>
      </c>
    </row>
    <row r="123" ht="12" thickTop="1"/>
    <row r="124" spans="1:3" ht="11.25">
      <c r="A124" s="7">
        <v>15</v>
      </c>
      <c r="C124" s="6" t="s">
        <v>135</v>
      </c>
    </row>
    <row r="125" ht="11.25">
      <c r="C125" s="6"/>
    </row>
    <row r="126" spans="3:14" ht="54.75" customHeight="1">
      <c r="C126" s="125" t="s">
        <v>185</v>
      </c>
      <c r="D126" s="125"/>
      <c r="E126" s="125"/>
      <c r="F126" s="125"/>
      <c r="G126" s="125"/>
      <c r="H126" s="125"/>
      <c r="I126" s="125"/>
      <c r="J126" s="125"/>
      <c r="K126" s="125"/>
      <c r="L126" s="125"/>
      <c r="M126" s="125"/>
      <c r="N126" s="125"/>
    </row>
    <row r="128" spans="1:3" ht="11.25">
      <c r="A128" s="7">
        <v>16</v>
      </c>
      <c r="C128" s="6" t="s">
        <v>136</v>
      </c>
    </row>
    <row r="129" ht="11.25">
      <c r="C129" s="6"/>
    </row>
    <row r="130" spans="3:17" ht="54.75" customHeight="1">
      <c r="C130" s="124" t="s">
        <v>187</v>
      </c>
      <c r="D130" s="124"/>
      <c r="E130" s="124"/>
      <c r="F130" s="124"/>
      <c r="G130" s="124"/>
      <c r="H130" s="124"/>
      <c r="I130" s="124"/>
      <c r="J130" s="124"/>
      <c r="K130" s="124"/>
      <c r="L130" s="124"/>
      <c r="M130" s="124"/>
      <c r="N130" s="124"/>
      <c r="O130" s="3"/>
      <c r="P130" s="3"/>
      <c r="Q130" s="3"/>
    </row>
    <row r="131" spans="3:17" ht="11.25" customHeight="1">
      <c r="C131" s="48"/>
      <c r="D131" s="48"/>
      <c r="E131" s="48"/>
      <c r="F131" s="48"/>
      <c r="G131" s="48"/>
      <c r="H131" s="48"/>
      <c r="I131" s="48"/>
      <c r="J131" s="48"/>
      <c r="K131" s="48"/>
      <c r="L131" s="48"/>
      <c r="M131" s="48"/>
      <c r="N131" s="48"/>
      <c r="O131" s="3"/>
      <c r="P131" s="3"/>
      <c r="Q131" s="3"/>
    </row>
    <row r="132" spans="1:14" ht="10.5" customHeight="1">
      <c r="A132" s="7">
        <v>17</v>
      </c>
      <c r="C132" s="131" t="s">
        <v>137</v>
      </c>
      <c r="D132" s="131"/>
      <c r="E132" s="131"/>
      <c r="F132" s="131"/>
      <c r="G132" s="131"/>
      <c r="H132" s="131"/>
      <c r="I132" s="131"/>
      <c r="J132" s="131"/>
      <c r="K132" s="131"/>
      <c r="L132" s="131"/>
      <c r="M132" s="131"/>
      <c r="N132" s="131"/>
    </row>
    <row r="133" spans="3:14" ht="11.25">
      <c r="C133" s="1"/>
      <c r="D133" s="1"/>
      <c r="E133" s="1"/>
      <c r="F133" s="1"/>
      <c r="G133" s="1"/>
      <c r="H133" s="1"/>
      <c r="I133" s="1"/>
      <c r="J133" s="1"/>
      <c r="K133" s="1"/>
      <c r="L133" s="1"/>
      <c r="M133" s="1"/>
      <c r="N133" s="1"/>
    </row>
    <row r="134" spans="3:14" ht="22.5" customHeight="1">
      <c r="C134" s="105" t="s">
        <v>190</v>
      </c>
      <c r="D134" s="105"/>
      <c r="E134" s="105"/>
      <c r="F134" s="105"/>
      <c r="G134" s="105"/>
      <c r="H134" s="105"/>
      <c r="I134" s="105"/>
      <c r="J134" s="105"/>
      <c r="K134" s="105"/>
      <c r="L134" s="105"/>
      <c r="M134" s="105"/>
      <c r="N134" s="105"/>
    </row>
    <row r="135" spans="3:14" ht="11.25">
      <c r="C135" s="1"/>
      <c r="D135" s="1"/>
      <c r="E135" s="1"/>
      <c r="F135" s="1"/>
      <c r="G135" s="1"/>
      <c r="H135" s="1"/>
      <c r="I135" s="1"/>
      <c r="J135" s="1"/>
      <c r="K135" s="1"/>
      <c r="L135" s="1"/>
      <c r="M135" s="1"/>
      <c r="N135" s="1"/>
    </row>
    <row r="136" spans="1:3" ht="11.25">
      <c r="A136" s="7">
        <v>18</v>
      </c>
      <c r="C136" s="6" t="s">
        <v>138</v>
      </c>
    </row>
    <row r="138" spans="3:14" ht="25.5" customHeight="1">
      <c r="C138" s="124" t="s">
        <v>139</v>
      </c>
      <c r="D138" s="124"/>
      <c r="E138" s="124"/>
      <c r="F138" s="124"/>
      <c r="G138" s="124"/>
      <c r="H138" s="124"/>
      <c r="I138" s="124"/>
      <c r="J138" s="124"/>
      <c r="K138" s="124"/>
      <c r="L138" s="124"/>
      <c r="M138" s="124"/>
      <c r="N138" s="124"/>
    </row>
    <row r="139" spans="3:14" ht="12" customHeight="1">
      <c r="C139" s="124"/>
      <c r="D139" s="124"/>
      <c r="E139" s="124"/>
      <c r="F139" s="124"/>
      <c r="G139" s="124"/>
      <c r="H139" s="124"/>
      <c r="I139" s="124"/>
      <c r="J139" s="124"/>
      <c r="K139" s="124"/>
      <c r="L139" s="124"/>
      <c r="M139" s="124"/>
      <c r="N139" s="124"/>
    </row>
    <row r="140" spans="1:14" ht="12" customHeight="1">
      <c r="A140" s="7">
        <v>19</v>
      </c>
      <c r="C140" s="130" t="s">
        <v>167</v>
      </c>
      <c r="D140" s="130"/>
      <c r="E140" s="130"/>
      <c r="F140" s="130"/>
      <c r="G140" s="1"/>
      <c r="H140" s="1"/>
      <c r="I140" s="1"/>
      <c r="J140" s="1"/>
      <c r="K140" s="1"/>
      <c r="L140" s="1"/>
      <c r="M140" s="1"/>
      <c r="N140" s="1"/>
    </row>
    <row r="141" spans="3:14" ht="12" customHeight="1">
      <c r="C141" s="1"/>
      <c r="D141" s="1"/>
      <c r="E141" s="1"/>
      <c r="F141" s="1"/>
      <c r="G141" s="1"/>
      <c r="H141" s="1"/>
      <c r="I141" s="1"/>
      <c r="J141" s="1"/>
      <c r="K141" s="1"/>
      <c r="L141" s="1"/>
      <c r="M141" s="1"/>
      <c r="N141" s="1"/>
    </row>
    <row r="142" spans="3:14" ht="22.5" customHeight="1">
      <c r="C142" s="124" t="s">
        <v>168</v>
      </c>
      <c r="D142" s="124"/>
      <c r="E142" s="124"/>
      <c r="F142" s="124"/>
      <c r="G142" s="124"/>
      <c r="H142" s="124"/>
      <c r="I142" s="124"/>
      <c r="J142" s="124"/>
      <c r="K142" s="124"/>
      <c r="L142" s="124"/>
      <c r="M142" s="124"/>
      <c r="N142" s="124"/>
    </row>
    <row r="143" spans="3:14" ht="12" customHeight="1">
      <c r="C143" s="1"/>
      <c r="D143" s="1"/>
      <c r="E143" s="1"/>
      <c r="F143" s="1"/>
      <c r="G143" s="1"/>
      <c r="H143" s="1"/>
      <c r="I143" s="1"/>
      <c r="J143" s="1"/>
      <c r="K143" s="1"/>
      <c r="L143" s="1"/>
      <c r="M143" s="1"/>
      <c r="N143" s="1"/>
    </row>
    <row r="144" spans="1:14" ht="12" customHeight="1">
      <c r="A144" s="7">
        <v>20</v>
      </c>
      <c r="C144" s="127" t="s">
        <v>140</v>
      </c>
      <c r="D144" s="127"/>
      <c r="E144" s="127"/>
      <c r="F144" s="127"/>
      <c r="G144" s="127"/>
      <c r="H144" s="127"/>
      <c r="I144" s="127"/>
      <c r="J144" s="127"/>
      <c r="K144" s="127"/>
      <c r="L144" s="127"/>
      <c r="M144" s="127"/>
      <c r="N144" s="127"/>
    </row>
    <row r="145" spans="3:14" ht="12" customHeight="1">
      <c r="C145" s="126" t="s">
        <v>141</v>
      </c>
      <c r="D145" s="126"/>
      <c r="E145" s="126"/>
      <c r="F145" s="126"/>
      <c r="G145" s="126"/>
      <c r="H145" s="126"/>
      <c r="I145" s="126"/>
      <c r="J145" s="126"/>
      <c r="K145" s="126"/>
      <c r="L145" s="126"/>
      <c r="M145" s="126"/>
      <c r="N145" s="126"/>
    </row>
    <row r="146" spans="3:14" ht="12" customHeight="1">
      <c r="C146" s="1"/>
      <c r="D146" s="1"/>
      <c r="E146" s="1"/>
      <c r="F146" s="1"/>
      <c r="G146" s="1"/>
      <c r="H146" s="1"/>
      <c r="I146" s="1"/>
      <c r="J146" s="1"/>
      <c r="K146" s="1"/>
      <c r="L146" s="1"/>
      <c r="M146" s="1"/>
      <c r="N146" s="1"/>
    </row>
    <row r="147" spans="1:3" ht="11.25">
      <c r="A147" s="7">
        <v>21</v>
      </c>
      <c r="C147" s="6" t="s">
        <v>142</v>
      </c>
    </row>
    <row r="149" spans="3:17" ht="11.25">
      <c r="C149" s="113" t="s">
        <v>143</v>
      </c>
      <c r="D149" s="113"/>
      <c r="E149" s="113"/>
      <c r="F149" s="113"/>
      <c r="G149" s="113"/>
      <c r="H149" s="113"/>
      <c r="I149" s="113"/>
      <c r="J149" s="113"/>
      <c r="K149" s="113"/>
      <c r="L149" s="113"/>
      <c r="M149" s="113"/>
      <c r="N149" s="113"/>
      <c r="O149" s="70"/>
      <c r="P149" s="70"/>
      <c r="Q149" s="70"/>
    </row>
    <row r="152" ht="11.25">
      <c r="A152" s="7" t="s">
        <v>144</v>
      </c>
    </row>
    <row r="154" spans="8:12" ht="11.25">
      <c r="H154" s="88"/>
      <c r="L154" s="89"/>
    </row>
    <row r="156" spans="1:12" ht="11.25">
      <c r="A156" s="7" t="s">
        <v>145</v>
      </c>
      <c r="H156" s="88"/>
      <c r="L156" s="89"/>
    </row>
    <row r="157" ht="11.25">
      <c r="A157" s="7" t="s">
        <v>146</v>
      </c>
    </row>
    <row r="158" ht="11.25">
      <c r="A158" s="7" t="s">
        <v>147</v>
      </c>
    </row>
    <row r="160" ht="11.25">
      <c r="A160" s="7" t="s">
        <v>148</v>
      </c>
    </row>
    <row r="161" ht="11.25">
      <c r="A161" s="7" t="s">
        <v>188</v>
      </c>
    </row>
    <row r="164" ht="11.25">
      <c r="D164" s="7" t="s">
        <v>149</v>
      </c>
    </row>
  </sheetData>
  <mergeCells count="30">
    <mergeCell ref="C55:N55"/>
    <mergeCell ref="C134:N134"/>
    <mergeCell ref="C20:H20"/>
    <mergeCell ref="C28:H28"/>
    <mergeCell ref="D68:H68"/>
    <mergeCell ref="D59:N59"/>
    <mergeCell ref="C48:D48"/>
    <mergeCell ref="C49:D49"/>
    <mergeCell ref="C76:N76"/>
    <mergeCell ref="C142:N142"/>
    <mergeCell ref="C130:N130"/>
    <mergeCell ref="C140:F140"/>
    <mergeCell ref="C132:N132"/>
    <mergeCell ref="C5:N5"/>
    <mergeCell ref="C35:N35"/>
    <mergeCell ref="F40:H40"/>
    <mergeCell ref="L40:N40"/>
    <mergeCell ref="F9:H9"/>
    <mergeCell ref="L9:N9"/>
    <mergeCell ref="C15:D15"/>
    <mergeCell ref="C149:N149"/>
    <mergeCell ref="C138:N138"/>
    <mergeCell ref="C80:N80"/>
    <mergeCell ref="C102:N102"/>
    <mergeCell ref="C139:N139"/>
    <mergeCell ref="C106:N106"/>
    <mergeCell ref="C126:N126"/>
    <mergeCell ref="C145:N145"/>
    <mergeCell ref="C144:N144"/>
    <mergeCell ref="C110:N110"/>
  </mergeCells>
  <printOptions/>
  <pageMargins left="0.5" right="0.39" top="0.65" bottom="0.62" header="0.5" footer="0.5"/>
  <pageSetup horizontalDpi="600" verticalDpi="600" orientation="portrait" paperSize="9" r:id="rId1"/>
  <rowBreaks count="2" manualBreakCount="2">
    <brk id="55" max="13" man="1"/>
    <brk id="11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Total Corporate Compliance</cp:lastModifiedBy>
  <cp:lastPrinted>2002-08-14T06:53:00Z</cp:lastPrinted>
  <dcterms:created xsi:type="dcterms:W3CDTF">1999-11-16T11:31:56Z</dcterms:created>
  <dcterms:modified xsi:type="dcterms:W3CDTF">2002-08-20T03:40:53Z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