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15" activeTab="2"/>
  </bookViews>
  <sheets>
    <sheet name="BSheet" sheetId="1" r:id="rId1"/>
    <sheet name="incomestatement" sheetId="2" r:id="rId2"/>
    <sheet name="notes" sheetId="3" r:id="rId3"/>
  </sheets>
  <definedNames>
    <definedName name="_xlnm.Print_Area" localSheetId="0">'BSheet'!$B$1:$F$57</definedName>
    <definedName name="_xlnm.Print_Area" localSheetId="1">'incomestatement'!$A$1:$M$55</definedName>
    <definedName name="_xlnm.Print_Area" localSheetId="2">'notes'!$A$1:$O$172</definedName>
  </definedNames>
  <calcPr fullCalcOnLoad="1"/>
</workbook>
</file>

<file path=xl/sharedStrings.xml><?xml version="1.0" encoding="utf-8"?>
<sst xmlns="http://schemas.openxmlformats.org/spreadsheetml/2006/main" count="275" uniqueCount="202">
  <si>
    <t>(a)</t>
  </si>
  <si>
    <t>(b)</t>
  </si>
  <si>
    <t>(c)</t>
  </si>
  <si>
    <t>(d)</t>
  </si>
  <si>
    <t>Exceptional items</t>
  </si>
  <si>
    <t>(e)</t>
  </si>
  <si>
    <t>(f)</t>
  </si>
  <si>
    <t>(g)</t>
  </si>
  <si>
    <t>(h)</t>
  </si>
  <si>
    <t>(i)</t>
  </si>
  <si>
    <t>(ii)</t>
  </si>
  <si>
    <t>(j)</t>
  </si>
  <si>
    <t>(k)</t>
  </si>
  <si>
    <t>Extraordinary Items</t>
  </si>
  <si>
    <t>(iii)</t>
  </si>
  <si>
    <t>Extraordinary items attributable to members of the company</t>
  </si>
  <si>
    <t>(l)</t>
  </si>
  <si>
    <t>RM'000</t>
  </si>
  <si>
    <t>CONSOLIDATED INCOME STATEMENT</t>
  </si>
  <si>
    <t>Investment income</t>
  </si>
  <si>
    <t>CURRENT YEAR QUARTER</t>
  </si>
  <si>
    <t>PRECEDING YEAR CORRESPONDING QUARTER</t>
  </si>
  <si>
    <t>CURRENT YEAR TODATE</t>
  </si>
  <si>
    <t>PRECEDING YEAR CORRESPONDING PERIOD</t>
  </si>
  <si>
    <t>(m)</t>
  </si>
  <si>
    <t>REVENUE</t>
  </si>
  <si>
    <t>Other Income</t>
  </si>
  <si>
    <t>Finance Cost</t>
  </si>
  <si>
    <t>Depreciation and amortisation</t>
  </si>
  <si>
    <t>Profit/(loss)  before income tax, minority interests and extraordinary items</t>
  </si>
  <si>
    <t>Share of profits and losses of associated companies</t>
  </si>
  <si>
    <t>Pre-acquisition profit/(loss)</t>
  </si>
  <si>
    <t>Net profit/(loss) from ordinary activities attributable to members of the company</t>
  </si>
  <si>
    <t>Earnings per share based on 2(m) above after deducting any provision for preference dividends, if any :-</t>
  </si>
  <si>
    <t>Basic (based on 80,682,088 ordinary shares - sen)</t>
  </si>
  <si>
    <t>Fully diluted (based on 80,682,088 ordinary shares - sen)</t>
  </si>
  <si>
    <t>do not print this</t>
  </si>
  <si>
    <t>INDIVIDUAL QUARTER</t>
  </si>
  <si>
    <t>CUMULATIVE QUARTER</t>
  </si>
  <si>
    <t>TDM BERHAD</t>
  </si>
  <si>
    <t>CONSOLIDATED BALANCE SHEET</t>
  </si>
  <si>
    <t>AS AT</t>
  </si>
  <si>
    <t>PROPERTY, PLANT AND EQUIPMENT</t>
  </si>
  <si>
    <t>INVESTMENT IN ASSOCIATED COMPANIES</t>
  </si>
  <si>
    <t>LONG TERM INVESTMENTS</t>
  </si>
  <si>
    <t>GOODWILL ON CONSOLIDATION</t>
  </si>
  <si>
    <t>CURRENT ASSETS</t>
  </si>
  <si>
    <t>DEVELOPMENT EXPENDITURE</t>
  </si>
  <si>
    <t>CURRENT LIABILITIES</t>
  </si>
  <si>
    <t>SHORT TERM BORROWINGS</t>
  </si>
  <si>
    <t>PROVISION FOR TAXATION</t>
  </si>
  <si>
    <t>HIRE PURCHASE AND LEASE CREDITORS</t>
  </si>
  <si>
    <t>NET CURRENT LIABILITIES</t>
  </si>
  <si>
    <t>SHARE CAPITAL</t>
  </si>
  <si>
    <t>SHARE PREMIUM</t>
  </si>
  <si>
    <t>REVALUATION SURPLUS</t>
  </si>
  <si>
    <t>PROFIT AND LOSS</t>
  </si>
  <si>
    <t>MERGER RESERVE</t>
  </si>
  <si>
    <t>FOREIGN EXCHANGE RESERVE</t>
  </si>
  <si>
    <t>LONG TERM BORROWINGS</t>
  </si>
  <si>
    <t>DEFERRED TAXATION</t>
  </si>
  <si>
    <t>TCULS</t>
  </si>
  <si>
    <t>ICULS</t>
  </si>
  <si>
    <t>RETIREMENT BENEFIT</t>
  </si>
  <si>
    <t>CONSOLIDATED PROFIT AND LOSS ACCOUNTS</t>
  </si>
  <si>
    <t>PERIOD</t>
  </si>
  <si>
    <t>ENDED</t>
  </si>
  <si>
    <t>PROFIT/(LOSS) BEFORE TAXATION</t>
  </si>
  <si>
    <t>EXCEPTIONAL ITEM</t>
  </si>
  <si>
    <t>TAXATION</t>
  </si>
  <si>
    <t>PROFIT/(LOSS) AFTER TAXATION</t>
  </si>
  <si>
    <t>MINORITY INTERESTS</t>
  </si>
  <si>
    <t>ACCUMULATED PROFIT BROUGHT FORWARD</t>
  </si>
  <si>
    <t>AS PREVIOUSLY STATED</t>
  </si>
  <si>
    <t>PRIOR YEAR ADJUSTMENT</t>
  </si>
  <si>
    <t>AS RESTATED</t>
  </si>
  <si>
    <t>ACCUMULATED PROFIT/(LOSS) CARRIED FWD</t>
  </si>
  <si>
    <t>AS AT END</t>
  </si>
  <si>
    <t>OF CURRENT</t>
  </si>
  <si>
    <t>QUARTER</t>
  </si>
  <si>
    <t>PRECEDING</t>
  </si>
  <si>
    <t>FINANCIAL</t>
  </si>
  <si>
    <t>YEAR END</t>
  </si>
  <si>
    <t>INTANGIBLE ASSETS</t>
  </si>
  <si>
    <t>INVENTORIES</t>
  </si>
  <si>
    <t>TRADE RECEIVABLES</t>
  </si>
  <si>
    <t>SHORT TERM INVESTMENTS</t>
  </si>
  <si>
    <t>CASH</t>
  </si>
  <si>
    <t>OTHER RECEIVABLES</t>
  </si>
  <si>
    <t>TRADE PAYABLES</t>
  </si>
  <si>
    <t>OTHER PAYABLES</t>
  </si>
  <si>
    <t>PROPOSED DIVIDEND</t>
  </si>
  <si>
    <t>SHAREHOLDERS' FUNDS</t>
  </si>
  <si>
    <t>RESERVES</t>
  </si>
  <si>
    <t>-</t>
  </si>
  <si>
    <t>NET TANGIBLE ASSETS PER SHARE (RM)</t>
  </si>
  <si>
    <t>Profit/(loss) before finance cost, depreciation and amortisation, exceptional items, income tax, minority interests and extraordinary items</t>
  </si>
  <si>
    <t>Income tax</t>
  </si>
  <si>
    <t>Profit/(loss) after income tax before deducting minority interests</t>
  </si>
  <si>
    <t>Minority interests</t>
  </si>
  <si>
    <t>Profit/(loss) before income tax, minority interests and extraordinary items after share of profits and losses of associated companies</t>
  </si>
  <si>
    <t>Net profit/(loss)  attributable to members of the company</t>
  </si>
  <si>
    <t>NOTES:</t>
  </si>
  <si>
    <t>ACCOUNTING POLICIES</t>
  </si>
  <si>
    <t>The accounts have been prepared on the same accounting policies and accounting method which were consistent with those used in the most recent financial statements.</t>
  </si>
  <si>
    <t>EXCEPTIONAL ITEMS</t>
  </si>
  <si>
    <t>EXTRAORDINARY ITEMS</t>
  </si>
  <si>
    <t>There were no extraordinary items for the Group during the quarterly financial period under review.</t>
  </si>
  <si>
    <t>Taxation charged for the financial quarter under review comprise of :-</t>
  </si>
  <si>
    <t>Taxes currently payable</t>
  </si>
  <si>
    <t>Taxation (over)/under provided in previous year</t>
  </si>
  <si>
    <t>Transfer to deferred taxation accounts</t>
  </si>
  <si>
    <t>PROFIT ON SALE OF UNQUOTED INVESTMENTS AND/OR  PROPERTIES</t>
  </si>
  <si>
    <t>QUOTED SECURITIES</t>
  </si>
  <si>
    <t>a</t>
  </si>
  <si>
    <t>b</t>
  </si>
  <si>
    <t>Total investment at cost</t>
  </si>
  <si>
    <t>Total investment at carrying value</t>
  </si>
  <si>
    <t xml:space="preserve">Total investment at market value at the end of reporting period </t>
  </si>
  <si>
    <t>CHANGES IN THE COMPOSITION OF THE GROUP</t>
  </si>
  <si>
    <t>STATUS OF CORPORATE PROPOSALS</t>
  </si>
  <si>
    <t>ISSUANCE AND REPAYMENT OF DEBT AND EQUITY SECURITIES</t>
  </si>
  <si>
    <t>GROUP BORROWINGS AND DEBT SECURITIES</t>
  </si>
  <si>
    <t>Short-term</t>
  </si>
  <si>
    <t>Long-term</t>
  </si>
  <si>
    <t>Total</t>
  </si>
  <si>
    <t>Secured</t>
  </si>
  <si>
    <t>Bank overdraft</t>
  </si>
  <si>
    <t>Revolving credit</t>
  </si>
  <si>
    <t>Bankers acceptance</t>
  </si>
  <si>
    <t>Term Loan</t>
  </si>
  <si>
    <t>Unsecured</t>
  </si>
  <si>
    <t>Total Group borrowings</t>
  </si>
  <si>
    <t>CONTINGENT LIABILITIES</t>
  </si>
  <si>
    <t>FINANCIAL INSTRUMENTS WITH OFF BALANCE SHEET RISK</t>
  </si>
  <si>
    <t xml:space="preserve">As the date of this announcement, there is no financial instrument that exist within the Group that will carry any off balance sheet risk. </t>
  </si>
  <si>
    <t>MATERIAL LITIGATION</t>
  </si>
  <si>
    <t>SEGMENTAL REPORTING</t>
  </si>
  <si>
    <t>Turnover</t>
  </si>
  <si>
    <t>Profit/(loss)</t>
  </si>
  <si>
    <t>Total assets</t>
  </si>
  <si>
    <t>before taxation</t>
  </si>
  <si>
    <t>employed</t>
  </si>
  <si>
    <t>Sectors</t>
  </si>
  <si>
    <t>Plantation</t>
  </si>
  <si>
    <t xml:space="preserve">Food </t>
  </si>
  <si>
    <t>Medical Services</t>
  </si>
  <si>
    <t>(iv)</t>
  </si>
  <si>
    <t>Others</t>
  </si>
  <si>
    <t>COMPARISON WITH PRECEDING QUARTER'S RESULTS</t>
  </si>
  <si>
    <t>REVIEW OF PERFORMANCE</t>
  </si>
  <si>
    <t>MATERIAL EVENT SUBSEQUENT TO THE END OF THE QUARTER</t>
  </si>
  <si>
    <t xml:space="preserve">CYCLICALITY AND SEASONALITY FACTORS </t>
  </si>
  <si>
    <t>The operations of the Group are not affected by any seasonal or cyclical factors, other than the cyclical production of fresh fruit bunches (FFB).</t>
  </si>
  <si>
    <t>CURRENT YEAR'S REVIEW AND PROSPECTS</t>
  </si>
  <si>
    <t>PROFIT GUARANTEE</t>
  </si>
  <si>
    <t>Not applicable.</t>
  </si>
  <si>
    <t>DIVIDEND</t>
  </si>
  <si>
    <t>The Board of Directors does not recommend for any dividend during the financial period.</t>
  </si>
  <si>
    <t>By Order of The Board</t>
  </si>
  <si>
    <t>AHMAD FARID BIN YAHAYA</t>
  </si>
  <si>
    <t>YEAP KOK LEONG</t>
  </si>
  <si>
    <t>Company Secretary</t>
  </si>
  <si>
    <t>Kuala Lumpur</t>
  </si>
  <si>
    <t xml:space="preserve"> </t>
  </si>
  <si>
    <t>Quarterly report on consolidated results for the financial period ended 30 Sept, 2001. The figures have not been audited.</t>
  </si>
  <si>
    <t>31/6</t>
  </si>
  <si>
    <t>There is no corporate proposal announced but not completed at the date of this quarterly report.</t>
  </si>
  <si>
    <t xml:space="preserve">RM'000   </t>
  </si>
  <si>
    <t xml:space="preserve">RM'000 </t>
  </si>
  <si>
    <t>Cash consideration</t>
  </si>
  <si>
    <t>Loss on disposal of Halagel Sdn. Bhd.</t>
  </si>
  <si>
    <t>Cash consideration (RM1)</t>
  </si>
  <si>
    <t>Realisation of post acquisition losses</t>
  </si>
  <si>
    <t>Goodwill amortised</t>
  </si>
  <si>
    <t>Cost of investment</t>
  </si>
  <si>
    <t>Realisation of post acquisition profits</t>
  </si>
  <si>
    <t>i</t>
  </si>
  <si>
    <t>ii</t>
  </si>
  <si>
    <t>Calculation of loss on disposal of Halagel Sdn. Bhd.</t>
  </si>
  <si>
    <t>Net advances/book debts novated/assigned to purchaser</t>
  </si>
  <si>
    <t>Calculation on the gain on disposal of A&amp;W (Malaysia) Sdn. Bhd. and A&amp;W Singapore Pte. Ltd. and their subsidiaries</t>
  </si>
  <si>
    <t>At the date of this announcement, there is no contingent liability that has become enforceable on the Company and its Group of companies other than the corporate guarantees mentioned in Note 7(i) which are awaiting cancellation from the financial institutions.</t>
  </si>
  <si>
    <t>The performance of the Group for the period under review was attributable largely to the gain on disposal of A&amp;W (Malaysia) and A&amp;W (Singapore) and their subsidiaries.</t>
  </si>
  <si>
    <t>Other than the proft/(loss) on disposals of subsidiaries as disclosed in Note 2 there were no profit or loss on sale of unquoted investments and/or properties for the current quarter and financial period ended 30th September 2001.</t>
  </si>
  <si>
    <t>Investment in quoted securities as at 30th September 2001 were as follows :</t>
  </si>
  <si>
    <t>The company has undertaken a legal action against one of its associate companies, Perhentian Island Resort Sdn. Bhd.  for the recovery of ownership of a piece of land. This case has been fixed for trial on  10th, 11th and 12th November 2001. However the court has vacated these dates and yet to fix date for mention.</t>
  </si>
  <si>
    <t>The Plantation Division will see continued improvement in the production and cost efficiency and with the rise in the CPO prices from a low of RM670/mt in 2000 to a high of RM 1,296/mt(PORLA) in August 2001 both the cashflow as well as profitability of the Plantation Division should improve.</t>
  </si>
  <si>
    <t>There were no purchases or disposal of quoted securities during the current quarter and financial period ended 30th September 2001.</t>
  </si>
  <si>
    <t>On 23rd February 2001 Kumpulan Mediiman Sdn. Bhd., a subsidiariy of the Company entered into an agreement to dispose off its entire equity interest in Halagel Sdn. Bhd.  for a consideration of RM 150,000. This has been reflected in Note 2.</t>
  </si>
  <si>
    <t>There were no new issuance and repayment of debt and equity secutities, share buy backs, share cancellation, shares held as treasury shares and resale of treasury shares for the period ended 30th September 2001.</t>
  </si>
  <si>
    <t>The Group achieved a turnover of RM 45.0 million for the quarter under review, an increase of RM 20.2 million or 81.7% above that of the preceding quarter. Profit before tax of RM 10.8 million increased by RM 25.4 million as compared with the preceding quarter loss of RM 14.6 million.</t>
  </si>
  <si>
    <t>The Group registered a loss before tax of RM 13.7 million for the period ended 30th September 2001, a drop of 52.5% as compared to the corresponding period last year.</t>
  </si>
  <si>
    <t>Losses from A&amp;W operations amounting to RM 10.6 million represented a major portion of the loss of RM 12.0 million in the Food Division.</t>
  </si>
  <si>
    <t>Losses in the Plantation Division of RM 7.3 million is contributed by lower CPO prices , replanting expenses of RM 5.3 million and providing bad debts of RM1.2 million of two trade debtors who have been placed under receivership. Average CPO prices realised was RM845 per tonne as compared with that of last year of RM 1,055 per tonne.</t>
  </si>
  <si>
    <t>There were no material factors of events which has occurred between the end of the quarter and 23 November, 2001 affecting the earnings of the Group.</t>
  </si>
  <si>
    <t>Date:   30 November 2001</t>
  </si>
  <si>
    <t>Gain on disposal of A&amp;W (Malaysia) Sdn. Bhd. and A&amp;W Singapore Pte. Ltd. and their subsidiaries*</t>
  </si>
  <si>
    <t>On 19th June 2001  the Company entered into an agreement to dispose off its entire equity interest in A &amp; W (Malaysia) Sdn. Bhd.  and A &amp; W Singapore Pte Ltd. (the companies) for a consideration of RM 1. The purchaser will assume all assets and liabilities of the companies. The purchaser will release all of TDM Berhad's corporate guarantees given to various financial institutions for the companies. The sale was completed on  5th September 2001.</t>
  </si>
  <si>
    <t>At company level, the disposal gave rise to a loss of RM 40.55 million. Included in this loss is an amount of RM 42.48 million being advances and book debts novated or assigned to the purchaser for a consideration of RM 7.6 million.</t>
  </si>
  <si>
    <t>At group level the disposal resulted in an exceptional gain of RM 18.72 million. This is after realization of post acquisition losses and goodwill amortised amounting to RM 54.37 million and RM 4.91 million respectively.</t>
  </si>
  <si>
    <t>On 19th June 2001  the Company entered into an agreement to dispose off its entire equity interest in A &amp; W (Malaysia) Sdn. Bhd.  and A &amp; W Singapore Pte Ltd. (the companies) for a consideration of RM 1. The purchaser will assume all assets and liabilities of the companies. The purchaser will release all of TDM Berhad's corporate guarantees given to various financial institutions for the companies. The sale was completed on  5th September 2001. This has been reflected in Note 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</si>
</sst>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Red]\-&quot;£&quot;#,##0.00"/>
    <numFmt numFmtId="167" formatCode="#,##0.0_);\(#,##0.0\)"/>
    <numFmt numFmtId="168" formatCode="0.00_)"/>
    <numFmt numFmtId="169" formatCode="&quot;$&quot;#.;\(&quot;$&quot;#,\)"/>
    <numFmt numFmtId="170" formatCode="&quot;$&quot;#.#"/>
    <numFmt numFmtId="171" formatCode="#,##0;\-#,##0;&quot;-&quot;"/>
    <numFmt numFmtId="172" formatCode="dd/mm/yyyy"/>
    <numFmt numFmtId="173" formatCode="_(* #,##0.0_);_(* \(#,##0.0\);_(* &quot;-&quot;??_);_(@_)"/>
  </numFmts>
  <fonts count="15">
    <font>
      <sz val="8"/>
      <name val="Tahoma"/>
      <family val="0"/>
    </font>
    <font>
      <sz val="9"/>
      <name val="Times New Roman"/>
      <family val="1"/>
    </font>
    <font>
      <b/>
      <sz val="9"/>
      <name val="Tahoma"/>
      <family val="2"/>
    </font>
    <font>
      <sz val="9"/>
      <name val="Tahoma"/>
      <family val="2"/>
    </font>
    <font>
      <b/>
      <u val="single"/>
      <sz val="10"/>
      <name val="Tahoma"/>
      <family val="2"/>
    </font>
    <font>
      <b/>
      <sz val="10"/>
      <name val="Tahoma"/>
      <family val="2"/>
    </font>
    <font>
      <sz val="10"/>
      <color indexed="8"/>
      <name val="Arial"/>
      <family val="0"/>
    </font>
    <font>
      <sz val="10"/>
      <name val="Arial"/>
      <family val="0"/>
    </font>
    <font>
      <sz val="10"/>
      <name val="MS Sans Serif"/>
      <family val="0"/>
    </font>
    <font>
      <sz val="8"/>
      <name val="Arial"/>
      <family val="2"/>
    </font>
    <font>
      <b/>
      <sz val="12"/>
      <name val="Arial"/>
      <family val="0"/>
    </font>
    <font>
      <b/>
      <i/>
      <sz val="16"/>
      <name val="Helv"/>
      <family val="0"/>
    </font>
    <font>
      <sz val="12"/>
      <name val="Helv"/>
      <family val="0"/>
    </font>
    <font>
      <sz val="10"/>
      <name val="Tahoma"/>
      <family val="2"/>
    </font>
    <font>
      <u val="single"/>
      <sz val="9"/>
      <name val="Tahoma"/>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double"/>
    </border>
    <border>
      <left style="thin"/>
      <right style="thin"/>
      <top>
        <color indexed="63"/>
      </top>
      <bottom style="double"/>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1" applyFont="0" applyBorder="0">
      <alignment/>
      <protection/>
    </xf>
    <xf numFmtId="171" fontId="6"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9" fillId="2" borderId="0" applyNumberFormat="0" applyBorder="0" applyAlignment="0" applyProtection="0"/>
    <xf numFmtId="0" fontId="10" fillId="0" borderId="2" applyNumberFormat="0" applyAlignment="0" applyProtection="0"/>
    <xf numFmtId="0" fontId="10" fillId="0" borderId="3">
      <alignment horizontal="left" vertical="center"/>
      <protection/>
    </xf>
    <xf numFmtId="10" fontId="9" fillId="3" borderId="4" applyNumberFormat="0" applyBorder="0" applyAlignment="0" applyProtection="0"/>
    <xf numFmtId="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169" fontId="7" fillId="0" borderId="0" applyFont="0" applyFill="0" applyBorder="0" applyAlignment="0" applyProtection="0"/>
    <xf numFmtId="168"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9" fontId="0" fillId="0" borderId="0" applyFont="0" applyFill="0" applyBorder="0" applyAlignment="0" applyProtection="0"/>
    <xf numFmtId="10" fontId="7" fillId="0" borderId="0" applyFont="0" applyFill="0" applyBorder="0" applyAlignment="0" applyProtection="0"/>
    <xf numFmtId="0" fontId="8" fillId="0" borderId="0" applyNumberFormat="0" applyFont="0" applyFill="0" applyBorder="0" applyAlignment="0" applyProtection="0"/>
    <xf numFmtId="15" fontId="8" fillId="0" borderId="0" applyFon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cellStyleXfs>
  <cellXfs count="137">
    <xf numFmtId="0" fontId="0" fillId="0" borderId="0" xfId="0" applyAlignment="1">
      <alignment/>
    </xf>
    <xf numFmtId="164" fontId="3" fillId="4" borderId="5" xfId="17" applyNumberFormat="1" applyFont="1" applyFill="1" applyBorder="1" applyAlignment="1">
      <alignment horizontal="center"/>
    </xf>
    <xf numFmtId="0" fontId="3" fillId="0" borderId="0" xfId="0" applyFont="1" applyFill="1" applyAlignment="1">
      <alignment horizontal="justify" vertical="top" wrapText="1"/>
    </xf>
    <xf numFmtId="164" fontId="3" fillId="0" borderId="6" xfId="0" applyNumberFormat="1" applyFont="1" applyBorder="1" applyAlignment="1">
      <alignment/>
    </xf>
    <xf numFmtId="0" fontId="3" fillId="0" borderId="0" xfId="0" applyFont="1" applyAlignment="1">
      <alignment horizontal="center" vertical="top"/>
    </xf>
    <xf numFmtId="0" fontId="1" fillId="0" borderId="0" xfId="0" applyFont="1" applyAlignment="1">
      <alignment/>
    </xf>
    <xf numFmtId="0" fontId="1"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 xfId="0" applyFont="1" applyBorder="1" applyAlignment="1">
      <alignment horizontal="center" vertical="top" wrapText="1"/>
    </xf>
    <xf numFmtId="0" fontId="3" fillId="0" borderId="1" xfId="0" applyFont="1" applyBorder="1" applyAlignment="1">
      <alignment/>
    </xf>
    <xf numFmtId="0" fontId="3" fillId="0" borderId="0" xfId="0" applyFont="1" applyAlignment="1">
      <alignment vertical="top"/>
    </xf>
    <xf numFmtId="0" fontId="3" fillId="0" borderId="1" xfId="0" applyFont="1" applyBorder="1" applyAlignment="1">
      <alignment vertical="top"/>
    </xf>
    <xf numFmtId="14" fontId="3" fillId="0" borderId="5" xfId="0" applyNumberFormat="1" applyFont="1" applyBorder="1" applyAlignment="1">
      <alignment horizontal="center"/>
    </xf>
    <xf numFmtId="14" fontId="3" fillId="0" borderId="1" xfId="0" applyNumberFormat="1" applyFont="1" applyBorder="1" applyAlignment="1">
      <alignment horizontal="center"/>
    </xf>
    <xf numFmtId="0" fontId="2" fillId="0" borderId="0" xfId="0" applyFont="1" applyAlignment="1">
      <alignment horizontal="left"/>
    </xf>
    <xf numFmtId="164" fontId="2" fillId="0" borderId="7" xfId="17" applyNumberFormat="1" applyFont="1" applyBorder="1" applyAlignment="1">
      <alignment horizontal="center"/>
    </xf>
    <xf numFmtId="164" fontId="2" fillId="0" borderId="7" xfId="17" applyNumberFormat="1" applyFont="1" applyBorder="1" applyAlignment="1">
      <alignment/>
    </xf>
    <xf numFmtId="0" fontId="3" fillId="0" borderId="0" xfId="0" applyFont="1" applyAlignment="1">
      <alignment horizontal="left" vertical="top" wrapText="1"/>
    </xf>
    <xf numFmtId="164" fontId="3" fillId="0" borderId="1" xfId="17" applyNumberFormat="1" applyFont="1" applyBorder="1" applyAlignment="1">
      <alignment/>
    </xf>
    <xf numFmtId="164" fontId="3" fillId="0" borderId="0" xfId="17" applyNumberFormat="1" applyFont="1" applyAlignment="1">
      <alignment/>
    </xf>
    <xf numFmtId="164" fontId="3" fillId="0" borderId="7" xfId="17" applyNumberFormat="1" applyFont="1" applyBorder="1" applyAlignment="1">
      <alignment/>
    </xf>
    <xf numFmtId="164" fontId="3" fillId="0" borderId="1" xfId="17" applyNumberFormat="1" applyFont="1" applyBorder="1" applyAlignment="1">
      <alignment horizontal="center"/>
    </xf>
    <xf numFmtId="0" fontId="3" fillId="0" borderId="0" xfId="0" applyFont="1" applyAlignment="1">
      <alignment horizontal="left"/>
    </xf>
    <xf numFmtId="164" fontId="3" fillId="0" borderId="5" xfId="17" applyNumberFormat="1" applyFont="1" applyBorder="1" applyAlignment="1">
      <alignment/>
    </xf>
    <xf numFmtId="0" fontId="3" fillId="0" borderId="0" xfId="0" applyFont="1" applyAlignment="1">
      <alignment horizontal="left" wrapText="1"/>
    </xf>
    <xf numFmtId="164" fontId="3" fillId="0" borderId="5" xfId="17" applyNumberFormat="1" applyFont="1" applyBorder="1" applyAlignment="1">
      <alignment/>
    </xf>
    <xf numFmtId="164" fontId="3" fillId="0" borderId="1" xfId="17" applyNumberFormat="1" applyFont="1" applyBorder="1" applyAlignment="1">
      <alignment/>
    </xf>
    <xf numFmtId="164" fontId="3" fillId="0" borderId="0" xfId="17" applyNumberFormat="1" applyFont="1" applyAlignment="1">
      <alignment/>
    </xf>
    <xf numFmtId="0" fontId="3" fillId="0" borderId="1" xfId="0" applyFont="1" applyBorder="1" applyAlignment="1">
      <alignment/>
    </xf>
    <xf numFmtId="164" fontId="3" fillId="0" borderId="0" xfId="17" applyNumberFormat="1" applyFont="1" applyBorder="1" applyAlignment="1">
      <alignment/>
    </xf>
    <xf numFmtId="0" fontId="3" fillId="0" borderId="0" xfId="0" applyFont="1" applyAlignment="1">
      <alignment horizontal="left" vertical="top"/>
    </xf>
    <xf numFmtId="164" fontId="2" fillId="0" borderId="1" xfId="17" applyNumberFormat="1" applyFont="1" applyBorder="1" applyAlignment="1">
      <alignment/>
    </xf>
    <xf numFmtId="164" fontId="2" fillId="0" borderId="0" xfId="17" applyNumberFormat="1" applyFont="1" applyAlignment="1">
      <alignment/>
    </xf>
    <xf numFmtId="0" fontId="2" fillId="0" borderId="1" xfId="0" applyFont="1" applyBorder="1" applyAlignment="1">
      <alignment/>
    </xf>
    <xf numFmtId="0" fontId="3" fillId="0" borderId="1" xfId="0" applyFont="1" applyBorder="1" applyAlignment="1">
      <alignment horizontal="center"/>
    </xf>
    <xf numFmtId="43" fontId="3" fillId="0" borderId="1" xfId="17" applyFont="1" applyBorder="1" applyAlignment="1">
      <alignment/>
    </xf>
    <xf numFmtId="43" fontId="3" fillId="0" borderId="5" xfId="17" applyFont="1" applyBorder="1" applyAlignment="1">
      <alignment/>
    </xf>
    <xf numFmtId="164" fontId="3" fillId="0" borderId="0" xfId="17" applyNumberFormat="1" applyFont="1" applyBorder="1" applyAlignment="1">
      <alignment/>
    </xf>
    <xf numFmtId="0" fontId="1"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xf>
    <xf numFmtId="0" fontId="1" fillId="0" borderId="0" xfId="0" applyFont="1" applyBorder="1" applyAlignment="1">
      <alignment vertical="top"/>
    </xf>
    <xf numFmtId="0" fontId="3" fillId="0" borderId="0" xfId="0" applyFont="1" applyAlignment="1">
      <alignment/>
    </xf>
    <xf numFmtId="0" fontId="3" fillId="0" borderId="0" xfId="0" applyFont="1" applyAlignment="1">
      <alignment vertical="top" wrapText="1"/>
    </xf>
    <xf numFmtId="0" fontId="3" fillId="0" borderId="0" xfId="0" applyFont="1" applyFill="1" applyAlignment="1">
      <alignment/>
    </xf>
    <xf numFmtId="0" fontId="1" fillId="4" borderId="0" xfId="0" applyFont="1" applyFill="1" applyAlignment="1">
      <alignment/>
    </xf>
    <xf numFmtId="14" fontId="3" fillId="4" borderId="5" xfId="0" applyNumberFormat="1" applyFont="1" applyFill="1" applyBorder="1" applyAlignment="1">
      <alignment horizontal="center"/>
    </xf>
    <xf numFmtId="14" fontId="3" fillId="4" borderId="1" xfId="0" applyNumberFormat="1" applyFont="1" applyFill="1" applyBorder="1" applyAlignment="1">
      <alignment horizontal="center"/>
    </xf>
    <xf numFmtId="164" fontId="2" fillId="4" borderId="7" xfId="17" applyNumberFormat="1" applyFont="1" applyFill="1" applyBorder="1" applyAlignment="1">
      <alignment horizontal="center"/>
    </xf>
    <xf numFmtId="0" fontId="3" fillId="4" borderId="1" xfId="0" applyFont="1" applyFill="1" applyBorder="1" applyAlignment="1">
      <alignment/>
    </xf>
    <xf numFmtId="164" fontId="3" fillId="4" borderId="1" xfId="17" applyNumberFormat="1" applyFont="1" applyFill="1" applyBorder="1" applyAlignment="1">
      <alignment/>
    </xf>
    <xf numFmtId="164" fontId="3" fillId="4" borderId="7" xfId="17" applyNumberFormat="1" applyFont="1" applyFill="1" applyBorder="1" applyAlignment="1">
      <alignment/>
    </xf>
    <xf numFmtId="164" fontId="3" fillId="4" borderId="1" xfId="17" applyNumberFormat="1" applyFont="1" applyFill="1" applyBorder="1" applyAlignment="1">
      <alignment horizontal="center"/>
    </xf>
    <xf numFmtId="164" fontId="3" fillId="4" borderId="5" xfId="17" applyNumberFormat="1" applyFont="1" applyFill="1" applyBorder="1" applyAlignment="1">
      <alignment/>
    </xf>
    <xf numFmtId="164" fontId="3" fillId="4" borderId="5" xfId="17" applyNumberFormat="1" applyFont="1" applyFill="1" applyBorder="1" applyAlignment="1">
      <alignment/>
    </xf>
    <xf numFmtId="164" fontId="3" fillId="4" borderId="0" xfId="17" applyNumberFormat="1" applyFont="1" applyFill="1" applyBorder="1" applyAlignment="1">
      <alignment/>
    </xf>
    <xf numFmtId="164" fontId="2" fillId="4" borderId="7" xfId="17" applyNumberFormat="1" applyFont="1" applyFill="1" applyBorder="1" applyAlignment="1">
      <alignment/>
    </xf>
    <xf numFmtId="0" fontId="3" fillId="4" borderId="1" xfId="0" applyFont="1" applyFill="1" applyBorder="1" applyAlignment="1">
      <alignment horizontal="center"/>
    </xf>
    <xf numFmtId="43" fontId="3" fillId="4" borderId="1" xfId="17" applyFont="1" applyFill="1" applyBorder="1" applyAlignment="1">
      <alignment/>
    </xf>
    <xf numFmtId="0" fontId="13" fillId="0" borderId="0" xfId="0" applyFont="1" applyAlignment="1">
      <alignment/>
    </xf>
    <xf numFmtId="0" fontId="5" fillId="0" borderId="0" xfId="0" applyFont="1" applyAlignment="1">
      <alignment horizontal="center"/>
    </xf>
    <xf numFmtId="15" fontId="5" fillId="0" borderId="0" xfId="0" applyNumberFormat="1" applyFont="1" applyAlignment="1">
      <alignment horizontal="center"/>
    </xf>
    <xf numFmtId="164" fontId="13" fillId="0" borderId="0" xfId="17" applyNumberFormat="1" applyFont="1" applyAlignment="1">
      <alignment/>
    </xf>
    <xf numFmtId="164" fontId="13" fillId="0" borderId="8" xfId="17" applyNumberFormat="1" applyFont="1" applyBorder="1" applyAlignment="1">
      <alignment/>
    </xf>
    <xf numFmtId="164" fontId="13" fillId="0" borderId="1" xfId="17" applyNumberFormat="1" applyFont="1" applyBorder="1" applyAlignment="1">
      <alignment/>
    </xf>
    <xf numFmtId="164" fontId="13" fillId="0" borderId="5" xfId="17" applyNumberFormat="1" applyFont="1" applyBorder="1" applyAlignment="1">
      <alignment/>
    </xf>
    <xf numFmtId="164" fontId="5" fillId="0" borderId="0" xfId="17" applyNumberFormat="1" applyFont="1" applyAlignment="1">
      <alignment/>
    </xf>
    <xf numFmtId="164" fontId="5" fillId="0" borderId="6" xfId="17" applyNumberFormat="1" applyFont="1" applyBorder="1" applyAlignment="1">
      <alignment/>
    </xf>
    <xf numFmtId="164" fontId="13" fillId="0" borderId="0" xfId="0" applyNumberFormat="1" applyFont="1" applyAlignment="1">
      <alignment/>
    </xf>
    <xf numFmtId="164" fontId="13" fillId="0" borderId="0" xfId="17" applyNumberFormat="1" applyFont="1" applyBorder="1" applyAlignment="1">
      <alignment/>
    </xf>
    <xf numFmtId="164" fontId="13" fillId="0" borderId="9" xfId="17" applyNumberFormat="1" applyFont="1" applyBorder="1" applyAlignment="1">
      <alignment/>
    </xf>
    <xf numFmtId="43" fontId="5" fillId="0" borderId="0" xfId="0" applyNumberFormat="1" applyFont="1" applyAlignment="1">
      <alignment/>
    </xf>
    <xf numFmtId="164" fontId="5" fillId="0" borderId="10" xfId="17" applyNumberFormat="1" applyFont="1" applyBorder="1" applyAlignment="1">
      <alignment/>
    </xf>
    <xf numFmtId="0" fontId="13" fillId="0" borderId="9" xfId="0" applyFont="1" applyBorder="1" applyAlignment="1">
      <alignment/>
    </xf>
    <xf numFmtId="37" fontId="13" fillId="0" borderId="4" xfId="0" applyNumberFormat="1" applyFont="1" applyBorder="1" applyAlignment="1">
      <alignment/>
    </xf>
    <xf numFmtId="37" fontId="13" fillId="0" borderId="10" xfId="0" applyNumberFormat="1" applyFont="1" applyBorder="1" applyAlignment="1">
      <alignment/>
    </xf>
    <xf numFmtId="0" fontId="13" fillId="0" borderId="0" xfId="0" applyFont="1" applyAlignment="1" quotePrefix="1">
      <alignment horizontal="right"/>
    </xf>
    <xf numFmtId="164" fontId="3" fillId="0" borderId="5" xfId="17" applyNumberFormat="1" applyFont="1" applyBorder="1" applyAlignment="1">
      <alignment horizontal="center"/>
    </xf>
    <xf numFmtId="0" fontId="3" fillId="0" borderId="0" xfId="0" applyFont="1" applyBorder="1" applyAlignment="1">
      <alignment/>
    </xf>
    <xf numFmtId="0" fontId="3" fillId="0" borderId="0" xfId="0" applyFont="1" applyAlignment="1">
      <alignment horizontal="center"/>
    </xf>
    <xf numFmtId="0" fontId="14" fillId="0" borderId="0" xfId="0" applyFont="1" applyAlignment="1">
      <alignment/>
    </xf>
    <xf numFmtId="41" fontId="3" fillId="0" borderId="0" xfId="0" applyNumberFormat="1" applyFont="1" applyAlignment="1">
      <alignment/>
    </xf>
    <xf numFmtId="41" fontId="3" fillId="0" borderId="3" xfId="0" applyNumberFormat="1" applyFont="1" applyBorder="1" applyAlignment="1">
      <alignment/>
    </xf>
    <xf numFmtId="41" fontId="3" fillId="0" borderId="6" xfId="0" applyNumberFormat="1" applyFont="1" applyBorder="1" applyAlignment="1">
      <alignment/>
    </xf>
    <xf numFmtId="164" fontId="3" fillId="0" borderId="1" xfId="17" applyNumberFormat="1" applyFont="1" applyFill="1" applyBorder="1" applyAlignment="1">
      <alignment/>
    </xf>
    <xf numFmtId="0" fontId="3" fillId="0" borderId="0" xfId="0" applyFont="1" applyBorder="1" applyAlignment="1">
      <alignment horizontal="center" vertical="top" wrapText="1"/>
    </xf>
    <xf numFmtId="14" fontId="3" fillId="0" borderId="9" xfId="0" applyNumberFormat="1" applyFont="1" applyBorder="1" applyAlignment="1">
      <alignment horizontal="center"/>
    </xf>
    <xf numFmtId="164" fontId="3" fillId="0" borderId="0" xfId="17" applyNumberFormat="1" applyFont="1" applyAlignment="1">
      <alignment horizontal="right"/>
    </xf>
    <xf numFmtId="164" fontId="3" fillId="0" borderId="0" xfId="17" applyNumberFormat="1" applyFont="1" applyAlignment="1">
      <alignment horizontal="center"/>
    </xf>
    <xf numFmtId="0" fontId="3" fillId="0" borderId="0" xfId="0" applyFont="1" applyAlignment="1">
      <alignment horizontal="right"/>
    </xf>
    <xf numFmtId="14" fontId="3" fillId="0" borderId="0" xfId="0" applyNumberFormat="1" applyFont="1" applyAlignment="1">
      <alignment horizontal="center"/>
    </xf>
    <xf numFmtId="14" fontId="3" fillId="0" borderId="0" xfId="0" applyNumberFormat="1" applyFont="1" applyAlignment="1">
      <alignment horizontal="right"/>
    </xf>
    <xf numFmtId="164" fontId="3" fillId="0" borderId="6" xfId="17" applyNumberFormat="1" applyFont="1" applyBorder="1" applyAlignment="1">
      <alignment/>
    </xf>
    <xf numFmtId="164" fontId="3" fillId="0" borderId="10" xfId="17" applyNumberFormat="1" applyFont="1" applyBorder="1" applyAlignment="1">
      <alignment/>
    </xf>
    <xf numFmtId="164" fontId="3" fillId="0" borderId="11" xfId="17" applyNumberFormat="1" applyFont="1" applyBorder="1" applyAlignment="1">
      <alignment/>
    </xf>
    <xf numFmtId="0" fontId="2" fillId="0" borderId="0" xfId="0" applyFont="1" applyAlignment="1">
      <alignment horizontal="left" vertical="top" wrapText="1"/>
    </xf>
    <xf numFmtId="0" fontId="0" fillId="0" borderId="0" xfId="0" applyFont="1" applyAlignment="1">
      <alignment horizontal="left" vertical="top" wrapText="1"/>
    </xf>
    <xf numFmtId="14" fontId="3" fillId="0" borderId="0" xfId="0" applyNumberFormat="1" applyFont="1" applyAlignment="1">
      <alignment/>
    </xf>
    <xf numFmtId="16" fontId="3" fillId="0" borderId="0" xfId="0" applyNumberFormat="1" applyFont="1" applyAlignment="1">
      <alignment/>
    </xf>
    <xf numFmtId="43" fontId="3" fillId="4" borderId="5" xfId="17" applyFont="1" applyFill="1" applyBorder="1" applyAlignment="1">
      <alignment/>
    </xf>
    <xf numFmtId="0" fontId="3" fillId="4" borderId="0" xfId="0" applyFont="1" applyFill="1"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alignment horizontal="justify" vertical="top" wrapText="1"/>
    </xf>
    <xf numFmtId="164" fontId="3" fillId="0" borderId="3" xfId="17" applyNumberFormat="1" applyFont="1" applyBorder="1" applyAlignment="1">
      <alignment/>
    </xf>
    <xf numFmtId="0" fontId="3" fillId="0" borderId="0" xfId="0" applyFont="1" applyAlignment="1">
      <alignment horizontal="right" vertical="top"/>
    </xf>
    <xf numFmtId="0" fontId="2" fillId="0" borderId="0" xfId="0" applyFont="1" applyFill="1" applyAlignment="1">
      <alignment horizontal="justify" vertical="top" wrapText="1"/>
    </xf>
    <xf numFmtId="0" fontId="5" fillId="0" borderId="0" xfId="0" applyFont="1" applyAlignment="1">
      <alignment horizontal="center"/>
    </xf>
    <xf numFmtId="0" fontId="5" fillId="0" borderId="0" xfId="0" applyFont="1" applyAlignment="1">
      <alignment/>
    </xf>
    <xf numFmtId="0" fontId="3"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3" fillId="0" borderId="0" xfId="0" applyFont="1" applyAlignment="1">
      <alignment/>
    </xf>
    <xf numFmtId="0" fontId="3" fillId="0" borderId="0" xfId="0" applyFont="1" applyAlignment="1">
      <alignment horizontal="left"/>
    </xf>
    <xf numFmtId="0" fontId="3" fillId="0" borderId="0" xfId="0" applyFont="1" applyAlignment="1">
      <alignment vertical="top" wrapText="1"/>
    </xf>
    <xf numFmtId="0" fontId="3" fillId="0" borderId="12" xfId="0" applyFont="1" applyBorder="1" applyAlignment="1">
      <alignment horizontal="center"/>
    </xf>
    <xf numFmtId="0" fontId="3" fillId="0" borderId="3" xfId="0" applyFont="1" applyBorder="1" applyAlignment="1">
      <alignment horizontal="center"/>
    </xf>
    <xf numFmtId="0" fontId="3" fillId="0" borderId="13" xfId="0" applyFont="1" applyBorder="1" applyAlignment="1">
      <alignment horizontal="center"/>
    </xf>
    <xf numFmtId="0" fontId="3" fillId="0" borderId="4" xfId="0" applyFont="1" applyBorder="1" applyAlignment="1">
      <alignment horizontal="center"/>
    </xf>
    <xf numFmtId="0" fontId="2" fillId="0" borderId="0" xfId="0" applyFont="1" applyAlignment="1">
      <alignment/>
    </xf>
    <xf numFmtId="0" fontId="3" fillId="0" borderId="0" xfId="0" applyFont="1" applyAlignment="1">
      <alignment horizontal="justify" vertical="top" wrapText="1"/>
    </xf>
    <xf numFmtId="0" fontId="3" fillId="0" borderId="0" xfId="0" applyFont="1" applyAlignment="1">
      <alignment wrapText="1"/>
    </xf>
    <xf numFmtId="0" fontId="0" fillId="0" borderId="0" xfId="0" applyAlignment="1">
      <alignment vertical="top" wrapText="1"/>
    </xf>
    <xf numFmtId="0" fontId="3" fillId="0" borderId="0" xfId="0" applyFont="1" applyAlignment="1">
      <alignment horizontal="justify" wrapText="1"/>
    </xf>
    <xf numFmtId="0" fontId="3" fillId="0" borderId="0" xfId="0" applyFont="1" applyFill="1" applyAlignment="1">
      <alignment horizontal="justify" vertical="top" wrapText="1"/>
    </xf>
    <xf numFmtId="0" fontId="2" fillId="0" borderId="0" xfId="0" applyFont="1" applyFill="1" applyAlignment="1">
      <alignment vertical="top" wrapText="1"/>
    </xf>
    <xf numFmtId="0" fontId="3" fillId="0" borderId="0" xfId="0" applyFont="1" applyFill="1" applyAlignment="1">
      <alignment horizontal="justify" wrapText="1"/>
    </xf>
    <xf numFmtId="0" fontId="3" fillId="0" borderId="0" xfId="0" applyFont="1" applyBorder="1" applyAlignment="1">
      <alignment horizontal="center"/>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Alignment="1">
      <alignment horizontal="justify" vertical="top" wrapText="1"/>
    </xf>
  </cellXfs>
  <cellStyles count="31">
    <cellStyle name="Normal" xfId="0"/>
    <cellStyle name="BUDGET" xfId="15"/>
    <cellStyle name="Calc Currency (0)" xfId="16"/>
    <cellStyle name="Comma" xfId="17"/>
    <cellStyle name="Comma [0]" xfId="18"/>
    <cellStyle name="Currency" xfId="19"/>
    <cellStyle name="Currency [0]" xfId="20"/>
    <cellStyle name="Grey" xfId="21"/>
    <cellStyle name="Header1" xfId="22"/>
    <cellStyle name="Header2" xfId="23"/>
    <cellStyle name="Input [yellow]" xfId="24"/>
    <cellStyle name="Milliers [0]_laroux" xfId="25"/>
    <cellStyle name="Milliers_laroux" xfId="26"/>
    <cellStyle name="Monétaire [0]_laroux" xfId="27"/>
    <cellStyle name="Monétaire_laroux"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Percent" xfId="37"/>
    <cellStyle name="Percent [2]" xfId="38"/>
    <cellStyle name="PSChar" xfId="39"/>
    <cellStyle name="PSDate" xfId="40"/>
    <cellStyle name="Tusental (0)_laroux" xfId="41"/>
    <cellStyle name="Tusental_laroux" xfId="42"/>
    <cellStyle name="Valuta (0)_laroux" xfId="43"/>
    <cellStyle name="Valuta_laroux"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87"/>
  <sheetViews>
    <sheetView workbookViewId="0" topLeftCell="A23">
      <selection activeCell="D33" sqref="D33"/>
    </sheetView>
  </sheetViews>
  <sheetFormatPr defaultColWidth="9.33203125" defaultRowHeight="10.5"/>
  <cols>
    <col min="1" max="1" width="2.33203125" style="64" customWidth="1"/>
    <col min="2" max="2" width="4.16015625" style="64" customWidth="1"/>
    <col min="3" max="3" width="52" style="64" customWidth="1"/>
    <col min="4" max="4" width="13.83203125" style="64" customWidth="1"/>
    <col min="5" max="5" width="9.33203125" style="64" customWidth="1"/>
    <col min="6" max="6" width="13.83203125" style="64" customWidth="1"/>
    <col min="7" max="7" width="9.33203125" style="64" customWidth="1"/>
    <col min="8" max="8" width="14.83203125" style="64" customWidth="1"/>
    <col min="9" max="16384" width="9.33203125" style="64" customWidth="1"/>
  </cols>
  <sheetData>
    <row r="1" spans="2:6" ht="12.75">
      <c r="B1" s="113" t="s">
        <v>39</v>
      </c>
      <c r="C1" s="113"/>
      <c r="D1" s="65"/>
      <c r="E1" s="65"/>
      <c r="F1" s="65"/>
    </row>
    <row r="2" spans="2:6" ht="12.75">
      <c r="B2" s="113" t="s">
        <v>40</v>
      </c>
      <c r="C2" s="113"/>
      <c r="D2" s="65"/>
      <c r="E2" s="65"/>
      <c r="F2" s="65"/>
    </row>
    <row r="3" spans="4:6" ht="12.75">
      <c r="D3" s="65" t="s">
        <v>77</v>
      </c>
      <c r="F3" s="65" t="s">
        <v>41</v>
      </c>
    </row>
    <row r="4" spans="4:6" ht="12.75">
      <c r="D4" s="65" t="s">
        <v>78</v>
      </c>
      <c r="F4" s="65" t="s">
        <v>80</v>
      </c>
    </row>
    <row r="5" spans="4:6" ht="12.75">
      <c r="D5" s="65" t="s">
        <v>79</v>
      </c>
      <c r="F5" s="65" t="s">
        <v>81</v>
      </c>
    </row>
    <row r="6" spans="4:6" ht="12.75">
      <c r="D6" s="65"/>
      <c r="F6" s="65" t="s">
        <v>82</v>
      </c>
    </row>
    <row r="7" spans="2:6" ht="12.75">
      <c r="B7" s="10"/>
      <c r="D7" s="66">
        <v>37164</v>
      </c>
      <c r="E7" s="66"/>
      <c r="F7" s="66">
        <v>36891</v>
      </c>
    </row>
    <row r="8" spans="4:6" ht="12.75">
      <c r="D8" s="65" t="s">
        <v>17</v>
      </c>
      <c r="F8" s="65" t="s">
        <v>17</v>
      </c>
    </row>
    <row r="9" spans="4:6" ht="12.75">
      <c r="D9" s="65"/>
      <c r="F9" s="65"/>
    </row>
    <row r="10" spans="2:6" ht="12.75">
      <c r="B10" s="10" t="s">
        <v>42</v>
      </c>
      <c r="D10" s="67">
        <v>396217</v>
      </c>
      <c r="E10" s="67"/>
      <c r="F10" s="67">
        <v>439020</v>
      </c>
    </row>
    <row r="11" spans="2:6" ht="12.75">
      <c r="B11" s="10" t="s">
        <v>43</v>
      </c>
      <c r="D11" s="67">
        <v>0</v>
      </c>
      <c r="E11" s="67"/>
      <c r="F11" s="67">
        <v>1221</v>
      </c>
    </row>
    <row r="12" spans="2:6" ht="12.75">
      <c r="B12" s="10" t="s">
        <v>44</v>
      </c>
      <c r="D12" s="67">
        <v>6727</v>
      </c>
      <c r="E12" s="67"/>
      <c r="F12" s="67">
        <v>7635</v>
      </c>
    </row>
    <row r="13" spans="2:6" ht="12.75">
      <c r="B13" s="10" t="s">
        <v>45</v>
      </c>
      <c r="D13" s="67">
        <v>307</v>
      </c>
      <c r="E13" s="67"/>
      <c r="F13" s="67">
        <v>6968</v>
      </c>
    </row>
    <row r="14" spans="2:6" ht="12.75">
      <c r="B14" s="10" t="s">
        <v>83</v>
      </c>
      <c r="D14" s="67">
        <v>1733</v>
      </c>
      <c r="E14" s="67"/>
      <c r="F14" s="67">
        <v>2243</v>
      </c>
    </row>
    <row r="15" spans="4:6" ht="12.75">
      <c r="D15" s="67"/>
      <c r="E15" s="67"/>
      <c r="F15" s="67"/>
    </row>
    <row r="16" spans="2:6" ht="12.75">
      <c r="B16" s="10" t="s">
        <v>46</v>
      </c>
      <c r="D16" s="67"/>
      <c r="E16" s="67"/>
      <c r="F16" s="67"/>
    </row>
    <row r="17" spans="3:6" ht="12.75">
      <c r="C17" s="64" t="s">
        <v>84</v>
      </c>
      <c r="D17" s="68">
        <v>13892</v>
      </c>
      <c r="E17" s="67"/>
      <c r="F17" s="68">
        <v>15968</v>
      </c>
    </row>
    <row r="18" spans="3:6" ht="12.75">
      <c r="C18" s="64" t="s">
        <v>85</v>
      </c>
      <c r="D18" s="69">
        <v>16875</v>
      </c>
      <c r="E18" s="67"/>
      <c r="F18" s="69">
        <v>13749</v>
      </c>
    </row>
    <row r="19" spans="3:6" ht="12.75">
      <c r="C19" s="64" t="s">
        <v>86</v>
      </c>
      <c r="D19" s="69">
        <v>1680</v>
      </c>
      <c r="E19" s="67"/>
      <c r="F19" s="69">
        <v>1725</v>
      </c>
    </row>
    <row r="20" spans="3:6" ht="12.75">
      <c r="C20" s="64" t="s">
        <v>87</v>
      </c>
      <c r="D20" s="69">
        <v>4371</v>
      </c>
      <c r="E20" s="67"/>
      <c r="F20" s="69">
        <v>4339</v>
      </c>
    </row>
    <row r="21" spans="2:6" ht="12.75">
      <c r="B21" s="10"/>
      <c r="C21" s="64" t="s">
        <v>47</v>
      </c>
      <c r="D21" s="69">
        <v>95</v>
      </c>
      <c r="E21" s="67"/>
      <c r="F21" s="69">
        <v>1030</v>
      </c>
    </row>
    <row r="22" spans="3:6" ht="12.75">
      <c r="C22" s="64" t="s">
        <v>88</v>
      </c>
      <c r="D22" s="70">
        <v>36321</v>
      </c>
      <c r="E22" s="67"/>
      <c r="F22" s="70">
        <v>70509</v>
      </c>
    </row>
    <row r="23" spans="4:6" ht="12.75">
      <c r="D23" s="71">
        <f>SUM(D17:D22)</f>
        <v>73234</v>
      </c>
      <c r="E23" s="67"/>
      <c r="F23" s="71">
        <f>SUM(F17:F22)</f>
        <v>107320</v>
      </c>
    </row>
    <row r="24" spans="4:6" ht="12.75">
      <c r="D24" s="67"/>
      <c r="E24" s="67"/>
      <c r="F24" s="67"/>
    </row>
    <row r="25" spans="2:6" ht="12.75">
      <c r="B25" s="10" t="s">
        <v>48</v>
      </c>
      <c r="D25" s="67"/>
      <c r="E25" s="67"/>
      <c r="F25" s="67"/>
    </row>
    <row r="26" spans="3:6" ht="12.75">
      <c r="C26" s="64" t="s">
        <v>89</v>
      </c>
      <c r="D26" s="68">
        <v>21193</v>
      </c>
      <c r="E26" s="67"/>
      <c r="F26" s="68">
        <v>38726</v>
      </c>
    </row>
    <row r="27" spans="3:6" ht="12.75">
      <c r="C27" s="64" t="s">
        <v>90</v>
      </c>
      <c r="D27" s="69">
        <v>103464</v>
      </c>
      <c r="E27" s="67"/>
      <c r="F27" s="69">
        <v>140127</v>
      </c>
    </row>
    <row r="28" spans="3:6" ht="12.75">
      <c r="C28" s="64" t="s">
        <v>49</v>
      </c>
      <c r="D28" s="69">
        <v>54102</v>
      </c>
      <c r="E28" s="67"/>
      <c r="F28" s="69">
        <v>66137</v>
      </c>
    </row>
    <row r="29" spans="3:6" ht="12.75">
      <c r="C29" s="64" t="s">
        <v>50</v>
      </c>
      <c r="D29" s="69">
        <v>2254</v>
      </c>
      <c r="E29" s="67"/>
      <c r="F29" s="69">
        <v>4406</v>
      </c>
    </row>
    <row r="30" spans="3:6" ht="12.75">
      <c r="C30" s="64" t="s">
        <v>91</v>
      </c>
      <c r="D30" s="69"/>
      <c r="E30" s="67"/>
      <c r="F30" s="69"/>
    </row>
    <row r="31" spans="3:6" ht="12.75">
      <c r="C31" s="64" t="s">
        <v>51</v>
      </c>
      <c r="D31" s="70">
        <v>2153</v>
      </c>
      <c r="E31" s="67"/>
      <c r="F31" s="70">
        <v>395</v>
      </c>
    </row>
    <row r="32" spans="4:6" ht="12.75">
      <c r="D32" s="71">
        <f>SUM(D26:D31)</f>
        <v>183166</v>
      </c>
      <c r="E32" s="67"/>
      <c r="F32" s="71">
        <f>SUM(F26:F31)</f>
        <v>249791</v>
      </c>
    </row>
    <row r="33" spans="4:6" ht="12.75">
      <c r="D33" s="67"/>
      <c r="E33" s="67"/>
      <c r="F33" s="67"/>
    </row>
    <row r="34" spans="2:6" ht="12.75">
      <c r="B34" s="10" t="s">
        <v>52</v>
      </c>
      <c r="D34" s="71">
        <f>D23-D32</f>
        <v>-109932</v>
      </c>
      <c r="E34" s="67"/>
      <c r="F34" s="71">
        <f>F23-F32</f>
        <v>-142471</v>
      </c>
    </row>
    <row r="35" spans="4:6" ht="12.75">
      <c r="D35" s="67"/>
      <c r="E35" s="67"/>
      <c r="F35" s="67"/>
    </row>
    <row r="36" spans="4:8" ht="13.5" thickBot="1">
      <c r="D36" s="72">
        <f>D10+D34+D13+D14+D11+D12</f>
        <v>295052</v>
      </c>
      <c r="E36" s="67"/>
      <c r="F36" s="72">
        <f>F10+F34+F13+F14+F11+F12</f>
        <v>314616</v>
      </c>
      <c r="H36" s="73"/>
    </row>
    <row r="37" spans="2:6" ht="13.5" thickTop="1">
      <c r="B37" s="64" t="s">
        <v>92</v>
      </c>
      <c r="D37" s="67"/>
      <c r="E37" s="67"/>
      <c r="F37" s="67"/>
    </row>
    <row r="38" spans="2:6" ht="12.75">
      <c r="B38" s="10" t="s">
        <v>53</v>
      </c>
      <c r="D38" s="67">
        <v>80682</v>
      </c>
      <c r="E38" s="67"/>
      <c r="F38" s="67">
        <v>80682</v>
      </c>
    </row>
    <row r="39" spans="2:6" ht="12.75">
      <c r="B39" s="10" t="s">
        <v>93</v>
      </c>
      <c r="D39" s="67"/>
      <c r="E39" s="67"/>
      <c r="F39" s="67"/>
    </row>
    <row r="40" spans="2:6" ht="12.75">
      <c r="B40" s="81" t="s">
        <v>94</v>
      </c>
      <c r="C40" s="10" t="s">
        <v>54</v>
      </c>
      <c r="D40" s="67">
        <v>32</v>
      </c>
      <c r="E40" s="67"/>
      <c r="F40" s="67">
        <v>32</v>
      </c>
    </row>
    <row r="41" spans="2:6" ht="12.75">
      <c r="B41" s="81" t="s">
        <v>94</v>
      </c>
      <c r="C41" s="10" t="s">
        <v>55</v>
      </c>
      <c r="D41" s="67">
        <v>80626</v>
      </c>
      <c r="E41" s="67"/>
      <c r="F41" s="67">
        <v>80626</v>
      </c>
    </row>
    <row r="42" spans="2:6" ht="12.75">
      <c r="B42" s="81" t="s">
        <v>94</v>
      </c>
      <c r="C42" s="10" t="s">
        <v>56</v>
      </c>
      <c r="D42" s="74">
        <f>D87</f>
        <v>-61057</v>
      </c>
      <c r="E42" s="67"/>
      <c r="F42" s="74">
        <f>F87</f>
        <v>-46105</v>
      </c>
    </row>
    <row r="43" spans="2:6" ht="12.75">
      <c r="B43" s="81" t="s">
        <v>94</v>
      </c>
      <c r="C43" s="10" t="s">
        <v>57</v>
      </c>
      <c r="D43" s="67">
        <v>23227</v>
      </c>
      <c r="E43" s="67"/>
      <c r="F43" s="67">
        <v>23227</v>
      </c>
    </row>
    <row r="44" spans="2:6" ht="12.75">
      <c r="B44" s="81" t="s">
        <v>94</v>
      </c>
      <c r="C44" s="10" t="s">
        <v>58</v>
      </c>
      <c r="D44" s="75">
        <v>0</v>
      </c>
      <c r="E44" s="67"/>
      <c r="F44" s="75">
        <v>-4731</v>
      </c>
    </row>
    <row r="45" spans="4:6" ht="12.75">
      <c r="D45" s="67">
        <f>SUM(D38:D44)</f>
        <v>123510</v>
      </c>
      <c r="E45" s="67"/>
      <c r="F45" s="67">
        <f>SUM(F38:F44)</f>
        <v>133731</v>
      </c>
    </row>
    <row r="46" spans="4:6" ht="12.75">
      <c r="D46" s="67"/>
      <c r="E46" s="67"/>
      <c r="F46" s="67"/>
    </row>
    <row r="47" spans="2:6" ht="12.75">
      <c r="B47" s="64" t="s">
        <v>71</v>
      </c>
      <c r="D47" s="67">
        <v>0</v>
      </c>
      <c r="E47" s="67"/>
      <c r="F47" s="67">
        <v>0</v>
      </c>
    </row>
    <row r="48" spans="2:6" ht="12.75">
      <c r="B48" s="10"/>
      <c r="D48" s="67"/>
      <c r="E48" s="67"/>
      <c r="F48" s="67"/>
    </row>
    <row r="49" spans="2:6" ht="12.75">
      <c r="B49" s="64" t="s">
        <v>59</v>
      </c>
      <c r="D49" s="67">
        <v>64167</v>
      </c>
      <c r="E49" s="67"/>
      <c r="F49" s="67">
        <v>72056</v>
      </c>
    </row>
    <row r="50" spans="2:6" ht="12.75">
      <c r="B50" s="64" t="s">
        <v>51</v>
      </c>
      <c r="D50" s="67">
        <v>1390</v>
      </c>
      <c r="E50" s="67"/>
      <c r="F50" s="67">
        <v>2783</v>
      </c>
    </row>
    <row r="51" spans="2:6" ht="12.75">
      <c r="B51" s="64" t="s">
        <v>60</v>
      </c>
      <c r="D51" s="67">
        <v>1091</v>
      </c>
      <c r="E51" s="67"/>
      <c r="F51" s="67">
        <v>1091</v>
      </c>
    </row>
    <row r="52" spans="2:6" ht="12.75">
      <c r="B52" s="64" t="s">
        <v>61</v>
      </c>
      <c r="D52" s="67">
        <v>500</v>
      </c>
      <c r="E52" s="67"/>
      <c r="F52" s="67">
        <v>500</v>
      </c>
    </row>
    <row r="53" spans="2:6" ht="12.75">
      <c r="B53" s="64" t="s">
        <v>62</v>
      </c>
      <c r="D53" s="67">
        <v>103800</v>
      </c>
      <c r="E53" s="67"/>
      <c r="F53" s="67">
        <v>103800</v>
      </c>
    </row>
    <row r="54" spans="2:6" ht="12.75">
      <c r="B54" s="64" t="s">
        <v>63</v>
      </c>
      <c r="D54" s="67">
        <v>594</v>
      </c>
      <c r="E54" s="67"/>
      <c r="F54" s="67">
        <v>655</v>
      </c>
    </row>
    <row r="55" spans="4:6" ht="13.5" thickBot="1">
      <c r="D55" s="72">
        <f>SUM(D45:D54)</f>
        <v>295052</v>
      </c>
      <c r="E55" s="67"/>
      <c r="F55" s="72">
        <f>SUM(F45:F54)</f>
        <v>314616</v>
      </c>
    </row>
    <row r="56" spans="4:6" ht="15" customHeight="1" hidden="1">
      <c r="D56" s="67">
        <f>D45-D13-D14</f>
        <v>121470</v>
      </c>
      <c r="E56" s="67"/>
      <c r="F56" s="67">
        <f>F45-F13-F14</f>
        <v>124520</v>
      </c>
    </row>
    <row r="57" spans="2:6" ht="13.5" thickTop="1">
      <c r="B57" s="113" t="s">
        <v>95</v>
      </c>
      <c r="C57" s="113"/>
      <c r="D57" s="76">
        <f>D56/D38</f>
        <v>1.505540269205027</v>
      </c>
      <c r="E57" s="10"/>
      <c r="F57" s="76">
        <f>F56/F38</f>
        <v>1.5433430009171811</v>
      </c>
    </row>
    <row r="59" ht="12.75">
      <c r="D59" s="73"/>
    </row>
    <row r="60" spans="3:6" ht="12.75">
      <c r="C60" s="112" t="s">
        <v>39</v>
      </c>
      <c r="D60" s="112"/>
      <c r="E60" s="112"/>
      <c r="F60" s="112"/>
    </row>
    <row r="61" spans="3:6" ht="12.75">
      <c r="C61" s="112" t="s">
        <v>64</v>
      </c>
      <c r="D61" s="112"/>
      <c r="E61" s="112"/>
      <c r="F61" s="112"/>
    </row>
    <row r="62" spans="4:6" ht="12.75">
      <c r="D62" s="65" t="s">
        <v>65</v>
      </c>
      <c r="F62" s="65" t="s">
        <v>65</v>
      </c>
    </row>
    <row r="63" spans="4:6" ht="12.75">
      <c r="D63" s="65" t="s">
        <v>66</v>
      </c>
      <c r="F63" s="65" t="s">
        <v>66</v>
      </c>
    </row>
    <row r="64" spans="4:6" ht="12.75">
      <c r="D64" s="66">
        <v>37164</v>
      </c>
      <c r="E64" s="66"/>
      <c r="F64" s="66">
        <v>36891</v>
      </c>
    </row>
    <row r="65" spans="4:6" ht="12.75">
      <c r="D65" s="65" t="s">
        <v>17</v>
      </c>
      <c r="F65" s="65" t="s">
        <v>17</v>
      </c>
    </row>
    <row r="67" spans="2:6" ht="13.5" thickBot="1">
      <c r="B67" s="64" t="s">
        <v>25</v>
      </c>
      <c r="C67" s="10"/>
      <c r="D67" s="77">
        <v>105512</v>
      </c>
      <c r="E67" s="10"/>
      <c r="F67" s="77">
        <v>158741</v>
      </c>
    </row>
    <row r="68" ht="13.5" thickTop="1"/>
    <row r="70" spans="2:6" ht="12.75">
      <c r="B70" s="64" t="s">
        <v>67</v>
      </c>
      <c r="D70" s="67">
        <v>-32456</v>
      </c>
      <c r="F70" s="67">
        <v>-54815</v>
      </c>
    </row>
    <row r="72" spans="2:6" ht="12.75">
      <c r="B72" s="64" t="s">
        <v>68</v>
      </c>
      <c r="D72" s="75">
        <v>18710</v>
      </c>
      <c r="F72" s="78">
        <v>212</v>
      </c>
    </row>
    <row r="74" spans="4:6" ht="12.75">
      <c r="D74" s="73">
        <f>D70+D72</f>
        <v>-13746</v>
      </c>
      <c r="F74" s="73">
        <f>F70+F72</f>
        <v>-54603</v>
      </c>
    </row>
    <row r="76" spans="2:6" ht="12.75">
      <c r="B76" s="64" t="s">
        <v>69</v>
      </c>
      <c r="D76" s="75">
        <v>-862</v>
      </c>
      <c r="F76" s="75">
        <v>664</v>
      </c>
    </row>
    <row r="77" spans="2:6" ht="21" customHeight="1">
      <c r="B77" s="64" t="s">
        <v>70</v>
      </c>
      <c r="D77" s="73">
        <f>D74+D76</f>
        <v>-14608</v>
      </c>
      <c r="F77" s="73">
        <f>F74+F76</f>
        <v>-53939</v>
      </c>
    </row>
    <row r="79" spans="2:6" ht="12.75">
      <c r="B79" s="64" t="s">
        <v>71</v>
      </c>
      <c r="D79" s="75">
        <v>-344</v>
      </c>
      <c r="F79" s="75">
        <v>1047</v>
      </c>
    </row>
    <row r="80" spans="4:6" ht="21.75" customHeight="1">
      <c r="D80" s="73">
        <f>D77+D79</f>
        <v>-14952</v>
      </c>
      <c r="F80" s="73">
        <f>F77+F79</f>
        <v>-52892</v>
      </c>
    </row>
    <row r="81" spans="4:6" ht="12.75" customHeight="1">
      <c r="D81" s="73"/>
      <c r="F81" s="73"/>
    </row>
    <row r="82" ht="12.75">
      <c r="B82" s="64" t="s">
        <v>72</v>
      </c>
    </row>
    <row r="83" spans="3:6" ht="12.75">
      <c r="C83" s="64" t="s">
        <v>73</v>
      </c>
      <c r="D83" s="68">
        <v>-46105</v>
      </c>
      <c r="F83" s="68">
        <v>7492</v>
      </c>
    </row>
    <row r="84" spans="3:6" ht="12.75">
      <c r="C84" s="64" t="s">
        <v>74</v>
      </c>
      <c r="D84" s="69"/>
      <c r="F84" s="69">
        <v>-705</v>
      </c>
    </row>
    <row r="85" spans="3:6" ht="12.75">
      <c r="C85" s="64" t="s">
        <v>75</v>
      </c>
      <c r="D85" s="79">
        <f>SUM(D83:D84)</f>
        <v>-46105</v>
      </c>
      <c r="F85" s="79">
        <f>SUM(F83:F84)</f>
        <v>6787</v>
      </c>
    </row>
    <row r="87" spans="2:6" ht="13.5" thickBot="1">
      <c r="B87" s="64" t="s">
        <v>76</v>
      </c>
      <c r="D87" s="80">
        <f>D85+D80</f>
        <v>-61057</v>
      </c>
      <c r="F87" s="80">
        <f>F85+F80</f>
        <v>-46105</v>
      </c>
    </row>
    <row r="88" ht="13.5" thickTop="1"/>
  </sheetData>
  <mergeCells count="5">
    <mergeCell ref="C60:F60"/>
    <mergeCell ref="C61:F61"/>
    <mergeCell ref="B2:C2"/>
    <mergeCell ref="B1:C1"/>
    <mergeCell ref="B57:C57"/>
  </mergeCells>
  <printOptions/>
  <pageMargins left="0.75" right="0.75" top="0.66" bottom="0.75" header="0.5" footer="0.5"/>
  <pageSetup horizontalDpi="600" verticalDpi="600" orientation="portrait" paperSize="9" r:id="rId1"/>
  <headerFooter alignWithMargins="0">
    <oddFooter>&amp;R&amp;T-&amp;D</oddFooter>
  </headerFooter>
</worksheet>
</file>

<file path=xl/worksheets/sheet2.xml><?xml version="1.0" encoding="utf-8"?>
<worksheet xmlns="http://schemas.openxmlformats.org/spreadsheetml/2006/main" xmlns:r="http://schemas.openxmlformats.org/officeDocument/2006/relationships">
  <dimension ref="A1:Q58"/>
  <sheetViews>
    <sheetView defaultGridColor="0" colorId="10" workbookViewId="0" topLeftCell="B8">
      <selection activeCell="M13" sqref="M13"/>
    </sheetView>
  </sheetViews>
  <sheetFormatPr defaultColWidth="9.33203125" defaultRowHeight="10.5"/>
  <cols>
    <col min="1" max="1" width="2.83203125" style="5" customWidth="1"/>
    <col min="2" max="2" width="5.33203125" style="5" customWidth="1"/>
    <col min="3" max="3" width="4.16015625" style="5" customWidth="1"/>
    <col min="4" max="4" width="22.5" style="5" customWidth="1"/>
    <col min="5" max="5" width="4.33203125" style="5" customWidth="1"/>
    <col min="6" max="6" width="17.83203125" style="5" customWidth="1"/>
    <col min="7" max="7" width="2.83203125" style="5" customWidth="1"/>
    <col min="8" max="8" width="17.83203125" style="5" customWidth="1"/>
    <col min="9" max="9" width="2.83203125" style="5" customWidth="1"/>
    <col min="10" max="10" width="3" style="5" customWidth="1"/>
    <col min="11" max="11" width="17.83203125" style="5" customWidth="1"/>
    <col min="12" max="12" width="2.83203125" style="5" customWidth="1"/>
    <col min="13" max="13" width="17.83203125" style="5" customWidth="1"/>
    <col min="14" max="14" width="2.5" style="5" customWidth="1"/>
    <col min="15" max="16" width="9.33203125" style="5" customWidth="1"/>
    <col min="17" max="17" width="14.66015625" style="50" customWidth="1"/>
    <col min="18" max="16384" width="9.33203125" style="5" customWidth="1"/>
  </cols>
  <sheetData>
    <row r="1" ht="48.75" customHeight="1">
      <c r="Q1" s="50" t="s">
        <v>36</v>
      </c>
    </row>
    <row r="2" spans="2:13" ht="23.25" customHeight="1">
      <c r="B2" s="116" t="s">
        <v>165</v>
      </c>
      <c r="C2" s="117"/>
      <c r="D2" s="117"/>
      <c r="E2" s="117"/>
      <c r="F2" s="117"/>
      <c r="G2" s="117"/>
      <c r="H2" s="117"/>
      <c r="I2" s="117"/>
      <c r="J2" s="117"/>
      <c r="K2" s="117"/>
      <c r="L2" s="117"/>
      <c r="M2" s="117"/>
    </row>
    <row r="3" spans="2:13" ht="12">
      <c r="B3" s="7"/>
      <c r="C3" s="8"/>
      <c r="D3" s="8"/>
      <c r="E3" s="8"/>
      <c r="F3" s="8"/>
      <c r="G3" s="8"/>
      <c r="H3" s="8"/>
      <c r="I3" s="8"/>
      <c r="J3" s="8"/>
      <c r="K3" s="8"/>
      <c r="L3" s="8"/>
      <c r="M3" s="8"/>
    </row>
    <row r="4" spans="2:13" ht="12">
      <c r="B4" s="7"/>
      <c r="C4" s="8"/>
      <c r="D4" s="8"/>
      <c r="E4" s="8"/>
      <c r="F4" s="8"/>
      <c r="G4" s="8"/>
      <c r="H4" s="8"/>
      <c r="I4" s="8"/>
      <c r="J4" s="8"/>
      <c r="K4" s="8"/>
      <c r="L4" s="8"/>
      <c r="M4" s="8"/>
    </row>
    <row r="5" spans="2:13" ht="12.75">
      <c r="B5" s="9" t="s">
        <v>18</v>
      </c>
      <c r="C5" s="8"/>
      <c r="D5" s="8"/>
      <c r="E5" s="8"/>
      <c r="F5" s="8"/>
      <c r="G5" s="8"/>
      <c r="H5" s="8"/>
      <c r="I5" s="8"/>
      <c r="J5" s="8"/>
      <c r="K5" s="8"/>
      <c r="L5" s="8"/>
      <c r="M5" s="8"/>
    </row>
    <row r="6" spans="2:13" ht="12.75">
      <c r="B6" s="10"/>
      <c r="C6" s="8"/>
      <c r="D6" s="8"/>
      <c r="E6" s="8"/>
      <c r="F6" s="8"/>
      <c r="G6" s="8"/>
      <c r="H6" s="8"/>
      <c r="I6" s="8"/>
      <c r="J6" s="8"/>
      <c r="K6" s="8"/>
      <c r="L6" s="8"/>
      <c r="M6" s="8"/>
    </row>
    <row r="7" spans="2:13" ht="12">
      <c r="B7" s="8"/>
      <c r="C7" s="8"/>
      <c r="D7" s="8"/>
      <c r="E7" s="8"/>
      <c r="F7" s="121" t="s">
        <v>37</v>
      </c>
      <c r="G7" s="122"/>
      <c r="H7" s="123"/>
      <c r="I7" s="8"/>
      <c r="J7" s="8"/>
      <c r="K7" s="124" t="s">
        <v>38</v>
      </c>
      <c r="L7" s="124"/>
      <c r="M7" s="124"/>
    </row>
    <row r="8" spans="2:13" ht="33.75">
      <c r="B8" s="8"/>
      <c r="C8" s="8"/>
      <c r="D8" s="8"/>
      <c r="E8" s="8"/>
      <c r="F8" s="11" t="s">
        <v>20</v>
      </c>
      <c r="G8" s="12"/>
      <c r="H8" s="11" t="s">
        <v>21</v>
      </c>
      <c r="I8" s="13"/>
      <c r="J8" s="13"/>
      <c r="K8" s="11" t="s">
        <v>22</v>
      </c>
      <c r="L8" s="14"/>
      <c r="M8" s="11" t="s">
        <v>23</v>
      </c>
    </row>
    <row r="9" spans="2:17" ht="12">
      <c r="B9" s="8"/>
      <c r="C9" s="8"/>
      <c r="D9" s="8"/>
      <c r="E9" s="8"/>
      <c r="F9" s="15">
        <v>37164</v>
      </c>
      <c r="G9" s="12"/>
      <c r="H9" s="15">
        <v>36799</v>
      </c>
      <c r="I9" s="8"/>
      <c r="J9" s="8"/>
      <c r="K9" s="15">
        <f>F9</f>
        <v>37164</v>
      </c>
      <c r="L9" s="12"/>
      <c r="M9" s="15">
        <v>36799</v>
      </c>
      <c r="Q9" s="51" t="s">
        <v>166</v>
      </c>
    </row>
    <row r="10" spans="2:17" ht="12">
      <c r="B10" s="8"/>
      <c r="C10" s="8"/>
      <c r="D10" s="8"/>
      <c r="E10" s="8"/>
      <c r="F10" s="16" t="s">
        <v>17</v>
      </c>
      <c r="G10" s="12"/>
      <c r="H10" s="16" t="s">
        <v>17</v>
      </c>
      <c r="I10" s="8"/>
      <c r="J10" s="8"/>
      <c r="K10" s="16" t="s">
        <v>17</v>
      </c>
      <c r="L10" s="12"/>
      <c r="M10" s="16" t="s">
        <v>17</v>
      </c>
      <c r="Q10" s="52" t="s">
        <v>17</v>
      </c>
    </row>
    <row r="11" spans="2:17" ht="24" customHeight="1">
      <c r="B11" s="8"/>
      <c r="C11" s="8"/>
      <c r="D11" s="8"/>
      <c r="E11" s="8"/>
      <c r="F11" s="16"/>
      <c r="G11" s="12"/>
      <c r="H11" s="16"/>
      <c r="I11" s="8"/>
      <c r="J11" s="8"/>
      <c r="K11" s="16"/>
      <c r="L11" s="12"/>
      <c r="M11" s="16"/>
      <c r="Q11" s="52"/>
    </row>
    <row r="12" spans="1:17" ht="12" customHeight="1" thickBot="1">
      <c r="A12" s="5">
        <v>1</v>
      </c>
      <c r="B12" s="8" t="s">
        <v>0</v>
      </c>
      <c r="C12" s="125" t="s">
        <v>25</v>
      </c>
      <c r="D12" s="125"/>
      <c r="E12" s="17"/>
      <c r="F12" s="18">
        <f>K12-Q12</f>
        <v>45035</v>
      </c>
      <c r="G12" s="12"/>
      <c r="H12" s="18">
        <v>54969</v>
      </c>
      <c r="I12" s="8"/>
      <c r="J12" s="8"/>
      <c r="K12" s="18">
        <v>105512</v>
      </c>
      <c r="L12" s="12"/>
      <c r="M12" s="18">
        <v>144590</v>
      </c>
      <c r="Q12" s="53">
        <v>60477</v>
      </c>
    </row>
    <row r="13" spans="2:17" ht="12" customHeight="1" thickTop="1">
      <c r="B13" s="8"/>
      <c r="C13" s="8"/>
      <c r="D13" s="8"/>
      <c r="E13" s="8"/>
      <c r="F13" s="12"/>
      <c r="G13" s="12"/>
      <c r="H13" s="12"/>
      <c r="I13" s="8"/>
      <c r="J13" s="8"/>
      <c r="K13" s="12"/>
      <c r="L13" s="12"/>
      <c r="M13" s="12"/>
      <c r="Q13" s="54"/>
    </row>
    <row r="14" spans="2:17" ht="12" customHeight="1" thickBot="1">
      <c r="B14" s="13" t="s">
        <v>1</v>
      </c>
      <c r="C14" s="120" t="s">
        <v>19</v>
      </c>
      <c r="D14" s="120"/>
      <c r="E14" s="20"/>
      <c r="F14" s="23">
        <f>K14-Q14</f>
        <v>1</v>
      </c>
      <c r="G14" s="21"/>
      <c r="H14" s="23">
        <v>-1236</v>
      </c>
      <c r="I14" s="22"/>
      <c r="J14" s="22"/>
      <c r="K14" s="23">
        <v>1</v>
      </c>
      <c r="L14" s="12"/>
      <c r="M14" s="23">
        <v>679</v>
      </c>
      <c r="Q14" s="56">
        <v>0</v>
      </c>
    </row>
    <row r="15" spans="2:17" ht="14.25" customHeight="1" thickBot="1" thickTop="1">
      <c r="B15" s="13" t="s">
        <v>2</v>
      </c>
      <c r="C15" s="115" t="s">
        <v>26</v>
      </c>
      <c r="D15" s="115"/>
      <c r="E15" s="8"/>
      <c r="F15" s="23">
        <f>K15-Q15</f>
        <v>776</v>
      </c>
      <c r="G15" s="21"/>
      <c r="H15" s="23">
        <v>254</v>
      </c>
      <c r="I15" s="22"/>
      <c r="J15" s="22"/>
      <c r="K15" s="23">
        <v>1700</v>
      </c>
      <c r="L15" s="12"/>
      <c r="M15" s="23">
        <v>1159</v>
      </c>
      <c r="Q15" s="56">
        <f>2481-1557</f>
        <v>924</v>
      </c>
    </row>
    <row r="16" spans="2:17" ht="12" customHeight="1" thickTop="1">
      <c r="B16" s="13"/>
      <c r="C16" s="20"/>
      <c r="D16" s="20"/>
      <c r="E16" s="8"/>
      <c r="F16" s="24"/>
      <c r="G16" s="21"/>
      <c r="H16" s="24"/>
      <c r="I16" s="22"/>
      <c r="J16" s="22"/>
      <c r="K16" s="24"/>
      <c r="L16" s="12"/>
      <c r="M16" s="24"/>
      <c r="Q16" s="57"/>
    </row>
    <row r="17" spans="1:17" ht="72" customHeight="1">
      <c r="A17" s="6">
        <v>2</v>
      </c>
      <c r="B17" s="13" t="s">
        <v>0</v>
      </c>
      <c r="C17" s="115" t="s">
        <v>96</v>
      </c>
      <c r="D17" s="115"/>
      <c r="E17" s="20"/>
      <c r="F17" s="89">
        <f>F25-F19-F21-F23</f>
        <v>-3674</v>
      </c>
      <c r="G17" s="21"/>
      <c r="H17" s="89">
        <f>H25-H19-H21-H23</f>
        <v>-8245</v>
      </c>
      <c r="I17" s="22"/>
      <c r="J17" s="22"/>
      <c r="K17" s="89">
        <f>K25-K19-K21-K23</f>
        <v>-14870</v>
      </c>
      <c r="L17" s="12"/>
      <c r="M17" s="89">
        <f>M25-M19-M21-M23</f>
        <v>-12476</v>
      </c>
      <c r="Q17" s="55">
        <f>Q25-Q19-Q21-Q23</f>
        <v>-11196</v>
      </c>
    </row>
    <row r="18" spans="2:17" ht="12">
      <c r="B18" s="8"/>
      <c r="C18" s="8"/>
      <c r="D18" s="8"/>
      <c r="E18" s="8"/>
      <c r="F18" s="24"/>
      <c r="G18" s="21"/>
      <c r="H18" s="24"/>
      <c r="I18" s="22"/>
      <c r="J18" s="22"/>
      <c r="K18" s="24"/>
      <c r="L18" s="12"/>
      <c r="M18" s="24"/>
      <c r="Q18" s="57"/>
    </row>
    <row r="19" spans="2:17" ht="12">
      <c r="B19" s="13" t="s">
        <v>1</v>
      </c>
      <c r="C19" s="119" t="s">
        <v>27</v>
      </c>
      <c r="D19" s="119"/>
      <c r="E19" s="25"/>
      <c r="F19" s="21">
        <f>K19-Q19</f>
        <v>-1382</v>
      </c>
      <c r="G19" s="21"/>
      <c r="H19" s="21">
        <v>-2463</v>
      </c>
      <c r="I19" s="22"/>
      <c r="J19" s="22"/>
      <c r="K19" s="21">
        <v>-8493</v>
      </c>
      <c r="L19" s="12"/>
      <c r="M19" s="21">
        <v>-7445</v>
      </c>
      <c r="Q19" s="55">
        <v>-7111</v>
      </c>
    </row>
    <row r="20" spans="2:17" ht="12">
      <c r="B20" s="8"/>
      <c r="C20" s="8"/>
      <c r="D20" s="8"/>
      <c r="E20" s="8"/>
      <c r="F20" s="24"/>
      <c r="G20" s="21"/>
      <c r="H20" s="24"/>
      <c r="I20" s="22"/>
      <c r="J20" s="22"/>
      <c r="K20" s="24"/>
      <c r="L20" s="12"/>
      <c r="M20" s="24"/>
      <c r="Q20" s="57"/>
    </row>
    <row r="21" spans="2:17" ht="24" customHeight="1">
      <c r="B21" s="13" t="s">
        <v>2</v>
      </c>
      <c r="C21" s="115" t="s">
        <v>28</v>
      </c>
      <c r="D21" s="115"/>
      <c r="E21" s="20"/>
      <c r="F21" s="21">
        <f>K21-Q21</f>
        <v>-2906</v>
      </c>
      <c r="G21" s="21"/>
      <c r="H21" s="21">
        <v>-3201</v>
      </c>
      <c r="I21" s="22"/>
      <c r="J21" s="22"/>
      <c r="K21" s="21">
        <v>-9093</v>
      </c>
      <c r="L21" s="12"/>
      <c r="M21" s="21">
        <v>-10326</v>
      </c>
      <c r="Q21" s="55">
        <v>-6187</v>
      </c>
    </row>
    <row r="22" spans="2:17" ht="12" customHeight="1">
      <c r="B22" s="13"/>
      <c r="C22" s="20"/>
      <c r="D22" s="20"/>
      <c r="E22" s="20"/>
      <c r="F22" s="24"/>
      <c r="G22" s="21"/>
      <c r="H22" s="24"/>
      <c r="I22" s="22"/>
      <c r="J22" s="22"/>
      <c r="K22" s="24"/>
      <c r="L22" s="12"/>
      <c r="M22" s="24"/>
      <c r="Q22" s="57"/>
    </row>
    <row r="23" spans="2:17" ht="12">
      <c r="B23" s="8" t="s">
        <v>3</v>
      </c>
      <c r="C23" s="118" t="s">
        <v>4</v>
      </c>
      <c r="D23" s="118"/>
      <c r="E23" s="25"/>
      <c r="F23" s="26">
        <f>K23-Q23</f>
        <v>18721</v>
      </c>
      <c r="G23" s="21"/>
      <c r="H23" s="26"/>
      <c r="I23" s="22"/>
      <c r="J23" s="22"/>
      <c r="K23" s="26">
        <v>18710</v>
      </c>
      <c r="L23" s="12"/>
      <c r="M23" s="26"/>
      <c r="Q23" s="58">
        <v>-11</v>
      </c>
    </row>
    <row r="24" spans="2:17" ht="12">
      <c r="B24" s="8"/>
      <c r="C24" s="8"/>
      <c r="D24" s="8"/>
      <c r="E24" s="8"/>
      <c r="F24" s="24"/>
      <c r="G24" s="21"/>
      <c r="H24" s="24"/>
      <c r="I24" s="22"/>
      <c r="J24" s="22"/>
      <c r="K24" s="24"/>
      <c r="L24" s="12"/>
      <c r="M24" s="24"/>
      <c r="Q24" s="57"/>
    </row>
    <row r="25" spans="2:17" ht="36" customHeight="1">
      <c r="B25" s="13" t="s">
        <v>5</v>
      </c>
      <c r="C25" s="114" t="s">
        <v>29</v>
      </c>
      <c r="D25" s="114"/>
      <c r="E25" s="27"/>
      <c r="F25" s="21">
        <f>K25-Q25</f>
        <v>10759</v>
      </c>
      <c r="G25" s="21"/>
      <c r="H25" s="21">
        <v>-13909</v>
      </c>
      <c r="I25" s="22"/>
      <c r="J25" s="22"/>
      <c r="K25" s="21">
        <v>-13746</v>
      </c>
      <c r="L25" s="12"/>
      <c r="M25" s="21">
        <v>-30247</v>
      </c>
      <c r="Q25" s="55">
        <v>-24505</v>
      </c>
    </row>
    <row r="26" spans="2:17" ht="12">
      <c r="B26" s="8"/>
      <c r="C26" s="8"/>
      <c r="D26" s="8"/>
      <c r="E26" s="8"/>
      <c r="F26" s="24"/>
      <c r="G26" s="21"/>
      <c r="H26" s="24"/>
      <c r="I26" s="22"/>
      <c r="J26" s="22"/>
      <c r="K26" s="24"/>
      <c r="L26" s="12"/>
      <c r="M26" s="24"/>
      <c r="Q26" s="57"/>
    </row>
    <row r="27" spans="2:17" ht="24" customHeight="1">
      <c r="B27" s="13" t="s">
        <v>6</v>
      </c>
      <c r="C27" s="115" t="s">
        <v>30</v>
      </c>
      <c r="D27" s="115"/>
      <c r="E27" s="20"/>
      <c r="F27" s="26"/>
      <c r="G27" s="21"/>
      <c r="H27" s="26">
        <v>0</v>
      </c>
      <c r="I27" s="22"/>
      <c r="J27" s="22"/>
      <c r="K27" s="26"/>
      <c r="L27" s="12"/>
      <c r="M27" s="26">
        <v>0</v>
      </c>
      <c r="Q27" s="58"/>
    </row>
    <row r="28" spans="2:17" ht="12">
      <c r="B28" s="8"/>
      <c r="C28" s="8"/>
      <c r="D28" s="8"/>
      <c r="E28" s="8"/>
      <c r="F28" s="24"/>
      <c r="G28" s="21"/>
      <c r="H28" s="24"/>
      <c r="I28" s="22"/>
      <c r="J28" s="22"/>
      <c r="K28" s="24"/>
      <c r="L28" s="12"/>
      <c r="M28" s="24"/>
      <c r="Q28" s="57"/>
    </row>
    <row r="29" spans="2:17" ht="60" customHeight="1">
      <c r="B29" s="13" t="s">
        <v>7</v>
      </c>
      <c r="C29" s="115" t="s">
        <v>100</v>
      </c>
      <c r="D29" s="115"/>
      <c r="E29" s="20"/>
      <c r="F29" s="28">
        <f>F25+F27</f>
        <v>10759</v>
      </c>
      <c r="G29" s="29"/>
      <c r="H29" s="28">
        <f>H25+H27</f>
        <v>-13909</v>
      </c>
      <c r="I29" s="30"/>
      <c r="J29" s="30"/>
      <c r="K29" s="28">
        <f>K25+K27</f>
        <v>-13746</v>
      </c>
      <c r="L29" s="31"/>
      <c r="M29" s="28">
        <f>M25+M27</f>
        <v>-30247</v>
      </c>
      <c r="N29" s="6"/>
      <c r="O29" s="6"/>
      <c r="Q29" s="59">
        <f>Q25+Q27</f>
        <v>-24505</v>
      </c>
    </row>
    <row r="30" spans="2:17" s="41" customFormat="1" ht="38.25" customHeight="1">
      <c r="B30" s="42"/>
      <c r="C30" s="43"/>
      <c r="D30" s="43"/>
      <c r="E30" s="44"/>
      <c r="F30" s="40"/>
      <c r="G30" s="40"/>
      <c r="H30" s="40"/>
      <c r="I30" s="40"/>
      <c r="J30" s="40"/>
      <c r="K30" s="40"/>
      <c r="L30" s="45"/>
      <c r="M30" s="40"/>
      <c r="N30" s="46"/>
      <c r="O30" s="46"/>
      <c r="Q30" s="60"/>
    </row>
    <row r="31" spans="2:15" ht="12" customHeight="1">
      <c r="B31" s="13"/>
      <c r="C31" s="20"/>
      <c r="D31" s="20"/>
      <c r="E31" s="20"/>
      <c r="F31" s="121" t="s">
        <v>37</v>
      </c>
      <c r="G31" s="122"/>
      <c r="H31" s="123"/>
      <c r="I31" s="8"/>
      <c r="J31" s="8"/>
      <c r="K31" s="124" t="s">
        <v>38</v>
      </c>
      <c r="L31" s="124"/>
      <c r="M31" s="124"/>
      <c r="N31" s="6"/>
      <c r="O31" s="6"/>
    </row>
    <row r="32" spans="2:15" ht="48" customHeight="1">
      <c r="B32" s="8"/>
      <c r="C32" s="20"/>
      <c r="D32" s="20"/>
      <c r="E32" s="20"/>
      <c r="F32" s="11" t="s">
        <v>20</v>
      </c>
      <c r="G32" s="12"/>
      <c r="H32" s="11" t="s">
        <v>21</v>
      </c>
      <c r="I32" s="13"/>
      <c r="J32" s="13"/>
      <c r="K32" s="11" t="s">
        <v>22</v>
      </c>
      <c r="L32" s="14"/>
      <c r="M32" s="11" t="s">
        <v>23</v>
      </c>
      <c r="N32" s="6"/>
      <c r="O32" s="6"/>
    </row>
    <row r="33" spans="2:15" ht="12" customHeight="1">
      <c r="B33" s="8"/>
      <c r="C33" s="20"/>
      <c r="D33" s="20"/>
      <c r="E33" s="20"/>
      <c r="F33" s="15">
        <v>37164</v>
      </c>
      <c r="G33" s="12"/>
      <c r="H33" s="15">
        <v>36799</v>
      </c>
      <c r="I33" s="8"/>
      <c r="J33" s="8"/>
      <c r="K33" s="15">
        <f>F33</f>
        <v>37164</v>
      </c>
      <c r="L33" s="12"/>
      <c r="M33" s="15">
        <v>36799</v>
      </c>
      <c r="N33" s="6"/>
      <c r="O33" s="6"/>
    </row>
    <row r="34" spans="2:15" ht="12" customHeight="1">
      <c r="B34" s="8"/>
      <c r="C34" s="20"/>
      <c r="D34" s="20"/>
      <c r="E34" s="20"/>
      <c r="F34" s="24" t="s">
        <v>17</v>
      </c>
      <c r="G34" s="21"/>
      <c r="H34" s="24" t="s">
        <v>17</v>
      </c>
      <c r="I34" s="22"/>
      <c r="J34" s="22"/>
      <c r="K34" s="24" t="s">
        <v>17</v>
      </c>
      <c r="L34" s="12"/>
      <c r="M34" s="16" t="s">
        <v>17</v>
      </c>
      <c r="N34" s="6"/>
      <c r="O34" s="6"/>
    </row>
    <row r="35" spans="2:13" ht="27.75" customHeight="1">
      <c r="B35" s="8"/>
      <c r="C35" s="8"/>
      <c r="D35" s="8"/>
      <c r="E35" s="8"/>
      <c r="F35" s="21"/>
      <c r="G35" s="21"/>
      <c r="H35" s="21"/>
      <c r="I35" s="22"/>
      <c r="J35" s="22"/>
      <c r="K35" s="21"/>
      <c r="L35" s="12"/>
      <c r="M35" s="21"/>
    </row>
    <row r="36" spans="2:17" ht="12">
      <c r="B36" s="8" t="s">
        <v>8</v>
      </c>
      <c r="C36" s="119" t="s">
        <v>97</v>
      </c>
      <c r="D36" s="119"/>
      <c r="E36" s="25"/>
      <c r="F36" s="26">
        <f>K36-Q36</f>
        <v>-779</v>
      </c>
      <c r="G36" s="21"/>
      <c r="H36" s="26">
        <v>-68</v>
      </c>
      <c r="I36" s="32"/>
      <c r="J36" s="32"/>
      <c r="K36" s="26">
        <v>-862</v>
      </c>
      <c r="L36" s="12"/>
      <c r="M36" s="26">
        <v>-80</v>
      </c>
      <c r="Q36" s="58">
        <v>-83</v>
      </c>
    </row>
    <row r="37" spans="2:17" ht="12">
      <c r="B37" s="8"/>
      <c r="C37" s="25"/>
      <c r="D37" s="25"/>
      <c r="E37" s="25"/>
      <c r="F37" s="21"/>
      <c r="G37" s="21"/>
      <c r="H37" s="21"/>
      <c r="I37" s="32"/>
      <c r="J37" s="32"/>
      <c r="K37" s="21"/>
      <c r="L37" s="12"/>
      <c r="M37" s="21"/>
      <c r="Q37" s="55"/>
    </row>
    <row r="38" spans="2:17" ht="45.75" customHeight="1">
      <c r="B38" s="13" t="s">
        <v>9</v>
      </c>
      <c r="C38" s="13" t="s">
        <v>9</v>
      </c>
      <c r="D38" s="20" t="s">
        <v>98</v>
      </c>
      <c r="E38" s="25"/>
      <c r="F38" s="21">
        <f>F29+F36</f>
        <v>9980</v>
      </c>
      <c r="G38" s="21"/>
      <c r="H38" s="21">
        <f>H29+H36</f>
        <v>-13977</v>
      </c>
      <c r="I38" s="32"/>
      <c r="J38" s="32"/>
      <c r="K38" s="21">
        <f>K29+K36</f>
        <v>-14608</v>
      </c>
      <c r="L38" s="12"/>
      <c r="M38" s="21">
        <f>M29+M36</f>
        <v>-30327</v>
      </c>
      <c r="Q38" s="55">
        <f>Q29+Q36</f>
        <v>-24588</v>
      </c>
    </row>
    <row r="39" spans="2:17" ht="12">
      <c r="B39" s="8"/>
      <c r="C39" s="25"/>
      <c r="D39" s="25"/>
      <c r="E39" s="25"/>
      <c r="F39" s="21"/>
      <c r="G39" s="21"/>
      <c r="H39" s="21"/>
      <c r="I39" s="32"/>
      <c r="J39" s="32"/>
      <c r="K39" s="21"/>
      <c r="L39" s="12"/>
      <c r="M39" s="21"/>
      <c r="Q39" s="55"/>
    </row>
    <row r="40" spans="2:17" ht="12">
      <c r="B40" s="8"/>
      <c r="C40" s="8" t="s">
        <v>10</v>
      </c>
      <c r="D40" s="8" t="s">
        <v>99</v>
      </c>
      <c r="E40" s="8"/>
      <c r="F40" s="21">
        <f>K40-Q40</f>
        <v>-200</v>
      </c>
      <c r="G40" s="21"/>
      <c r="H40" s="21">
        <v>-688</v>
      </c>
      <c r="I40" s="32"/>
      <c r="J40" s="32"/>
      <c r="K40" s="21">
        <v>-344</v>
      </c>
      <c r="L40" s="12"/>
      <c r="M40" s="21">
        <v>-648</v>
      </c>
      <c r="Q40" s="55">
        <v>-144</v>
      </c>
    </row>
    <row r="41" spans="2:17" ht="12">
      <c r="B41" s="8"/>
      <c r="C41" s="8"/>
      <c r="D41" s="8"/>
      <c r="E41" s="8"/>
      <c r="F41" s="24"/>
      <c r="G41" s="21"/>
      <c r="H41" s="24"/>
      <c r="I41" s="22"/>
      <c r="J41" s="22"/>
      <c r="K41" s="24"/>
      <c r="L41" s="12"/>
      <c r="M41" s="24"/>
      <c r="Q41" s="57"/>
    </row>
    <row r="42" spans="2:17" ht="12">
      <c r="B42" s="8" t="s">
        <v>11</v>
      </c>
      <c r="C42" s="25" t="s">
        <v>31</v>
      </c>
      <c r="D42" s="8"/>
      <c r="E42" s="8"/>
      <c r="F42" s="82"/>
      <c r="G42" s="21"/>
      <c r="H42" s="82"/>
      <c r="I42" s="22"/>
      <c r="J42" s="22"/>
      <c r="K42" s="82"/>
      <c r="L42" s="12"/>
      <c r="M42" s="82"/>
      <c r="Q42" s="1"/>
    </row>
    <row r="43" spans="2:17" ht="12">
      <c r="B43" s="8"/>
      <c r="C43" s="8"/>
      <c r="D43" s="8"/>
      <c r="E43" s="8"/>
      <c r="F43" s="24"/>
      <c r="G43" s="21"/>
      <c r="H43" s="24"/>
      <c r="I43" s="22"/>
      <c r="J43" s="22"/>
      <c r="K43" s="24"/>
      <c r="L43" s="12"/>
      <c r="M43" s="24"/>
      <c r="Q43" s="57"/>
    </row>
    <row r="44" spans="2:17" ht="49.5" customHeight="1">
      <c r="B44" s="13" t="s">
        <v>12</v>
      </c>
      <c r="C44" s="120" t="s">
        <v>32</v>
      </c>
      <c r="D44" s="120"/>
      <c r="E44" s="20"/>
      <c r="F44" s="21">
        <f>F38+F40</f>
        <v>9780</v>
      </c>
      <c r="G44" s="21"/>
      <c r="H44" s="21">
        <f>H38+H40</f>
        <v>-14665</v>
      </c>
      <c r="I44" s="22"/>
      <c r="J44" s="22"/>
      <c r="K44" s="21">
        <f>K38+K40</f>
        <v>-14952</v>
      </c>
      <c r="L44" s="12"/>
      <c r="M44" s="21">
        <f>M38+M40</f>
        <v>-30975</v>
      </c>
      <c r="Q44" s="55">
        <f>Q38+Q40</f>
        <v>-24732</v>
      </c>
    </row>
    <row r="45" spans="2:17" ht="12" customHeight="1">
      <c r="B45" s="13"/>
      <c r="C45" s="20"/>
      <c r="D45" s="20"/>
      <c r="E45" s="20"/>
      <c r="F45" s="24"/>
      <c r="G45" s="21"/>
      <c r="H45" s="24"/>
      <c r="I45" s="22"/>
      <c r="J45" s="22"/>
      <c r="K45" s="24"/>
      <c r="L45" s="12"/>
      <c r="M45" s="24"/>
      <c r="Q45" s="57"/>
    </row>
    <row r="46" spans="2:17" ht="12">
      <c r="B46" s="8" t="s">
        <v>16</v>
      </c>
      <c r="C46" s="13" t="s">
        <v>9</v>
      </c>
      <c r="D46" s="47" t="s">
        <v>13</v>
      </c>
      <c r="E46" s="8"/>
      <c r="F46" s="21">
        <f>K46-Q46</f>
        <v>0</v>
      </c>
      <c r="G46" s="21"/>
      <c r="H46" s="21">
        <f>M46-S46</f>
        <v>0</v>
      </c>
      <c r="I46" s="22"/>
      <c r="J46" s="22"/>
      <c r="K46" s="21">
        <f>Q46-W46</f>
        <v>0</v>
      </c>
      <c r="L46" s="12"/>
      <c r="M46" s="21">
        <f>S46-Y46</f>
        <v>0</v>
      </c>
      <c r="Q46" s="55">
        <f>W46-AC46</f>
        <v>0</v>
      </c>
    </row>
    <row r="47" spans="2:17" ht="12">
      <c r="B47" s="8"/>
      <c r="C47" s="8" t="s">
        <v>10</v>
      </c>
      <c r="D47" s="8" t="s">
        <v>99</v>
      </c>
      <c r="E47" s="8"/>
      <c r="F47" s="21">
        <f>K47-Q47</f>
        <v>0</v>
      </c>
      <c r="G47" s="21"/>
      <c r="H47" s="21">
        <f>M47-S47</f>
        <v>0</v>
      </c>
      <c r="I47" s="22"/>
      <c r="J47" s="22"/>
      <c r="K47" s="21">
        <f>Q47-W47</f>
        <v>0</v>
      </c>
      <c r="L47" s="12"/>
      <c r="M47" s="21">
        <f>S47-Y47</f>
        <v>0</v>
      </c>
      <c r="Q47" s="55">
        <f>W47-AC47</f>
        <v>0</v>
      </c>
    </row>
    <row r="48" spans="2:17" ht="45">
      <c r="B48" s="8"/>
      <c r="C48" s="33" t="s">
        <v>14</v>
      </c>
      <c r="D48" s="48" t="s">
        <v>15</v>
      </c>
      <c r="E48" s="20"/>
      <c r="F48" s="26">
        <f>K48-Q48</f>
        <v>0</v>
      </c>
      <c r="G48" s="21"/>
      <c r="H48" s="26">
        <f>M48-S48</f>
        <v>0</v>
      </c>
      <c r="I48" s="22"/>
      <c r="J48" s="22"/>
      <c r="K48" s="26">
        <f>Q48-W48</f>
        <v>0</v>
      </c>
      <c r="L48" s="12"/>
      <c r="M48" s="26">
        <f>S48-Y48</f>
        <v>0</v>
      </c>
      <c r="Q48" s="58">
        <f>W48-AC48</f>
        <v>0</v>
      </c>
    </row>
    <row r="49" spans="2:17" ht="12">
      <c r="B49" s="8"/>
      <c r="C49" s="33"/>
      <c r="D49" s="20"/>
      <c r="E49" s="20"/>
      <c r="F49" s="24"/>
      <c r="G49" s="21"/>
      <c r="H49" s="24"/>
      <c r="I49" s="32"/>
      <c r="J49" s="32"/>
      <c r="K49" s="24"/>
      <c r="L49" s="12"/>
      <c r="M49" s="24"/>
      <c r="Q49" s="57"/>
    </row>
    <row r="50" spans="2:17" ht="36" customHeight="1" thickBot="1">
      <c r="B50" s="13" t="s">
        <v>24</v>
      </c>
      <c r="C50" s="115" t="s">
        <v>101</v>
      </c>
      <c r="D50" s="115"/>
      <c r="E50" s="20"/>
      <c r="F50" s="19">
        <f>F44-F46-F47-F48</f>
        <v>9780</v>
      </c>
      <c r="G50" s="34"/>
      <c r="H50" s="19">
        <f>H44-H46-H47-H48</f>
        <v>-14665</v>
      </c>
      <c r="I50" s="35"/>
      <c r="J50" s="35"/>
      <c r="K50" s="19">
        <f>K44-K46-K47-K48</f>
        <v>-14952</v>
      </c>
      <c r="L50" s="36"/>
      <c r="M50" s="19">
        <f>M44-M46-M47-M48</f>
        <v>-30975</v>
      </c>
      <c r="Q50" s="61">
        <f>Q44-Q46-Q47-Q48</f>
        <v>-24732</v>
      </c>
    </row>
    <row r="51" spans="2:17" ht="12" customHeight="1" thickTop="1">
      <c r="B51" s="8"/>
      <c r="C51" s="8"/>
      <c r="D51" s="8"/>
      <c r="E51" s="8"/>
      <c r="F51" s="37"/>
      <c r="G51" s="12"/>
      <c r="H51" s="37"/>
      <c r="I51" s="8"/>
      <c r="J51" s="8"/>
      <c r="K51" s="37"/>
      <c r="L51" s="12"/>
      <c r="M51" s="37"/>
      <c r="Q51" s="62"/>
    </row>
    <row r="52" spans="1:17" ht="48" customHeight="1">
      <c r="A52" s="6">
        <v>3</v>
      </c>
      <c r="B52" s="120" t="s">
        <v>33</v>
      </c>
      <c r="C52" s="120"/>
      <c r="D52" s="120"/>
      <c r="E52" s="20"/>
      <c r="F52" s="37"/>
      <c r="G52" s="12"/>
      <c r="H52" s="37"/>
      <c r="I52" s="8"/>
      <c r="J52" s="8"/>
      <c r="K52" s="12"/>
      <c r="L52" s="12"/>
      <c r="M52" s="37"/>
      <c r="Q52" s="54"/>
    </row>
    <row r="53" spans="2:17" ht="24" customHeight="1">
      <c r="B53" s="13" t="s">
        <v>0</v>
      </c>
      <c r="C53" s="114" t="s">
        <v>34</v>
      </c>
      <c r="D53" s="114"/>
      <c r="E53" s="27"/>
      <c r="F53" s="38">
        <f>F44/80682.088*100</f>
        <v>12.121649603317158</v>
      </c>
      <c r="G53" s="12"/>
      <c r="H53" s="38">
        <v>-18.18</v>
      </c>
      <c r="I53" s="8"/>
      <c r="J53" s="8"/>
      <c r="K53" s="38">
        <f>K44/80682.088*100</f>
        <v>-18.531994362862793</v>
      </c>
      <c r="L53" s="12"/>
      <c r="M53" s="38">
        <v>-38.39</v>
      </c>
      <c r="Q53" s="63">
        <f>Q44/80682.088*100</f>
        <v>-30.65364396617995</v>
      </c>
    </row>
    <row r="54" spans="2:17" ht="36" customHeight="1">
      <c r="B54" s="8" t="s">
        <v>1</v>
      </c>
      <c r="C54" s="114" t="s">
        <v>35</v>
      </c>
      <c r="D54" s="114"/>
      <c r="E54" s="27"/>
      <c r="F54" s="39">
        <f>F44/(80682.088)*100</f>
        <v>12.121649603317158</v>
      </c>
      <c r="G54" s="12"/>
      <c r="H54" s="39">
        <v>-18.18</v>
      </c>
      <c r="I54" s="8"/>
      <c r="J54" s="8"/>
      <c r="K54" s="39">
        <f>K44/(80682.088)*100</f>
        <v>-18.531994362862793</v>
      </c>
      <c r="L54" s="12"/>
      <c r="M54" s="39">
        <v>-38.4</v>
      </c>
      <c r="Q54" s="104">
        <f>Q44/(80682.088)*100</f>
        <v>-30.65364396617995</v>
      </c>
    </row>
    <row r="55" spans="2:17" ht="12">
      <c r="B55" s="8"/>
      <c r="C55" s="8"/>
      <c r="D55" s="8"/>
      <c r="E55" s="8"/>
      <c r="F55" s="8"/>
      <c r="G55" s="8"/>
      <c r="H55" s="8"/>
      <c r="I55" s="8"/>
      <c r="J55" s="8"/>
      <c r="K55" s="8"/>
      <c r="L55" s="8"/>
      <c r="M55" s="8"/>
      <c r="Q55" s="105"/>
    </row>
    <row r="56" spans="1:13" ht="24" customHeight="1">
      <c r="A56" s="6"/>
      <c r="B56" s="8"/>
      <c r="C56" s="20"/>
      <c r="D56" s="20"/>
      <c r="E56" s="20"/>
      <c r="F56" s="8"/>
      <c r="G56" s="8"/>
      <c r="H56" s="8"/>
      <c r="I56" s="8"/>
      <c r="J56" s="8"/>
      <c r="K56" s="8"/>
      <c r="L56" s="8"/>
      <c r="M56" s="8"/>
    </row>
    <row r="57" spans="2:13" ht="12">
      <c r="B57" s="8"/>
      <c r="C57" s="8"/>
      <c r="D57" s="8"/>
      <c r="E57" s="8"/>
      <c r="F57" s="8"/>
      <c r="G57" s="8"/>
      <c r="H57" s="8"/>
      <c r="I57" s="8"/>
      <c r="J57" s="8"/>
      <c r="K57" s="8"/>
      <c r="L57" s="8"/>
      <c r="M57" s="8"/>
    </row>
    <row r="58" spans="2:13" ht="12">
      <c r="B58" s="8"/>
      <c r="C58" s="8"/>
      <c r="D58" s="8"/>
      <c r="E58" s="8"/>
      <c r="F58" s="8"/>
      <c r="G58" s="8"/>
      <c r="H58" s="8"/>
      <c r="I58" s="8"/>
      <c r="J58" s="8"/>
      <c r="K58" s="8"/>
      <c r="L58" s="8"/>
      <c r="M58" s="8"/>
    </row>
  </sheetData>
  <mergeCells count="21">
    <mergeCell ref="K31:M31"/>
    <mergeCell ref="C44:D44"/>
    <mergeCell ref="C15:D15"/>
    <mergeCell ref="C29:D29"/>
    <mergeCell ref="C27:D27"/>
    <mergeCell ref="C25:D25"/>
    <mergeCell ref="C12:D12"/>
    <mergeCell ref="C19:D19"/>
    <mergeCell ref="C53:D53"/>
    <mergeCell ref="F31:H31"/>
    <mergeCell ref="B52:D52"/>
    <mergeCell ref="C54:D54"/>
    <mergeCell ref="C50:D50"/>
    <mergeCell ref="B2:M2"/>
    <mergeCell ref="C23:D23"/>
    <mergeCell ref="C36:D36"/>
    <mergeCell ref="C14:D14"/>
    <mergeCell ref="F7:H7"/>
    <mergeCell ref="C21:D21"/>
    <mergeCell ref="C17:D17"/>
    <mergeCell ref="K7:M7"/>
  </mergeCells>
  <printOptions/>
  <pageMargins left="0.47" right="0.34" top="1" bottom="0.59" header="0.5" footer="0.5"/>
  <pageSetup horizontalDpi="600" verticalDpi="600" orientation="portrait" r:id="rId1"/>
  <rowBreaks count="1" manualBreakCount="1">
    <brk id="30" max="13" man="1"/>
  </rowBreaks>
</worksheet>
</file>

<file path=xl/worksheets/sheet3.xml><?xml version="1.0" encoding="utf-8"?>
<worksheet xmlns="http://schemas.openxmlformats.org/spreadsheetml/2006/main" xmlns:r="http://schemas.openxmlformats.org/officeDocument/2006/relationships">
  <dimension ref="A1:Q175"/>
  <sheetViews>
    <sheetView tabSelected="1" view="pageBreakPreview" zoomScaleSheetLayoutView="100" workbookViewId="0" topLeftCell="A16">
      <selection activeCell="B21" sqref="B21"/>
    </sheetView>
  </sheetViews>
  <sheetFormatPr defaultColWidth="9.33203125" defaultRowHeight="10.5"/>
  <cols>
    <col min="1" max="1" width="3.66015625" style="8" customWidth="1"/>
    <col min="2" max="2" width="9.33203125" style="8" customWidth="1"/>
    <col min="3" max="3" width="4.16015625" style="8" customWidth="1"/>
    <col min="4" max="4" width="27.33203125" style="8" customWidth="1"/>
    <col min="5" max="5" width="1.5" style="8" customWidth="1"/>
    <col min="6" max="6" width="16" style="8" customWidth="1"/>
    <col min="7" max="7" width="1.5" style="8" customWidth="1"/>
    <col min="8" max="8" width="17.83203125" style="8" customWidth="1"/>
    <col min="9" max="9" width="1.66796875" style="8" customWidth="1"/>
    <col min="10" max="10" width="8.5" style="8" hidden="1" customWidth="1"/>
    <col min="11" max="11" width="1.83203125" style="8" hidden="1" customWidth="1"/>
    <col min="12" max="12" width="13.83203125" style="8" customWidth="1"/>
    <col min="13" max="13" width="3.66015625" style="8" customWidth="1"/>
    <col min="14" max="14" width="17.83203125" style="8" customWidth="1"/>
    <col min="15" max="15" width="2.5" style="8" customWidth="1"/>
    <col min="16" max="16384" width="9.33203125" style="8" customWidth="1"/>
  </cols>
  <sheetData>
    <row r="1" ht="11.25">
      <c r="A1" s="7" t="s">
        <v>102</v>
      </c>
    </row>
    <row r="3" spans="1:3" ht="11.25">
      <c r="A3" s="8">
        <v>1</v>
      </c>
      <c r="C3" s="7" t="s">
        <v>103</v>
      </c>
    </row>
    <row r="5" spans="3:14" ht="24" customHeight="1">
      <c r="C5" s="126" t="s">
        <v>104</v>
      </c>
      <c r="D5" s="126"/>
      <c r="E5" s="126"/>
      <c r="F5" s="126"/>
      <c r="G5" s="126"/>
      <c r="H5" s="126"/>
      <c r="I5" s="126"/>
      <c r="J5" s="126"/>
      <c r="K5" s="126"/>
      <c r="L5" s="126"/>
      <c r="M5" s="126"/>
      <c r="N5" s="126"/>
    </row>
    <row r="7" spans="1:3" ht="11.25">
      <c r="A7" s="8">
        <v>2</v>
      </c>
      <c r="C7" s="7" t="s">
        <v>105</v>
      </c>
    </row>
    <row r="9" spans="6:14" ht="11.25">
      <c r="F9" s="133" t="s">
        <v>37</v>
      </c>
      <c r="G9" s="133"/>
      <c r="H9" s="133"/>
      <c r="L9" s="133" t="s">
        <v>38</v>
      </c>
      <c r="M9" s="133"/>
      <c r="N9" s="133"/>
    </row>
    <row r="10" spans="6:14" ht="33.75">
      <c r="F10" s="90" t="s">
        <v>20</v>
      </c>
      <c r="H10" s="90" t="s">
        <v>21</v>
      </c>
      <c r="I10" s="13"/>
      <c r="J10" s="13"/>
      <c r="K10" s="13"/>
      <c r="L10" s="90" t="s">
        <v>22</v>
      </c>
      <c r="M10" s="13"/>
      <c r="N10" s="90" t="s">
        <v>23</v>
      </c>
    </row>
    <row r="11" spans="6:14" ht="11.25">
      <c r="F11" s="91">
        <v>37164</v>
      </c>
      <c r="H11" s="91">
        <v>36799</v>
      </c>
      <c r="L11" s="91">
        <v>37164</v>
      </c>
      <c r="N11" s="91">
        <v>36799</v>
      </c>
    </row>
    <row r="12" spans="6:14" ht="11.25">
      <c r="F12" s="92" t="s">
        <v>17</v>
      </c>
      <c r="G12" s="92"/>
      <c r="H12" s="93" t="s">
        <v>17</v>
      </c>
      <c r="I12" s="92"/>
      <c r="J12" s="92"/>
      <c r="K12" s="92"/>
      <c r="L12" s="92" t="s">
        <v>17</v>
      </c>
      <c r="M12" s="94"/>
      <c r="N12" s="95" t="s">
        <v>17</v>
      </c>
    </row>
    <row r="13" spans="6:14" ht="11.25">
      <c r="F13" s="92"/>
      <c r="G13" s="92"/>
      <c r="H13" s="92"/>
      <c r="I13" s="92"/>
      <c r="J13" s="92"/>
      <c r="K13" s="92"/>
      <c r="L13" s="92"/>
      <c r="M13" s="94"/>
      <c r="N13" s="96"/>
    </row>
    <row r="14" spans="3:14" ht="44.25" customHeight="1">
      <c r="C14" s="127" t="s">
        <v>197</v>
      </c>
      <c r="D14" s="127"/>
      <c r="F14" s="92">
        <f>L14-Q14</f>
        <v>18721</v>
      </c>
      <c r="G14" s="92"/>
      <c r="H14" s="92"/>
      <c r="I14" s="92"/>
      <c r="J14" s="92"/>
      <c r="K14" s="92"/>
      <c r="L14" s="92">
        <v>18721</v>
      </c>
      <c r="M14" s="94"/>
      <c r="N14" s="96"/>
    </row>
    <row r="15" spans="3:14" ht="11.25" customHeight="1">
      <c r="C15" s="106"/>
      <c r="D15" s="106"/>
      <c r="F15" s="92"/>
      <c r="G15" s="92"/>
      <c r="H15" s="92"/>
      <c r="I15" s="92"/>
      <c r="J15" s="92"/>
      <c r="K15" s="92"/>
      <c r="L15" s="92"/>
      <c r="M15" s="94"/>
      <c r="N15" s="96"/>
    </row>
    <row r="16" spans="3:17" ht="22.5" customHeight="1">
      <c r="C16" s="127" t="s">
        <v>171</v>
      </c>
      <c r="D16" s="127"/>
      <c r="F16" s="92">
        <f>L16-Q16</f>
        <v>0</v>
      </c>
      <c r="L16" s="92">
        <v>-11</v>
      </c>
      <c r="Q16" s="8">
        <v>-11</v>
      </c>
    </row>
    <row r="17" spans="6:14" ht="12" thickBot="1">
      <c r="F17" s="97">
        <f>SUM(F12:F16)</f>
        <v>18721</v>
      </c>
      <c r="G17" s="22"/>
      <c r="H17" s="97">
        <f>SUM(H12:H16)</f>
        <v>0</v>
      </c>
      <c r="L17" s="97">
        <f>SUM(L12:L16)</f>
        <v>18710</v>
      </c>
      <c r="N17" s="97">
        <f>SUM(N12:N16)</f>
        <v>0</v>
      </c>
    </row>
    <row r="18" ht="12" thickTop="1"/>
    <row r="19" spans="3:14" ht="58.5" customHeight="1">
      <c r="C19" s="126" t="s">
        <v>198</v>
      </c>
      <c r="D19" s="126"/>
      <c r="E19" s="126"/>
      <c r="F19" s="126"/>
      <c r="G19" s="126"/>
      <c r="H19" s="126"/>
      <c r="I19" s="126"/>
      <c r="J19" s="126"/>
      <c r="K19" s="126"/>
      <c r="L19" s="126"/>
      <c r="M19" s="126"/>
      <c r="N19" s="117"/>
    </row>
    <row r="21" spans="3:14" ht="36" customHeight="1">
      <c r="C21" s="126" t="s">
        <v>199</v>
      </c>
      <c r="D21" s="126"/>
      <c r="E21" s="126"/>
      <c r="F21" s="126"/>
      <c r="G21" s="126"/>
      <c r="H21" s="126"/>
      <c r="I21" s="126"/>
      <c r="J21" s="126"/>
      <c r="K21" s="126"/>
      <c r="L21" s="126"/>
      <c r="M21" s="126"/>
      <c r="N21" s="117"/>
    </row>
    <row r="23" spans="3:14" ht="27.75" customHeight="1">
      <c r="C23" s="126" t="s">
        <v>200</v>
      </c>
      <c r="D23" s="126"/>
      <c r="E23" s="126"/>
      <c r="F23" s="126"/>
      <c r="G23" s="126"/>
      <c r="H23" s="126"/>
      <c r="I23" s="126"/>
      <c r="J23" s="126"/>
      <c r="K23" s="126"/>
      <c r="L23" s="126"/>
      <c r="M23" s="126"/>
      <c r="N23" s="117"/>
    </row>
    <row r="24" ht="12" customHeight="1"/>
    <row r="25" spans="3:12" ht="24.75" customHeight="1">
      <c r="C25" s="120" t="s">
        <v>181</v>
      </c>
      <c r="D25" s="128"/>
      <c r="E25" s="128"/>
      <c r="F25" s="128"/>
      <c r="G25" s="128"/>
      <c r="H25" s="128"/>
      <c r="L25" s="92" t="s">
        <v>17</v>
      </c>
    </row>
    <row r="26" spans="4:12" ht="11.25">
      <c r="D26" s="8" t="s">
        <v>172</v>
      </c>
      <c r="L26" s="22">
        <v>0</v>
      </c>
    </row>
    <row r="27" spans="4:12" ht="11.25">
      <c r="D27" s="8" t="s">
        <v>175</v>
      </c>
      <c r="L27" s="22">
        <v>-7671</v>
      </c>
    </row>
    <row r="28" spans="4:12" ht="11.25">
      <c r="D28" s="8" t="s">
        <v>180</v>
      </c>
      <c r="L28" s="22">
        <v>-32882</v>
      </c>
    </row>
    <row r="29" spans="4:12" ht="11.25">
      <c r="D29" s="8" t="s">
        <v>173</v>
      </c>
      <c r="L29" s="22">
        <v>54367</v>
      </c>
    </row>
    <row r="30" spans="4:12" ht="11.25">
      <c r="D30" s="8" t="s">
        <v>174</v>
      </c>
      <c r="L30" s="22">
        <v>4907</v>
      </c>
    </row>
    <row r="31" ht="11.25">
      <c r="L31" s="109">
        <f>SUM(L26:L30)</f>
        <v>18721</v>
      </c>
    </row>
    <row r="33" spans="3:12" ht="11.25">
      <c r="C33" s="120" t="s">
        <v>179</v>
      </c>
      <c r="D33" s="120"/>
      <c r="E33" s="128"/>
      <c r="F33" s="128"/>
      <c r="G33" s="128"/>
      <c r="H33" s="128"/>
      <c r="L33" s="92" t="s">
        <v>17</v>
      </c>
    </row>
    <row r="34" spans="4:12" ht="11.25">
      <c r="D34" s="8" t="s">
        <v>170</v>
      </c>
      <c r="L34" s="22">
        <v>150</v>
      </c>
    </row>
    <row r="35" spans="4:12" ht="11.25">
      <c r="D35" s="8" t="s">
        <v>175</v>
      </c>
      <c r="L35" s="22">
        <v>-150</v>
      </c>
    </row>
    <row r="36" spans="4:12" ht="11.25">
      <c r="D36" s="8" t="s">
        <v>176</v>
      </c>
      <c r="L36" s="22">
        <v>-11</v>
      </c>
    </row>
    <row r="37" ht="11.25">
      <c r="L37" s="109">
        <f>SUM(L34:L36)</f>
        <v>-11</v>
      </c>
    </row>
    <row r="38" spans="1:12" ht="11.25">
      <c r="A38" s="8">
        <v>3</v>
      </c>
      <c r="C38" s="7" t="s">
        <v>106</v>
      </c>
      <c r="L38" s="22"/>
    </row>
    <row r="39" ht="11.25">
      <c r="L39" s="22"/>
    </row>
    <row r="40" spans="3:14" ht="12" customHeight="1">
      <c r="C40" s="126" t="s">
        <v>107</v>
      </c>
      <c r="D40" s="126"/>
      <c r="E40" s="126"/>
      <c r="F40" s="126"/>
      <c r="G40" s="126"/>
      <c r="H40" s="126"/>
      <c r="I40" s="126"/>
      <c r="J40" s="126"/>
      <c r="K40" s="126"/>
      <c r="L40" s="126"/>
      <c r="M40" s="126"/>
      <c r="N40" s="126"/>
    </row>
    <row r="42" spans="1:3" ht="11.25">
      <c r="A42" s="8">
        <v>4</v>
      </c>
      <c r="C42" s="7" t="s">
        <v>69</v>
      </c>
    </row>
    <row r="43" ht="11.25">
      <c r="C43" s="7"/>
    </row>
    <row r="44" ht="11.25">
      <c r="C44" s="8" t="s">
        <v>108</v>
      </c>
    </row>
    <row r="45" spans="3:14" ht="11.25">
      <c r="C45" s="7"/>
      <c r="F45" s="133" t="s">
        <v>37</v>
      </c>
      <c r="G45" s="133"/>
      <c r="H45" s="133"/>
      <c r="L45" s="133" t="s">
        <v>38</v>
      </c>
      <c r="M45" s="133"/>
      <c r="N45" s="133"/>
    </row>
    <row r="46" spans="3:14" ht="33.75">
      <c r="C46" s="7"/>
      <c r="F46" s="90" t="s">
        <v>20</v>
      </c>
      <c r="H46" s="90" t="s">
        <v>21</v>
      </c>
      <c r="I46" s="13"/>
      <c r="J46" s="13"/>
      <c r="K46" s="13"/>
      <c r="L46" s="90" t="s">
        <v>22</v>
      </c>
      <c r="M46" s="13"/>
      <c r="N46" s="90" t="s">
        <v>23</v>
      </c>
    </row>
    <row r="47" spans="3:14" ht="11.25">
      <c r="C47" s="7"/>
      <c r="F47" s="91">
        <v>37164</v>
      </c>
      <c r="H47" s="91">
        <v>36799</v>
      </c>
      <c r="L47" s="91">
        <v>37164</v>
      </c>
      <c r="N47" s="91">
        <v>36799</v>
      </c>
    </row>
    <row r="48" spans="6:14" ht="11.25">
      <c r="F48" s="92" t="s">
        <v>17</v>
      </c>
      <c r="G48" s="92"/>
      <c r="H48" s="92" t="s">
        <v>17</v>
      </c>
      <c r="I48" s="92"/>
      <c r="J48" s="92"/>
      <c r="K48" s="92"/>
      <c r="L48" s="92" t="s">
        <v>17</v>
      </c>
      <c r="M48" s="94"/>
      <c r="N48" s="96" t="s">
        <v>17</v>
      </c>
    </row>
    <row r="49" spans="6:14" ht="11.25">
      <c r="F49" s="93"/>
      <c r="G49" s="22"/>
      <c r="H49" s="93"/>
      <c r="I49" s="22"/>
      <c r="J49" s="22"/>
      <c r="K49" s="22"/>
      <c r="L49" s="93"/>
      <c r="N49" s="95"/>
    </row>
    <row r="50" spans="3:17" ht="11.25">
      <c r="C50" s="8" t="s">
        <v>109</v>
      </c>
      <c r="F50" s="92">
        <f>L50-Q50</f>
        <v>157</v>
      </c>
      <c r="G50" s="22"/>
      <c r="H50" s="92">
        <v>-12</v>
      </c>
      <c r="L50" s="22">
        <v>240</v>
      </c>
      <c r="N50" s="92"/>
      <c r="Q50" s="8">
        <v>83</v>
      </c>
    </row>
    <row r="51" spans="3:14" ht="24" customHeight="1">
      <c r="C51" s="115" t="s">
        <v>110</v>
      </c>
      <c r="D51" s="115"/>
      <c r="E51" s="20"/>
      <c r="F51" s="92">
        <f>L51-Q51</f>
        <v>622</v>
      </c>
      <c r="G51" s="22"/>
      <c r="H51" s="92">
        <v>80</v>
      </c>
      <c r="L51" s="22">
        <v>622</v>
      </c>
      <c r="N51" s="92">
        <v>80</v>
      </c>
    </row>
    <row r="52" spans="3:14" ht="24" customHeight="1">
      <c r="C52" s="115" t="s">
        <v>111</v>
      </c>
      <c r="D52" s="115"/>
      <c r="E52" s="20"/>
      <c r="F52" s="92"/>
      <c r="G52" s="22"/>
      <c r="H52" s="92"/>
      <c r="L52" s="22"/>
      <c r="N52" s="92"/>
    </row>
    <row r="53" spans="6:14" ht="12" thickBot="1">
      <c r="F53" s="97">
        <f>SUM(F50:F52)</f>
        <v>779</v>
      </c>
      <c r="G53" s="22"/>
      <c r="H53" s="97">
        <f>SUM(H50:H52)</f>
        <v>68</v>
      </c>
      <c r="L53" s="97">
        <f>SUM(L50:L52)</f>
        <v>862</v>
      </c>
      <c r="N53" s="97">
        <f>SUM(N50:N52)</f>
        <v>80</v>
      </c>
    </row>
    <row r="54" ht="12" thickTop="1"/>
    <row r="56" spans="1:3" ht="11.25">
      <c r="A56" s="8">
        <v>5</v>
      </c>
      <c r="C56" s="7" t="s">
        <v>112</v>
      </c>
    </row>
    <row r="58" spans="3:14" ht="32.25" customHeight="1">
      <c r="C58" s="129" t="s">
        <v>184</v>
      </c>
      <c r="D58" s="129"/>
      <c r="E58" s="129"/>
      <c r="F58" s="129"/>
      <c r="G58" s="129"/>
      <c r="H58" s="129"/>
      <c r="I58" s="129"/>
      <c r="J58" s="129"/>
      <c r="K58" s="129"/>
      <c r="L58" s="129"/>
      <c r="M58" s="129"/>
      <c r="N58" s="129"/>
    </row>
    <row r="60" spans="1:3" ht="11.25">
      <c r="A60" s="8">
        <v>6</v>
      </c>
      <c r="C60" s="7" t="s">
        <v>113</v>
      </c>
    </row>
    <row r="61" ht="11.25">
      <c r="C61" s="7"/>
    </row>
    <row r="62" spans="3:14" ht="22.5" customHeight="1">
      <c r="C62" s="13" t="s">
        <v>114</v>
      </c>
      <c r="D62" s="129" t="s">
        <v>188</v>
      </c>
      <c r="E62" s="129"/>
      <c r="F62" s="129"/>
      <c r="G62" s="129"/>
      <c r="H62" s="129"/>
      <c r="I62" s="129"/>
      <c r="J62" s="129"/>
      <c r="K62" s="129"/>
      <c r="L62" s="129"/>
      <c r="M62" s="129"/>
      <c r="N62" s="129"/>
    </row>
    <row r="63" ht="11.25">
      <c r="C63" s="7"/>
    </row>
    <row r="64" spans="3:4" ht="11.25">
      <c r="C64" s="8" t="s">
        <v>115</v>
      </c>
      <c r="D64" s="8" t="s">
        <v>185</v>
      </c>
    </row>
    <row r="65" ht="11.25">
      <c r="C65" s="7"/>
    </row>
    <row r="66" spans="3:12" ht="11.25">
      <c r="C66" s="7"/>
      <c r="L66" s="94" t="s">
        <v>17</v>
      </c>
    </row>
    <row r="67" spans="3:12" ht="11.25">
      <c r="C67" s="7"/>
      <c r="L67" s="94"/>
    </row>
    <row r="68" spans="4:12" ht="12" thickBot="1">
      <c r="D68" s="8" t="s">
        <v>116</v>
      </c>
      <c r="L68" s="98">
        <v>895</v>
      </c>
    </row>
    <row r="69" spans="4:12" ht="12.75" thickBot="1" thickTop="1">
      <c r="D69" s="8" t="s">
        <v>117</v>
      </c>
      <c r="L69" s="99">
        <v>365</v>
      </c>
    </row>
    <row r="70" spans="4:12" ht="24" customHeight="1" thickBot="1" thickTop="1">
      <c r="D70" s="127" t="s">
        <v>118</v>
      </c>
      <c r="E70" s="127"/>
      <c r="F70" s="127"/>
      <c r="G70" s="127"/>
      <c r="H70" s="127"/>
      <c r="L70" s="99">
        <v>74</v>
      </c>
    </row>
    <row r="71" spans="3:12" ht="12" customHeight="1" thickTop="1">
      <c r="C71" s="100"/>
      <c r="D71" s="101"/>
      <c r="E71" s="101"/>
      <c r="F71" s="101"/>
      <c r="G71" s="101"/>
      <c r="H71" s="101"/>
      <c r="L71" s="83"/>
    </row>
    <row r="72" spans="1:3" ht="11.25">
      <c r="A72" s="8">
        <v>7</v>
      </c>
      <c r="C72" s="7" t="s">
        <v>119</v>
      </c>
    </row>
    <row r="73" ht="11.25">
      <c r="C73" s="7"/>
    </row>
    <row r="74" spans="2:14" ht="63" customHeight="1">
      <c r="B74" s="110" t="s">
        <v>177</v>
      </c>
      <c r="C74" s="126" t="s">
        <v>201</v>
      </c>
      <c r="D74" s="126"/>
      <c r="E74" s="126"/>
      <c r="F74" s="126"/>
      <c r="G74" s="126"/>
      <c r="H74" s="126"/>
      <c r="I74" s="126"/>
      <c r="J74" s="126"/>
      <c r="K74" s="126"/>
      <c r="L74" s="126"/>
      <c r="M74" s="126"/>
      <c r="N74" s="117"/>
    </row>
    <row r="75" spans="2:14" ht="11.25" customHeight="1">
      <c r="B75" s="13"/>
      <c r="C75" s="108"/>
      <c r="D75" s="108"/>
      <c r="E75" s="108"/>
      <c r="F75" s="108"/>
      <c r="G75" s="108"/>
      <c r="H75" s="108"/>
      <c r="I75" s="108"/>
      <c r="J75" s="108"/>
      <c r="K75" s="108"/>
      <c r="L75" s="108"/>
      <c r="M75" s="108"/>
      <c r="N75" s="107"/>
    </row>
    <row r="76" spans="2:14" ht="37.5" customHeight="1">
      <c r="B76" s="110" t="s">
        <v>178</v>
      </c>
      <c r="C76" s="126" t="s">
        <v>189</v>
      </c>
      <c r="D76" s="126"/>
      <c r="E76" s="126"/>
      <c r="F76" s="126"/>
      <c r="G76" s="126"/>
      <c r="H76" s="126"/>
      <c r="I76" s="126"/>
      <c r="J76" s="126"/>
      <c r="K76" s="126"/>
      <c r="L76" s="126"/>
      <c r="M76" s="126"/>
      <c r="N76" s="117"/>
    </row>
    <row r="77" spans="2:14" ht="11.25" customHeight="1">
      <c r="B77" s="13"/>
      <c r="C77" s="108"/>
      <c r="D77" s="108"/>
      <c r="E77" s="108"/>
      <c r="F77" s="108"/>
      <c r="G77" s="108"/>
      <c r="H77" s="108"/>
      <c r="I77" s="108"/>
      <c r="J77" s="108"/>
      <c r="K77" s="108"/>
      <c r="L77" s="108"/>
      <c r="M77" s="108"/>
      <c r="N77" s="107"/>
    </row>
    <row r="78" spans="1:3" ht="11.25">
      <c r="A78" s="8">
        <v>8</v>
      </c>
      <c r="C78" s="7" t="s">
        <v>120</v>
      </c>
    </row>
    <row r="80" spans="3:14" ht="13.5" customHeight="1">
      <c r="C80" s="126" t="s">
        <v>167</v>
      </c>
      <c r="D80" s="126"/>
      <c r="E80" s="126"/>
      <c r="F80" s="126"/>
      <c r="G80" s="126"/>
      <c r="H80" s="126"/>
      <c r="I80" s="126"/>
      <c r="J80" s="126"/>
      <c r="K80" s="126"/>
      <c r="L80" s="126"/>
      <c r="M80" s="126"/>
      <c r="N80" s="117"/>
    </row>
    <row r="82" spans="1:3" ht="11.25">
      <c r="A82" s="8">
        <v>9</v>
      </c>
      <c r="C82" s="7" t="s">
        <v>121</v>
      </c>
    </row>
    <row r="84" spans="3:14" ht="22.5" customHeight="1">
      <c r="C84" s="126" t="s">
        <v>190</v>
      </c>
      <c r="D84" s="126"/>
      <c r="E84" s="126"/>
      <c r="F84" s="126"/>
      <c r="G84" s="126"/>
      <c r="H84" s="126"/>
      <c r="I84" s="126"/>
      <c r="J84" s="126"/>
      <c r="K84" s="126"/>
      <c r="L84" s="126"/>
      <c r="M84" s="126"/>
      <c r="N84" s="126"/>
    </row>
    <row r="86" spans="1:3" ht="11.25">
      <c r="A86" s="8">
        <v>10</v>
      </c>
      <c r="C86" s="7" t="s">
        <v>122</v>
      </c>
    </row>
    <row r="87" ht="11.25">
      <c r="C87" s="7"/>
    </row>
    <row r="88" spans="3:14" ht="11.25">
      <c r="C88" s="7"/>
      <c r="H88" s="84" t="s">
        <v>123</v>
      </c>
      <c r="I88" s="84"/>
      <c r="J88" s="84"/>
      <c r="K88" s="84"/>
      <c r="L88" s="84" t="s">
        <v>124</v>
      </c>
      <c r="M88" s="84"/>
      <c r="N88" s="84" t="s">
        <v>125</v>
      </c>
    </row>
    <row r="89" spans="3:14" ht="11.25">
      <c r="C89" s="85" t="s">
        <v>126</v>
      </c>
      <c r="H89" s="84" t="s">
        <v>17</v>
      </c>
      <c r="I89" s="94"/>
      <c r="J89" s="94"/>
      <c r="K89" s="94"/>
      <c r="L89" s="84" t="s">
        <v>17</v>
      </c>
      <c r="M89" s="94"/>
      <c r="N89" s="84" t="s">
        <v>17</v>
      </c>
    </row>
    <row r="90" spans="3:14" ht="11.25">
      <c r="C90" s="85"/>
      <c r="H90" s="84"/>
      <c r="I90" s="94"/>
      <c r="J90" s="94"/>
      <c r="K90" s="94"/>
      <c r="L90" s="84"/>
      <c r="M90" s="94"/>
      <c r="N90" s="84"/>
    </row>
    <row r="91" spans="3:14" ht="11.25">
      <c r="C91" s="8" t="s">
        <v>127</v>
      </c>
      <c r="H91" s="86">
        <v>11330</v>
      </c>
      <c r="I91" s="86"/>
      <c r="J91" s="86"/>
      <c r="K91" s="86"/>
      <c r="L91" s="86"/>
      <c r="M91" s="86"/>
      <c r="N91" s="86">
        <f>SUM(H91:L91)</f>
        <v>11330</v>
      </c>
    </row>
    <row r="92" spans="3:14" ht="11.25">
      <c r="C92" s="8" t="s">
        <v>128</v>
      </c>
      <c r="H92" s="86"/>
      <c r="I92" s="86"/>
      <c r="J92" s="86"/>
      <c r="K92" s="86"/>
      <c r="L92" s="86"/>
      <c r="M92" s="86"/>
      <c r="N92" s="86">
        <f>SUM(H92:L92)</f>
        <v>0</v>
      </c>
    </row>
    <row r="93" spans="3:14" ht="11.25">
      <c r="C93" s="8" t="s">
        <v>129</v>
      </c>
      <c r="H93" s="86">
        <v>1738</v>
      </c>
      <c r="I93" s="86"/>
      <c r="J93" s="86"/>
      <c r="K93" s="86"/>
      <c r="L93" s="86"/>
      <c r="M93" s="86"/>
      <c r="N93" s="86">
        <f>SUM(H93:L93)</f>
        <v>1738</v>
      </c>
    </row>
    <row r="94" spans="3:14" ht="11.25">
      <c r="C94" s="8" t="s">
        <v>130</v>
      </c>
      <c r="H94" s="86">
        <v>61034</v>
      </c>
      <c r="I94" s="86"/>
      <c r="J94" s="86"/>
      <c r="K94" s="86"/>
      <c r="L94" s="86">
        <v>44167</v>
      </c>
      <c r="M94" s="86"/>
      <c r="N94" s="86">
        <f>SUM(H94:L94)</f>
        <v>105201</v>
      </c>
    </row>
    <row r="95" spans="8:14" ht="11.25">
      <c r="H95" s="87">
        <f>SUM(H91:H94)</f>
        <v>74102</v>
      </c>
      <c r="I95" s="86"/>
      <c r="J95" s="86"/>
      <c r="K95" s="86"/>
      <c r="L95" s="87">
        <f>SUM(L91:L94)</f>
        <v>44167</v>
      </c>
      <c r="M95" s="86"/>
      <c r="N95" s="87">
        <f>SUM(N91:N94)</f>
        <v>118269</v>
      </c>
    </row>
    <row r="96" spans="3:14" ht="11.25">
      <c r="C96" s="85" t="s">
        <v>131</v>
      </c>
      <c r="H96" s="86"/>
      <c r="I96" s="86"/>
      <c r="J96" s="86"/>
      <c r="K96" s="86"/>
      <c r="L96" s="86"/>
      <c r="M96" s="86"/>
      <c r="N96" s="86"/>
    </row>
    <row r="97" spans="3:14" ht="11.25">
      <c r="C97" s="8" t="s">
        <v>127</v>
      </c>
      <c r="H97" s="86"/>
      <c r="I97" s="86"/>
      <c r="J97" s="86"/>
      <c r="K97" s="86"/>
      <c r="L97" s="86"/>
      <c r="M97" s="86"/>
      <c r="N97" s="86">
        <f>SUM(H97:L97)</f>
        <v>0</v>
      </c>
    </row>
    <row r="98" spans="3:14" ht="11.25">
      <c r="C98" s="8" t="s">
        <v>128</v>
      </c>
      <c r="H98" s="86"/>
      <c r="I98" s="86"/>
      <c r="J98" s="86"/>
      <c r="K98" s="86"/>
      <c r="L98" s="86"/>
      <c r="M98" s="86"/>
      <c r="N98" s="86">
        <f>SUM(H98:L98)</f>
        <v>0</v>
      </c>
    </row>
    <row r="99" spans="3:14" ht="11.25">
      <c r="C99" s="8" t="s">
        <v>129</v>
      </c>
      <c r="H99" s="86"/>
      <c r="I99" s="86"/>
      <c r="J99" s="86"/>
      <c r="K99" s="86"/>
      <c r="L99" s="86"/>
      <c r="M99" s="86"/>
      <c r="N99" s="86">
        <f>SUM(H99:L99)</f>
        <v>0</v>
      </c>
    </row>
    <row r="100" spans="3:14" ht="11.25">
      <c r="C100" s="8" t="s">
        <v>130</v>
      </c>
      <c r="H100" s="86"/>
      <c r="I100" s="86"/>
      <c r="J100" s="86"/>
      <c r="K100" s="86"/>
      <c r="L100" s="86"/>
      <c r="M100" s="86"/>
      <c r="N100" s="86">
        <f>SUM(H100:L100)</f>
        <v>0</v>
      </c>
    </row>
    <row r="101" spans="8:14" ht="11.25">
      <c r="H101" s="87">
        <f>SUM(H97:H100)</f>
        <v>0</v>
      </c>
      <c r="I101" s="86"/>
      <c r="J101" s="86"/>
      <c r="K101" s="86"/>
      <c r="L101" s="87">
        <f>SUM(L97:L100)</f>
        <v>0</v>
      </c>
      <c r="M101" s="86"/>
      <c r="N101" s="87">
        <f>SUM(N97:N100)</f>
        <v>0</v>
      </c>
    </row>
    <row r="102" spans="3:14" ht="12" thickBot="1">
      <c r="C102" s="8" t="s">
        <v>132</v>
      </c>
      <c r="H102" s="88">
        <f>H101+H95</f>
        <v>74102</v>
      </c>
      <c r="I102" s="86"/>
      <c r="J102" s="86"/>
      <c r="K102" s="86"/>
      <c r="L102" s="88">
        <f>L101+L95</f>
        <v>44167</v>
      </c>
      <c r="M102" s="86"/>
      <c r="N102" s="88">
        <f>N101+N95</f>
        <v>118269</v>
      </c>
    </row>
    <row r="103" spans="8:14" ht="12" thickTop="1">
      <c r="H103" s="86"/>
      <c r="I103" s="86"/>
      <c r="J103" s="86"/>
      <c r="K103" s="86"/>
      <c r="L103" s="86"/>
      <c r="M103" s="86"/>
      <c r="N103" s="86"/>
    </row>
    <row r="104" spans="1:3" ht="11.25">
      <c r="A104" s="8">
        <v>11</v>
      </c>
      <c r="C104" s="7" t="s">
        <v>133</v>
      </c>
    </row>
    <row r="106" spans="3:14" ht="33.75" customHeight="1">
      <c r="C106" s="126" t="s">
        <v>182</v>
      </c>
      <c r="D106" s="126"/>
      <c r="E106" s="126"/>
      <c r="F106" s="126"/>
      <c r="G106" s="126"/>
      <c r="H106" s="126"/>
      <c r="I106" s="126"/>
      <c r="J106" s="126"/>
      <c r="K106" s="126"/>
      <c r="L106" s="126"/>
      <c r="M106" s="126"/>
      <c r="N106" s="126"/>
    </row>
    <row r="108" spans="1:3" ht="11.25">
      <c r="A108" s="8">
        <v>12</v>
      </c>
      <c r="C108" s="7" t="s">
        <v>134</v>
      </c>
    </row>
    <row r="110" spans="3:14" ht="25.5" customHeight="1">
      <c r="C110" s="126" t="s">
        <v>135</v>
      </c>
      <c r="D110" s="126"/>
      <c r="E110" s="126"/>
      <c r="F110" s="126"/>
      <c r="G110" s="126"/>
      <c r="H110" s="126"/>
      <c r="I110" s="126"/>
      <c r="J110" s="126"/>
      <c r="K110" s="126"/>
      <c r="L110" s="126"/>
      <c r="M110" s="126"/>
      <c r="N110" s="126"/>
    </row>
    <row r="112" spans="1:3" ht="11.25">
      <c r="A112" s="8">
        <v>13</v>
      </c>
      <c r="C112" s="7" t="s">
        <v>136</v>
      </c>
    </row>
    <row r="114" spans="3:14" ht="45" customHeight="1">
      <c r="C114" s="126" t="s">
        <v>186</v>
      </c>
      <c r="D114" s="126"/>
      <c r="E114" s="126"/>
      <c r="F114" s="126"/>
      <c r="G114" s="126"/>
      <c r="H114" s="126"/>
      <c r="I114" s="126"/>
      <c r="J114" s="126"/>
      <c r="K114" s="126"/>
      <c r="L114" s="126"/>
      <c r="M114" s="126"/>
      <c r="N114" s="136"/>
    </row>
    <row r="116" spans="1:3" ht="11.25">
      <c r="A116" s="8">
        <v>14</v>
      </c>
      <c r="C116" s="7" t="s">
        <v>137</v>
      </c>
    </row>
    <row r="117" ht="11.25">
      <c r="C117" s="7"/>
    </row>
    <row r="118" spans="3:14" ht="11.25">
      <c r="C118" s="7"/>
      <c r="H118" s="84" t="s">
        <v>138</v>
      </c>
      <c r="I118" s="84"/>
      <c r="J118" s="84"/>
      <c r="K118" s="84"/>
      <c r="L118" s="84" t="s">
        <v>139</v>
      </c>
      <c r="M118" s="84"/>
      <c r="N118" s="84" t="s">
        <v>140</v>
      </c>
    </row>
    <row r="119" spans="8:14" ht="11.25">
      <c r="H119" s="84"/>
      <c r="I119" s="84"/>
      <c r="J119" s="84"/>
      <c r="K119" s="84"/>
      <c r="L119" s="84" t="s">
        <v>141</v>
      </c>
      <c r="M119" s="84"/>
      <c r="N119" s="84" t="s">
        <v>142</v>
      </c>
    </row>
    <row r="120" spans="4:14" ht="11.25">
      <c r="D120" s="85" t="s">
        <v>143</v>
      </c>
      <c r="H120" s="94" t="s">
        <v>169</v>
      </c>
      <c r="I120" s="94"/>
      <c r="J120" s="94"/>
      <c r="K120" s="94"/>
      <c r="L120" s="94" t="s">
        <v>168</v>
      </c>
      <c r="M120" s="94"/>
      <c r="N120" s="94" t="s">
        <v>168</v>
      </c>
    </row>
    <row r="121" spans="4:14" ht="11.25">
      <c r="D121" s="85"/>
      <c r="H121" s="94"/>
      <c r="I121" s="94"/>
      <c r="J121" s="94"/>
      <c r="K121" s="94"/>
      <c r="L121" s="94"/>
      <c r="M121" s="94"/>
      <c r="N121" s="94"/>
    </row>
    <row r="122" spans="3:14" ht="11.25">
      <c r="C122" s="13" t="s">
        <v>9</v>
      </c>
      <c r="D122" s="8" t="s">
        <v>144</v>
      </c>
      <c r="H122" s="22">
        <v>51105</v>
      </c>
      <c r="L122" s="86">
        <v>-7272</v>
      </c>
      <c r="N122" s="22">
        <v>369966</v>
      </c>
    </row>
    <row r="123" spans="3:14" ht="11.25">
      <c r="C123" s="8" t="s">
        <v>10</v>
      </c>
      <c r="D123" s="8" t="s">
        <v>145</v>
      </c>
      <c r="H123" s="22">
        <v>48141</v>
      </c>
      <c r="L123" s="86">
        <v>-11981</v>
      </c>
      <c r="N123" s="22">
        <v>18206</v>
      </c>
    </row>
    <row r="124" spans="3:14" ht="11.25">
      <c r="C124" s="33" t="s">
        <v>14</v>
      </c>
      <c r="D124" s="8" t="s">
        <v>146</v>
      </c>
      <c r="H124" s="22">
        <v>2464</v>
      </c>
      <c r="L124" s="86">
        <v>-3017</v>
      </c>
      <c r="N124" s="22">
        <v>28943</v>
      </c>
    </row>
    <row r="125" spans="3:14" ht="12.75">
      <c r="C125" s="8" t="s">
        <v>147</v>
      </c>
      <c r="D125" s="8" t="s">
        <v>148</v>
      </c>
      <c r="H125" s="22">
        <v>3802</v>
      </c>
      <c r="L125" s="86">
        <v>8524</v>
      </c>
      <c r="N125" s="67">
        <v>61103</v>
      </c>
    </row>
    <row r="126" spans="8:14" ht="12" thickBot="1">
      <c r="H126" s="3">
        <f>SUM(H122:H125)</f>
        <v>105512</v>
      </c>
      <c r="L126" s="88">
        <f>SUM(L122:L125)</f>
        <v>-13746</v>
      </c>
      <c r="N126" s="97">
        <f>SUM(N122:N125)</f>
        <v>478218</v>
      </c>
    </row>
    <row r="127" ht="12" thickTop="1"/>
    <row r="128" spans="1:3" ht="11.25">
      <c r="A128" s="8">
        <v>15</v>
      </c>
      <c r="C128" s="7" t="s">
        <v>149</v>
      </c>
    </row>
    <row r="129" ht="11.25">
      <c r="C129" s="7"/>
    </row>
    <row r="130" spans="3:14" ht="33.75" customHeight="1">
      <c r="C130" s="126" t="s">
        <v>191</v>
      </c>
      <c r="D130" s="126"/>
      <c r="E130" s="126"/>
      <c r="F130" s="126"/>
      <c r="G130" s="126"/>
      <c r="H130" s="126"/>
      <c r="I130" s="126"/>
      <c r="J130" s="126"/>
      <c r="K130" s="126"/>
      <c r="L130" s="126"/>
      <c r="M130" s="126"/>
      <c r="N130" s="126"/>
    </row>
    <row r="132" spans="1:3" ht="11.25">
      <c r="A132" s="8">
        <v>16</v>
      </c>
      <c r="C132" s="7" t="s">
        <v>150</v>
      </c>
    </row>
    <row r="133" ht="11.25">
      <c r="C133" s="7"/>
    </row>
    <row r="134" spans="3:15" ht="22.5" customHeight="1">
      <c r="C134" s="130" t="s">
        <v>192</v>
      </c>
      <c r="D134" s="130"/>
      <c r="E134" s="130"/>
      <c r="F134" s="130"/>
      <c r="G134" s="130"/>
      <c r="H134" s="130"/>
      <c r="I134" s="130"/>
      <c r="J134" s="130"/>
      <c r="K134" s="130"/>
      <c r="L134" s="130"/>
      <c r="M134" s="130"/>
      <c r="N134" s="130"/>
      <c r="O134" s="4"/>
    </row>
    <row r="135" spans="3:15" ht="9.75" customHeight="1">
      <c r="C135" s="49"/>
      <c r="D135" s="49"/>
      <c r="E135" s="49"/>
      <c r="F135" s="49"/>
      <c r="G135" s="49"/>
      <c r="H135" s="49"/>
      <c r="I135" s="49"/>
      <c r="J135" s="49"/>
      <c r="K135" s="49"/>
      <c r="L135" s="49"/>
      <c r="M135" s="49"/>
      <c r="N135" s="49"/>
      <c r="O135" s="4"/>
    </row>
    <row r="136" spans="3:15" ht="25.5" customHeight="1">
      <c r="C136" s="130" t="s">
        <v>183</v>
      </c>
      <c r="D136" s="130"/>
      <c r="E136" s="130"/>
      <c r="F136" s="130"/>
      <c r="G136" s="130"/>
      <c r="H136" s="130"/>
      <c r="I136" s="130"/>
      <c r="J136" s="130"/>
      <c r="K136" s="130"/>
      <c r="L136" s="130"/>
      <c r="M136" s="130"/>
      <c r="N136" s="130"/>
      <c r="O136" s="4"/>
    </row>
    <row r="137" spans="3:15" ht="12" customHeight="1">
      <c r="C137" s="130"/>
      <c r="D137" s="130"/>
      <c r="E137" s="130"/>
      <c r="F137" s="130"/>
      <c r="G137" s="130"/>
      <c r="H137" s="130"/>
      <c r="I137" s="130"/>
      <c r="J137" s="130"/>
      <c r="K137" s="130"/>
      <c r="L137" s="130"/>
      <c r="M137" s="130"/>
      <c r="N137" s="130"/>
      <c r="O137" s="4"/>
    </row>
    <row r="138" spans="3:15" ht="47.25" customHeight="1">
      <c r="C138" s="130" t="s">
        <v>194</v>
      </c>
      <c r="D138" s="130"/>
      <c r="E138" s="130"/>
      <c r="F138" s="130"/>
      <c r="G138" s="130"/>
      <c r="H138" s="130"/>
      <c r="I138" s="130"/>
      <c r="J138" s="130"/>
      <c r="K138" s="130"/>
      <c r="L138" s="130"/>
      <c r="M138" s="130"/>
      <c r="N138" s="130"/>
      <c r="O138" s="4"/>
    </row>
    <row r="139" spans="3:15" ht="10.5" customHeight="1">
      <c r="C139" s="2"/>
      <c r="D139" s="2"/>
      <c r="E139" s="2"/>
      <c r="F139" s="2"/>
      <c r="G139" s="2"/>
      <c r="H139" s="2"/>
      <c r="I139" s="2"/>
      <c r="J139" s="2"/>
      <c r="K139" s="2"/>
      <c r="L139" s="2"/>
      <c r="M139" s="2"/>
      <c r="N139" s="2"/>
      <c r="O139" s="4"/>
    </row>
    <row r="140" spans="3:14" ht="25.5" customHeight="1">
      <c r="C140" s="130" t="s">
        <v>193</v>
      </c>
      <c r="D140" s="130"/>
      <c r="E140" s="130"/>
      <c r="F140" s="130"/>
      <c r="G140" s="130"/>
      <c r="H140" s="130"/>
      <c r="I140" s="130"/>
      <c r="J140" s="130"/>
      <c r="K140" s="130"/>
      <c r="L140" s="130"/>
      <c r="M140" s="130"/>
      <c r="N140" s="130"/>
    </row>
    <row r="141" spans="3:14" ht="11.25">
      <c r="C141" s="2"/>
      <c r="D141" s="2"/>
      <c r="E141" s="2"/>
      <c r="F141" s="2"/>
      <c r="G141" s="2"/>
      <c r="H141" s="2"/>
      <c r="I141" s="2"/>
      <c r="J141" s="2"/>
      <c r="K141" s="2"/>
      <c r="L141" s="2"/>
      <c r="M141" s="2"/>
      <c r="N141" s="2"/>
    </row>
    <row r="142" spans="1:14" ht="10.5" customHeight="1">
      <c r="A142" s="8">
        <v>17</v>
      </c>
      <c r="C142" s="131" t="s">
        <v>151</v>
      </c>
      <c r="D142" s="131"/>
      <c r="E142" s="131"/>
      <c r="F142" s="131"/>
      <c r="G142" s="131"/>
      <c r="H142" s="131"/>
      <c r="I142" s="131"/>
      <c r="J142" s="131"/>
      <c r="K142" s="131"/>
      <c r="L142" s="131"/>
      <c r="M142" s="131"/>
      <c r="N142" s="131"/>
    </row>
    <row r="143" spans="3:14" ht="11.25">
      <c r="C143" s="2"/>
      <c r="D143" s="2"/>
      <c r="E143" s="2"/>
      <c r="F143" s="2"/>
      <c r="G143" s="2"/>
      <c r="H143" s="2"/>
      <c r="I143" s="2"/>
      <c r="J143" s="2"/>
      <c r="K143" s="2"/>
      <c r="L143" s="2"/>
      <c r="M143" s="2"/>
      <c r="N143" s="2"/>
    </row>
    <row r="144" spans="3:14" ht="22.5" customHeight="1">
      <c r="C144" s="132" t="s">
        <v>195</v>
      </c>
      <c r="D144" s="132"/>
      <c r="E144" s="132"/>
      <c r="F144" s="132"/>
      <c r="G144" s="132"/>
      <c r="H144" s="132"/>
      <c r="I144" s="132"/>
      <c r="J144" s="132"/>
      <c r="K144" s="132"/>
      <c r="L144" s="132"/>
      <c r="M144" s="132"/>
      <c r="N144" s="132"/>
    </row>
    <row r="145" spans="3:14" ht="11.25">
      <c r="C145" s="2"/>
      <c r="D145" s="2"/>
      <c r="E145" s="2"/>
      <c r="F145" s="2"/>
      <c r="G145" s="2"/>
      <c r="H145" s="2"/>
      <c r="I145" s="2"/>
      <c r="J145" s="2"/>
      <c r="K145" s="2"/>
      <c r="L145" s="2"/>
      <c r="M145" s="2"/>
      <c r="N145" s="2"/>
    </row>
    <row r="146" spans="1:3" ht="11.25">
      <c r="A146" s="8">
        <v>18</v>
      </c>
      <c r="C146" s="7" t="s">
        <v>152</v>
      </c>
    </row>
    <row r="148" spans="3:14" ht="25.5" customHeight="1">
      <c r="C148" s="130" t="s">
        <v>153</v>
      </c>
      <c r="D148" s="130"/>
      <c r="E148" s="130"/>
      <c r="F148" s="130"/>
      <c r="G148" s="130"/>
      <c r="H148" s="130"/>
      <c r="I148" s="130"/>
      <c r="J148" s="130"/>
      <c r="K148" s="130"/>
      <c r="L148" s="130"/>
      <c r="M148" s="130"/>
      <c r="N148" s="130"/>
    </row>
    <row r="149" spans="3:14" ht="12" customHeight="1">
      <c r="C149" s="130"/>
      <c r="D149" s="130"/>
      <c r="E149" s="130"/>
      <c r="F149" s="130"/>
      <c r="G149" s="130"/>
      <c r="H149" s="130"/>
      <c r="I149" s="130"/>
      <c r="J149" s="130"/>
      <c r="K149" s="130"/>
      <c r="L149" s="130"/>
      <c r="M149" s="130"/>
      <c r="N149" s="130"/>
    </row>
    <row r="150" spans="1:14" ht="12" customHeight="1">
      <c r="A150" s="8">
        <v>19</v>
      </c>
      <c r="C150" s="111" t="s">
        <v>154</v>
      </c>
      <c r="D150" s="111"/>
      <c r="E150" s="111"/>
      <c r="F150" s="111"/>
      <c r="G150" s="2"/>
      <c r="H150" s="2"/>
      <c r="I150" s="2"/>
      <c r="J150" s="2"/>
      <c r="K150" s="2"/>
      <c r="L150" s="2"/>
      <c r="M150" s="2"/>
      <c r="N150" s="2"/>
    </row>
    <row r="151" spans="3:14" ht="12" customHeight="1">
      <c r="C151" s="2"/>
      <c r="D151" s="2"/>
      <c r="E151" s="2"/>
      <c r="F151" s="2"/>
      <c r="G151" s="2"/>
      <c r="H151" s="2"/>
      <c r="I151" s="2"/>
      <c r="J151" s="2"/>
      <c r="K151" s="2"/>
      <c r="L151" s="2"/>
      <c r="M151" s="2"/>
      <c r="N151" s="2"/>
    </row>
    <row r="152" spans="3:14" ht="39" customHeight="1">
      <c r="C152" s="130" t="s">
        <v>187</v>
      </c>
      <c r="D152" s="130"/>
      <c r="E152" s="130"/>
      <c r="F152" s="130"/>
      <c r="G152" s="130"/>
      <c r="H152" s="130"/>
      <c r="I152" s="130"/>
      <c r="J152" s="130"/>
      <c r="K152" s="130"/>
      <c r="L152" s="130"/>
      <c r="M152" s="130"/>
      <c r="N152" s="130"/>
    </row>
    <row r="153" spans="3:14" ht="12" customHeight="1">
      <c r="C153" s="2"/>
      <c r="D153" s="2"/>
      <c r="E153" s="2"/>
      <c r="F153" s="2"/>
      <c r="G153" s="2"/>
      <c r="H153" s="2"/>
      <c r="I153" s="2"/>
      <c r="J153" s="2"/>
      <c r="K153" s="2"/>
      <c r="L153" s="2"/>
      <c r="M153" s="2"/>
      <c r="N153" s="2"/>
    </row>
    <row r="154" spans="1:14" ht="12" customHeight="1">
      <c r="A154" s="8">
        <v>20</v>
      </c>
      <c r="C154" s="134" t="s">
        <v>155</v>
      </c>
      <c r="D154" s="134"/>
      <c r="E154" s="134"/>
      <c r="F154" s="134"/>
      <c r="G154" s="134"/>
      <c r="H154" s="134"/>
      <c r="I154" s="134"/>
      <c r="J154" s="134"/>
      <c r="K154" s="134"/>
      <c r="L154" s="134"/>
      <c r="M154" s="134"/>
      <c r="N154" s="134"/>
    </row>
    <row r="155" spans="3:14" ht="12" customHeight="1">
      <c r="C155" s="135" t="s">
        <v>156</v>
      </c>
      <c r="D155" s="135"/>
      <c r="E155" s="135"/>
      <c r="F155" s="135"/>
      <c r="G155" s="135"/>
      <c r="H155" s="135"/>
      <c r="I155" s="135"/>
      <c r="J155" s="135"/>
      <c r="K155" s="135"/>
      <c r="L155" s="135"/>
      <c r="M155" s="135"/>
      <c r="N155" s="135"/>
    </row>
    <row r="156" spans="3:14" ht="12" customHeight="1">
      <c r="C156" s="2"/>
      <c r="D156" s="2"/>
      <c r="E156" s="2"/>
      <c r="F156" s="2"/>
      <c r="G156" s="2"/>
      <c r="H156" s="2"/>
      <c r="I156" s="2"/>
      <c r="J156" s="2"/>
      <c r="K156" s="2"/>
      <c r="L156" s="2"/>
      <c r="M156" s="2"/>
      <c r="N156" s="2"/>
    </row>
    <row r="157" spans="1:3" ht="11.25">
      <c r="A157" s="8">
        <v>21</v>
      </c>
      <c r="C157" s="7" t="s">
        <v>157</v>
      </c>
    </row>
    <row r="159" spans="3:15" ht="11.25">
      <c r="C159" s="118" t="s">
        <v>158</v>
      </c>
      <c r="D159" s="118"/>
      <c r="E159" s="118"/>
      <c r="F159" s="118"/>
      <c r="G159" s="118"/>
      <c r="H159" s="118"/>
      <c r="I159" s="118"/>
      <c r="J159" s="118"/>
      <c r="K159" s="118"/>
      <c r="L159" s="118"/>
      <c r="M159" s="118"/>
      <c r="N159" s="118"/>
      <c r="O159" s="84"/>
    </row>
    <row r="163" ht="11.25">
      <c r="A163" s="8" t="s">
        <v>159</v>
      </c>
    </row>
    <row r="165" spans="8:12" ht="11.25">
      <c r="H165" s="102"/>
      <c r="L165" s="103"/>
    </row>
    <row r="167" spans="1:12" ht="11.25">
      <c r="A167" s="8" t="s">
        <v>160</v>
      </c>
      <c r="H167" s="102"/>
      <c r="L167" s="103"/>
    </row>
    <row r="168" ht="11.25">
      <c r="A168" s="8" t="s">
        <v>161</v>
      </c>
    </row>
    <row r="169" ht="11.25">
      <c r="A169" s="8" t="s">
        <v>162</v>
      </c>
    </row>
    <row r="171" ht="11.25">
      <c r="A171" s="8" t="s">
        <v>163</v>
      </c>
    </row>
    <row r="172" ht="11.25">
      <c r="A172" s="8" t="s">
        <v>196</v>
      </c>
    </row>
    <row r="175" ht="11.25">
      <c r="D175" s="8" t="s">
        <v>164</v>
      </c>
    </row>
  </sheetData>
  <mergeCells count="40">
    <mergeCell ref="C154:N154"/>
    <mergeCell ref="C155:N155"/>
    <mergeCell ref="C80:N80"/>
    <mergeCell ref="C114:N114"/>
    <mergeCell ref="C152:N152"/>
    <mergeCell ref="C134:N134"/>
    <mergeCell ref="C136:N136"/>
    <mergeCell ref="C137:N137"/>
    <mergeCell ref="C138:N138"/>
    <mergeCell ref="C140:N140"/>
    <mergeCell ref="C5:N5"/>
    <mergeCell ref="C40:N40"/>
    <mergeCell ref="F45:H45"/>
    <mergeCell ref="L45:N45"/>
    <mergeCell ref="F9:H9"/>
    <mergeCell ref="L9:N9"/>
    <mergeCell ref="C14:D14"/>
    <mergeCell ref="C19:N19"/>
    <mergeCell ref="C21:N21"/>
    <mergeCell ref="C23:N23"/>
    <mergeCell ref="C159:N159"/>
    <mergeCell ref="C148:N148"/>
    <mergeCell ref="C84:N84"/>
    <mergeCell ref="C106:N106"/>
    <mergeCell ref="C149:N149"/>
    <mergeCell ref="C110:N110"/>
    <mergeCell ref="C130:N130"/>
    <mergeCell ref="C150:F150"/>
    <mergeCell ref="C142:N142"/>
    <mergeCell ref="C144:N144"/>
    <mergeCell ref="C76:N76"/>
    <mergeCell ref="C16:D16"/>
    <mergeCell ref="C25:H25"/>
    <mergeCell ref="C33:H33"/>
    <mergeCell ref="C51:D51"/>
    <mergeCell ref="C52:D52"/>
    <mergeCell ref="C74:N74"/>
    <mergeCell ref="C58:N58"/>
    <mergeCell ref="D70:H70"/>
    <mergeCell ref="D62:N62"/>
  </mergeCells>
  <printOptions/>
  <pageMargins left="0.5" right="0.39" top="0.65" bottom="0.62" header="0.5" footer="0.5"/>
  <pageSetup horizontalDpi="600" verticalDpi="600" orientation="portrait" paperSize="9" scale="95" r:id="rId1"/>
  <rowBreaks count="3" manualBreakCount="3">
    <brk id="41" max="14" man="1"/>
    <brk id="85" max="14" man="1"/>
    <brk id="1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Total Corporate Compliance</cp:lastModifiedBy>
  <cp:lastPrinted>2001-11-30T09:24:16Z</cp:lastPrinted>
  <dcterms:created xsi:type="dcterms:W3CDTF">1999-11-16T11:31:56Z</dcterms:created>
  <dcterms:modified xsi:type="dcterms:W3CDTF">2001-11-30T09:27:10Z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