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tabRatio="521" firstSheet="1" activeTab="4"/>
  </bookViews>
  <sheets>
    <sheet name="Balsheet" sheetId="1" r:id="rId1"/>
    <sheet name="IncomeStat" sheetId="2" r:id="rId2"/>
    <sheet name="Cashflow" sheetId="3" r:id="rId3"/>
    <sheet name="Sheet1" sheetId="4" r:id="rId4"/>
    <sheet name="Equity" sheetId="5" r:id="rId5"/>
  </sheets>
  <definedNames>
    <definedName name="_xlnm.Print_Area" localSheetId="1">'IncomeStat'!$B$1:$L$46</definedName>
    <definedName name="_xlnm.Print_Titles" localSheetId="0">'Balsheet'!$B:$B</definedName>
    <definedName name="_xlnm.Print_Titles" localSheetId="2">'Cashflow'!$B:$B</definedName>
    <definedName name="_xlnm.Print_Titles" localSheetId="4">'Equity'!$3:$12</definedName>
    <definedName name="_xlnm.Print_Titles" localSheetId="1">'IncomeStat'!$B:$B</definedName>
  </definedNames>
  <calcPr fullCalcOnLoad="1"/>
</workbook>
</file>

<file path=xl/sharedStrings.xml><?xml version="1.0" encoding="utf-8"?>
<sst xmlns="http://schemas.openxmlformats.org/spreadsheetml/2006/main" count="209" uniqueCount="156">
  <si>
    <t>ENDED</t>
  </si>
  <si>
    <t>31.12.2001</t>
  </si>
  <si>
    <t>RM'000</t>
  </si>
  <si>
    <t>NON CURRENT ASSETS</t>
  </si>
  <si>
    <t>Property, plant and equipment</t>
  </si>
  <si>
    <t>Associates</t>
  </si>
  <si>
    <t>Long term investments</t>
  </si>
  <si>
    <t>Land held for future development</t>
  </si>
  <si>
    <t>Deferred farm expenditure</t>
  </si>
  <si>
    <t>Goodwill on consolidation</t>
  </si>
  <si>
    <t>CURRENT ASSETS</t>
  </si>
  <si>
    <t>Properties held for sale</t>
  </si>
  <si>
    <t>Inventories</t>
  </si>
  <si>
    <t>Land and development expenditure</t>
  </si>
  <si>
    <t>Trade and other receivables</t>
  </si>
  <si>
    <t>Tax recoverable</t>
  </si>
  <si>
    <t>Short term investments</t>
  </si>
  <si>
    <t>Deposits with licenced banks</t>
  </si>
  <si>
    <t>Cash and bank balances</t>
  </si>
  <si>
    <t>LESS: CURRENT LIABILITIES</t>
  </si>
  <si>
    <t>Trade and other payables</t>
  </si>
  <si>
    <t>Term loans</t>
  </si>
  <si>
    <t>Short-term borrowings</t>
  </si>
  <si>
    <t>Taxation</t>
  </si>
  <si>
    <t>NET CURRENT ASSETS / (LIABILITIES)</t>
  </si>
  <si>
    <t>LESS: NON CURRENT LIABILITIES</t>
  </si>
  <si>
    <t>Term Loans</t>
  </si>
  <si>
    <t>Deferred taxation</t>
  </si>
  <si>
    <t>CAPITAL AND RESERVES</t>
  </si>
  <si>
    <t>Share capital</t>
  </si>
  <si>
    <t>Share premium account</t>
  </si>
  <si>
    <t>Revaluation and other reserves</t>
  </si>
  <si>
    <t>Revenue reserves</t>
  </si>
  <si>
    <t>SHAREHOLDERS EQUITY</t>
  </si>
  <si>
    <t>Minority Interests</t>
  </si>
  <si>
    <t>with the Annual Financial Report for the year ended 31.12.2001</t>
  </si>
  <si>
    <t>REVENUE</t>
  </si>
  <si>
    <t>EXPENSES EXCLUDING FINANCE COST &amp; TAX</t>
  </si>
  <si>
    <t>FINANCE COSTS</t>
  </si>
  <si>
    <t>TAXATION</t>
  </si>
  <si>
    <t>MINORITY INTERESTS</t>
  </si>
  <si>
    <t>2. Fully Diluted</t>
  </si>
  <si>
    <t>The Condensed Consolidated Income Statements should be read in conjunction</t>
  </si>
  <si>
    <t>CASH FLOWS FROM OPERATING ACTIVITIES</t>
  </si>
  <si>
    <t>Amortisation of reserve on consolidation</t>
  </si>
  <si>
    <t>Non-cash items</t>
  </si>
  <si>
    <t>Non-operating items (investing and financing)</t>
  </si>
  <si>
    <t>Total non-cash adjustments</t>
  </si>
  <si>
    <t>Net change in current assets</t>
  </si>
  <si>
    <t>Net change in current liabilities</t>
  </si>
  <si>
    <t>Tax paid</t>
  </si>
  <si>
    <t>Interest paid</t>
  </si>
  <si>
    <t>CASH FLOWS FROM INVESTING ACTIVITIES</t>
  </si>
  <si>
    <t>Development property and expenditure</t>
  </si>
  <si>
    <t>Interest received</t>
  </si>
  <si>
    <t>Dividends and investment income received</t>
  </si>
  <si>
    <t>Equity investments</t>
  </si>
  <si>
    <t>Net cash used in investing activities</t>
  </si>
  <si>
    <t>CASH FLOW FROM FINANCING ACTIVITIES</t>
  </si>
  <si>
    <t>Proceed from long term loan</t>
  </si>
  <si>
    <t>Repayment of long term loan</t>
  </si>
  <si>
    <t>Repayment of short term bank borrowings</t>
  </si>
  <si>
    <t>Cash and cash equivalents at beginning of the year</t>
  </si>
  <si>
    <t>Foreign Exchange differences on opening balances</t>
  </si>
  <si>
    <t>The Condensed Consolidated Cash Flow Statements should be read in conjunction</t>
  </si>
  <si>
    <t>As at</t>
  </si>
  <si>
    <t>CONDENSED CONSOLIDATED INCOME STATEMENT</t>
  </si>
  <si>
    <t>FOR THE QUARTER ENDED</t>
  </si>
  <si>
    <t>(COMPANY NO: 23370-V)</t>
  </si>
  <si>
    <t>KULIM (MALAYSIA) BERHAD</t>
  </si>
  <si>
    <t>EARNINGS PER SHARE:</t>
  </si>
  <si>
    <t>Sen</t>
  </si>
  <si>
    <t xml:space="preserve">PROFIT FROM OPERATIONS </t>
  </si>
  <si>
    <t>SHARE OF PROFIT IN ASSOCIATES</t>
  </si>
  <si>
    <t>PROFIT BEFORE TAXATION</t>
  </si>
  <si>
    <t>Note</t>
  </si>
  <si>
    <t>PROFIT AFTER TAX</t>
  </si>
  <si>
    <t>1. Basic</t>
  </si>
  <si>
    <t>Net profit attributable to shareholders</t>
  </si>
  <si>
    <t>Operating profit before working capital changes</t>
  </si>
  <si>
    <t>Cash generated from operations</t>
  </si>
  <si>
    <t>Net cash from operating activities</t>
  </si>
  <si>
    <t>Other investments</t>
  </si>
  <si>
    <t>Purchase of property, plant and equipment</t>
  </si>
  <si>
    <t>Proceeds from disposal of property, plant and equipment</t>
  </si>
  <si>
    <t>Proceeds from sale of investments</t>
  </si>
  <si>
    <t>Proceed from short term bank loan</t>
  </si>
  <si>
    <t>Net cash used in financing activities</t>
  </si>
  <si>
    <t>Cash and cash equivalents at end of the period</t>
  </si>
  <si>
    <t xml:space="preserve">CONDENSED CONSOLIDATED CASH FLOW STATEMENT  </t>
  </si>
  <si>
    <t>ISSUED &amp; FULLY PAID</t>
  </si>
  <si>
    <t>NON- DISTRIBUTABLE</t>
  </si>
  <si>
    <t>DISTRIBUTABLE</t>
  </si>
  <si>
    <t>NO. OF</t>
  </si>
  <si>
    <t>NOMINAL</t>
  </si>
  <si>
    <t>SHARE</t>
  </si>
  <si>
    <t>REVALUATION</t>
  </si>
  <si>
    <t>RETAINED</t>
  </si>
  <si>
    <t>TOTAL</t>
  </si>
  <si>
    <t>SHARES</t>
  </si>
  <si>
    <t>VALUE</t>
  </si>
  <si>
    <t>PREMIUM</t>
  </si>
  <si>
    <t>EARNINGS</t>
  </si>
  <si>
    <t>UNITS'000</t>
  </si>
  <si>
    <t>Movements during the period:</t>
  </si>
  <si>
    <t>Currency translation differences</t>
  </si>
  <si>
    <t>ORDINARY SHARES OF RM0.50 EACH</t>
  </si>
  <si>
    <t>Transfer to retained earnings on land disposal</t>
  </si>
  <si>
    <t>Deferred tax on properties held for sale</t>
  </si>
  <si>
    <t>&amp; OTHER RESERVES</t>
  </si>
  <si>
    <t>(COMPANY NO. 23370-V)</t>
  </si>
  <si>
    <t>The Condensed Consolidated Balance Sheets should be read in conjunction</t>
  </si>
  <si>
    <t>Net profit for the period</t>
  </si>
  <si>
    <t>Dividends for the year ended 31 Dec 2001</t>
  </si>
  <si>
    <t>-</t>
  </si>
  <si>
    <t>A8</t>
  </si>
  <si>
    <t>B5</t>
  </si>
  <si>
    <t>N/A</t>
  </si>
  <si>
    <t>NET PROFIT FOR THE PERIOD</t>
  </si>
  <si>
    <t>B7</t>
  </si>
  <si>
    <t>B9</t>
  </si>
  <si>
    <t>YEAR</t>
  </si>
  <si>
    <t>31.12.2002</t>
  </si>
  <si>
    <t xml:space="preserve">    CONSOLIDATED STATEMENT OF CHANGES IN EQUITY</t>
  </si>
  <si>
    <t>31 DECEMBER 2002</t>
  </si>
  <si>
    <t>12 Months Ended</t>
  </si>
  <si>
    <t>3 Months Ended</t>
  </si>
  <si>
    <t>Dividends (interim/final) payable</t>
  </si>
  <si>
    <t>NET TANGIBLE ASSETS PER SHARE</t>
  </si>
  <si>
    <t>prior year adjustment</t>
  </si>
  <si>
    <t>as restated</t>
  </si>
  <si>
    <t>Transfer of replanting reserve</t>
  </si>
  <si>
    <t>Transfer of general reserve</t>
  </si>
  <si>
    <t>Balance as at 31 December 2001</t>
  </si>
  <si>
    <t>At beginning of period 1 January 2002</t>
  </si>
  <si>
    <t>as previously reported</t>
  </si>
  <si>
    <t>Dividends for the period/year</t>
  </si>
  <si>
    <t>At end of period 31 December 2002</t>
  </si>
  <si>
    <t>OTHER OPERATING INCOME / (LOSS)</t>
  </si>
  <si>
    <t>FOR THE TWELVE MONTHS ENDED 31 DECEMBER 2002</t>
  </si>
  <si>
    <t>FOR THE TWELVE MONTHS ENDED</t>
  </si>
  <si>
    <t>Dividends paid to:</t>
  </si>
  <si>
    <t xml:space="preserve">    Shareholders of Kulim (Malaysia) Berhad</t>
  </si>
  <si>
    <t xml:space="preserve">    Minority shareholders of subsidiaries</t>
  </si>
  <si>
    <t>Net profit for the period/year</t>
  </si>
  <si>
    <t xml:space="preserve">CONDENSED CONSOLIDATED </t>
  </si>
  <si>
    <t>BALANCE SHEET AS AT</t>
  </si>
  <si>
    <t xml:space="preserve">Repayment of subordinated loan to a related company </t>
  </si>
  <si>
    <t>The figures have not been audited</t>
  </si>
  <si>
    <t xml:space="preserve">Rights issue of shares in subsidiary </t>
  </si>
  <si>
    <t>#(Audited)</t>
  </si>
  <si>
    <t xml:space="preserve"># Audited except for certain balances that have been restated to take into account the effect of the </t>
  </si>
  <si>
    <t xml:space="preserve">change in accounting policy with respect to Note A1 </t>
  </si>
  <si>
    <t>Net increase/(decrease) in cash and cash equivalents</t>
  </si>
  <si>
    <t>As at 31.12.2001</t>
  </si>
  <si>
    <t>Balance as at 1 January 2001: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</si>
</sst>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;\(0.00\)"/>
    <numFmt numFmtId="173" formatCode="_(* #,##0.0_);_(* \(#,##0.0\);_(* &quot;-&quot;??_);_(@_)"/>
    <numFmt numFmtId="174" formatCode="_(* #,##0_);_(* \(#,##0\);_(* &quot;-&quot;??_);_(@_)"/>
    <numFmt numFmtId="175" formatCode=";;;"/>
    <numFmt numFmtId="176" formatCode="#,##0_);\(#,##0\);0_);@"/>
    <numFmt numFmtId="177" formatCode="#,##0_);\(#,##0\);0_)"/>
    <numFmt numFmtId="178" formatCode="* _(#,##0.0_);* \(#,##0.0\);* _(0.0_);* @_)"/>
    <numFmt numFmtId="179" formatCode="_(#,##0.0%_);\(#,##0.0%\);_(0.0%_);@"/>
    <numFmt numFmtId="180" formatCode="&quot;$&quot;#,##0_);&quot;$&quot;\(#,##0\);&quot;$&quot;0_);@"/>
    <numFmt numFmtId="181" formatCode="0.0%"/>
    <numFmt numFmtId="182" formatCode="0.0"/>
    <numFmt numFmtId="183" formatCode="_(* #,##0.000_);_(* \(#,##0.000\);_(* &quot;-&quot;??_);_(@_)"/>
    <numFmt numFmtId="184" formatCode="_(* #,##0.0000_);_(* \(#,##0.0000\);_(* &quot;-&quot;??_);_(@_)"/>
    <numFmt numFmtId="185" formatCode="#,##0.0;\-#,##0.0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_(* #,##0.00000000_);_(* \(#,##0.00000000\);_(* &quot;-&quot;??_);_(@_)"/>
    <numFmt numFmtId="190" formatCode="_(* #,##0.000000000_);_(* \(#,##0.000000000\);_(* &quot;-&quot;??_);_(@_)"/>
    <numFmt numFmtId="191" formatCode="_-* #,##0.000000000_-;\-* #,##0.000000000_-;_-* &quot;-&quot;?????????_-;_-@_-"/>
    <numFmt numFmtId="192" formatCode="_-* #,##0.0000_-;\-* #,##0.0000_-;_-* &quot;-&quot;????_-;_-@_-"/>
    <numFmt numFmtId="193" formatCode="0.0000"/>
    <numFmt numFmtId="194" formatCode="0.000"/>
    <numFmt numFmtId="195" formatCode="#,##0.0000_);\(#,##0.0000\)"/>
    <numFmt numFmtId="196" formatCode="_-* #,##0.0_-;\-* #,##0.0_-;_-* &quot;-&quot;??_-;_-@_-"/>
    <numFmt numFmtId="197" formatCode="_-* #,##0_-;\-* #,##0_-;_-* &quot;-&quot;??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"/>
  </numFmts>
  <fonts count="15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0"/>
    </font>
    <font>
      <u val="doubleAccounting"/>
      <sz val="9"/>
      <name val="Times New Roman"/>
      <family val="1"/>
    </font>
    <font>
      <u val="singleAccounting"/>
      <sz val="9"/>
      <name val="Times New Roman"/>
      <family val="1"/>
    </font>
    <font>
      <sz val="10"/>
      <name val="AvantGarde"/>
      <family val="2"/>
    </font>
    <font>
      <b/>
      <sz val="10"/>
      <name val="AvantGarde"/>
      <family val="2"/>
    </font>
    <font>
      <b/>
      <sz val="9"/>
      <name val="AvantGarde"/>
      <family val="2"/>
    </font>
    <font>
      <sz val="9"/>
      <name val="AvantGarde"/>
      <family val="2"/>
    </font>
    <font>
      <b/>
      <sz val="10"/>
      <name val="Arial"/>
      <family val="0"/>
    </font>
    <font>
      <b/>
      <sz val="8"/>
      <name val="AvantGarde"/>
      <family val="2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6" fontId="1" fillId="0" borderId="0" applyBorder="0" applyAlignment="0">
      <protection/>
    </xf>
    <xf numFmtId="177" fontId="2" fillId="0" borderId="1" applyFill="0" applyAlignment="0">
      <protection/>
    </xf>
    <xf numFmtId="178" fontId="3" fillId="0" borderId="0" applyNumberFormat="0" applyFill="0" applyBorder="0" applyAlignment="0">
      <protection/>
    </xf>
    <xf numFmtId="176" fontId="1" fillId="2" borderId="0" applyFont="0" applyBorder="0" applyAlignment="0">
      <protection/>
    </xf>
    <xf numFmtId="0" fontId="4" fillId="0" borderId="0" applyFill="0" applyBorder="0">
      <alignment horizontal="right"/>
      <protection/>
    </xf>
  </cellStyleXfs>
  <cellXfs count="11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15" fontId="7" fillId="0" borderId="3" xfId="0" applyNumberFormat="1" applyFont="1" applyBorder="1" applyAlignment="1" quotePrefix="1">
      <alignment horizontal="center"/>
    </xf>
    <xf numFmtId="0" fontId="7" fillId="0" borderId="4" xfId="0" applyFont="1" applyBorder="1" applyAlignment="1">
      <alignment horizontal="center"/>
    </xf>
    <xf numFmtId="174" fontId="5" fillId="0" borderId="0" xfId="17" applyNumberFormat="1" applyFont="1" applyAlignment="1">
      <alignment/>
    </xf>
    <xf numFmtId="0" fontId="6" fillId="0" borderId="0" xfId="0" applyFont="1" applyAlignment="1">
      <alignment horizontal="left"/>
    </xf>
    <xf numFmtId="174" fontId="5" fillId="0" borderId="0" xfId="0" applyNumberFormat="1" applyFont="1" applyAlignment="1">
      <alignment/>
    </xf>
    <xf numFmtId="174" fontId="5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74" fontId="6" fillId="0" borderId="5" xfId="17" applyNumberFormat="1" applyFont="1" applyBorder="1" applyAlignment="1">
      <alignment/>
    </xf>
    <xf numFmtId="174" fontId="6" fillId="0" borderId="0" xfId="17" applyNumberFormat="1" applyFont="1" applyAlignment="1">
      <alignment/>
    </xf>
    <xf numFmtId="174" fontId="6" fillId="0" borderId="0" xfId="0" applyNumberFormat="1" applyFont="1" applyAlignment="1">
      <alignment/>
    </xf>
    <xf numFmtId="174" fontId="6" fillId="0" borderId="0" xfId="0" applyNumberFormat="1" applyFont="1" applyBorder="1" applyAlignment="1">
      <alignment/>
    </xf>
    <xf numFmtId="174" fontId="5" fillId="0" borderId="2" xfId="17" applyNumberFormat="1" applyFont="1" applyBorder="1" applyAlignment="1">
      <alignment/>
    </xf>
    <xf numFmtId="174" fontId="5" fillId="0" borderId="3" xfId="17" applyNumberFormat="1" applyFont="1" applyBorder="1" applyAlignment="1">
      <alignment/>
    </xf>
    <xf numFmtId="174" fontId="5" fillId="0" borderId="4" xfId="17" applyNumberFormat="1" applyFont="1" applyBorder="1" applyAlignment="1">
      <alignment/>
    </xf>
    <xf numFmtId="174" fontId="5" fillId="0" borderId="0" xfId="17" applyNumberFormat="1" applyFont="1" applyBorder="1" applyAlignment="1">
      <alignment/>
    </xf>
    <xf numFmtId="174" fontId="6" fillId="0" borderId="0" xfId="17" applyNumberFormat="1" applyFont="1" applyBorder="1" applyAlignment="1">
      <alignment/>
    </xf>
    <xf numFmtId="0" fontId="5" fillId="0" borderId="0" xfId="0" applyFont="1" applyAlignment="1" quotePrefix="1">
      <alignment horizontal="left"/>
    </xf>
    <xf numFmtId="174" fontId="5" fillId="0" borderId="6" xfId="17" applyNumberFormat="1" applyFont="1" applyBorder="1" applyAlignment="1">
      <alignment/>
    </xf>
    <xf numFmtId="174" fontId="6" fillId="0" borderId="6" xfId="0" applyNumberFormat="1" applyFont="1" applyBorder="1" applyAlignment="1">
      <alignment/>
    </xf>
    <xf numFmtId="174" fontId="5" fillId="0" borderId="7" xfId="17" applyNumberFormat="1" applyFont="1" applyBorder="1" applyAlignment="1">
      <alignment/>
    </xf>
    <xf numFmtId="0" fontId="5" fillId="0" borderId="6" xfId="0" applyFont="1" applyBorder="1" applyAlignment="1">
      <alignment/>
    </xf>
    <xf numFmtId="174" fontId="6" fillId="0" borderId="0" xfId="0" applyNumberFormat="1" applyFont="1" applyAlignment="1">
      <alignment horizontal="left"/>
    </xf>
    <xf numFmtId="15" fontId="7" fillId="0" borderId="3" xfId="0" applyNumberFormat="1" applyFont="1" applyBorder="1" applyAlignment="1">
      <alignment horizontal="center"/>
    </xf>
    <xf numFmtId="43" fontId="5" fillId="0" borderId="0" xfId="17" applyFont="1" applyAlignment="1">
      <alignment/>
    </xf>
    <xf numFmtId="0" fontId="6" fillId="0" borderId="0" xfId="23" applyFont="1" applyAlignment="1">
      <alignment horizontal="center"/>
      <protection/>
    </xf>
    <xf numFmtId="0" fontId="5" fillId="0" borderId="0" xfId="23" applyFont="1">
      <alignment/>
      <protection/>
    </xf>
    <xf numFmtId="0" fontId="6" fillId="0" borderId="0" xfId="23" applyFont="1">
      <alignment/>
      <protection/>
    </xf>
    <xf numFmtId="0" fontId="5" fillId="0" borderId="0" xfId="23" applyFont="1" applyBorder="1">
      <alignment/>
      <protection/>
    </xf>
    <xf numFmtId="174" fontId="6" fillId="0" borderId="6" xfId="17" applyNumberFormat="1" applyFont="1" applyBorder="1" applyAlignment="1">
      <alignment/>
    </xf>
    <xf numFmtId="0" fontId="6" fillId="0" borderId="0" xfId="23" applyFont="1" applyAlignment="1" quotePrefix="1">
      <alignment horizontal="center"/>
      <protection/>
    </xf>
    <xf numFmtId="0" fontId="5" fillId="0" borderId="8" xfId="0" applyFont="1" applyBorder="1" applyAlignment="1">
      <alignment/>
    </xf>
    <xf numFmtId="0" fontId="0" fillId="0" borderId="0" xfId="0" applyFont="1" applyAlignment="1">
      <alignment/>
    </xf>
    <xf numFmtId="0" fontId="6" fillId="0" borderId="9" xfId="23" applyNumberFormat="1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15" fontId="6" fillId="0" borderId="11" xfId="0" applyNumberFormat="1" applyFont="1" applyFill="1" applyBorder="1" applyAlignment="1" quotePrefix="1">
      <alignment horizontal="center"/>
    </xf>
    <xf numFmtId="0" fontId="6" fillId="0" borderId="10" xfId="23" applyNumberFormat="1" applyFont="1" applyFill="1" applyBorder="1" applyAlignment="1">
      <alignment horizontal="center"/>
      <protection/>
    </xf>
    <xf numFmtId="174" fontId="5" fillId="0" borderId="0" xfId="0" applyNumberFormat="1" applyFont="1" applyAlignment="1">
      <alignment horizontal="right"/>
    </xf>
    <xf numFmtId="0" fontId="6" fillId="0" borderId="10" xfId="23" applyFont="1" applyFill="1" applyBorder="1" applyAlignment="1">
      <alignment horizontal="center"/>
      <protection/>
    </xf>
    <xf numFmtId="15" fontId="6" fillId="0" borderId="11" xfId="23" applyNumberFormat="1" applyFont="1" applyFill="1" applyBorder="1" applyAlignment="1" quotePrefix="1">
      <alignment horizontal="center"/>
      <protection/>
    </xf>
    <xf numFmtId="0" fontId="5" fillId="0" borderId="0" xfId="23" applyFont="1" applyAlignment="1">
      <alignment horizontal="center"/>
      <protection/>
    </xf>
    <xf numFmtId="0" fontId="6" fillId="0" borderId="0" xfId="23" applyNumberFormat="1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2" xfId="0" applyFont="1" applyBorder="1" applyAlignment="1">
      <alignment/>
    </xf>
    <xf numFmtId="0" fontId="7" fillId="3" borderId="2" xfId="0" applyFont="1" applyFill="1" applyBorder="1" applyAlignment="1">
      <alignment/>
    </xf>
    <xf numFmtId="0" fontId="11" fillId="0" borderId="0" xfId="0" applyFont="1" applyAlignment="1">
      <alignment/>
    </xf>
    <xf numFmtId="0" fontId="7" fillId="3" borderId="3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5" fillId="0" borderId="2" xfId="0" applyFont="1" applyBorder="1" applyAlignment="1">
      <alignment/>
    </xf>
    <xf numFmtId="174" fontId="6" fillId="0" borderId="2" xfId="17" applyNumberFormat="1" applyFont="1" applyBorder="1" applyAlignment="1">
      <alignment/>
    </xf>
    <xf numFmtId="0" fontId="5" fillId="0" borderId="3" xfId="0" applyFont="1" applyBorder="1" applyAlignment="1">
      <alignment/>
    </xf>
    <xf numFmtId="174" fontId="6" fillId="0" borderId="3" xfId="17" applyNumberFormat="1" applyFont="1" applyBorder="1" applyAlignment="1">
      <alignment/>
    </xf>
    <xf numFmtId="0" fontId="5" fillId="0" borderId="4" xfId="0" applyFont="1" applyBorder="1" applyAlignment="1">
      <alignment/>
    </xf>
    <xf numFmtId="174" fontId="6" fillId="0" borderId="4" xfId="17" applyNumberFormat="1" applyFont="1" applyBorder="1" applyAlignment="1">
      <alignment/>
    </xf>
    <xf numFmtId="174" fontId="6" fillId="0" borderId="5" xfId="0" applyNumberFormat="1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74" fontId="5" fillId="0" borderId="0" xfId="17" applyNumberFormat="1" applyFont="1" applyAlignment="1" quotePrefix="1">
      <alignment/>
    </xf>
    <xf numFmtId="0" fontId="5" fillId="0" borderId="0" xfId="0" applyFont="1" applyAlignment="1">
      <alignment horizontal="right"/>
    </xf>
    <xf numFmtId="197" fontId="5" fillId="0" borderId="0" xfId="15" applyNumberFormat="1" applyFont="1" applyAlignment="1">
      <alignment/>
    </xf>
    <xf numFmtId="174" fontId="5" fillId="0" borderId="0" xfId="17" applyNumberFormat="1" applyFont="1" applyAlignment="1" quotePrefix="1">
      <alignment horizontal="right"/>
    </xf>
    <xf numFmtId="0" fontId="9" fillId="0" borderId="0" xfId="0" applyFont="1" applyAlignment="1">
      <alignment/>
    </xf>
    <xf numFmtId="197" fontId="5" fillId="0" borderId="0" xfId="15" applyNumberFormat="1" applyFont="1" applyBorder="1" applyAlignment="1">
      <alignment/>
    </xf>
    <xf numFmtId="197" fontId="6" fillId="0" borderId="0" xfId="15" applyNumberFormat="1" applyFont="1" applyAlignment="1">
      <alignment/>
    </xf>
    <xf numFmtId="174" fontId="5" fillId="0" borderId="0" xfId="0" applyNumberFormat="1" applyFont="1" applyBorder="1" applyAlignment="1">
      <alignment/>
    </xf>
    <xf numFmtId="174" fontId="6" fillId="0" borderId="0" xfId="17" applyNumberFormat="1" applyFont="1" applyBorder="1" applyAlignment="1">
      <alignment/>
    </xf>
    <xf numFmtId="0" fontId="5" fillId="0" borderId="0" xfId="0" applyFont="1" applyAlignment="1" quotePrefix="1">
      <alignment horizontal="right"/>
    </xf>
    <xf numFmtId="0" fontId="6" fillId="0" borderId="11" xfId="0" applyFont="1" applyFill="1" applyBorder="1" applyAlignment="1">
      <alignment horizontal="center"/>
    </xf>
    <xf numFmtId="0" fontId="5" fillId="0" borderId="2" xfId="0" applyFont="1" applyBorder="1" applyAlignment="1">
      <alignment horizontal="left" indent="1"/>
    </xf>
    <xf numFmtId="0" fontId="5" fillId="0" borderId="3" xfId="0" applyFont="1" applyBorder="1" applyAlignment="1">
      <alignment horizontal="left" indent="1"/>
    </xf>
    <xf numFmtId="0" fontId="5" fillId="0" borderId="4" xfId="0" applyFont="1" applyBorder="1" applyAlignment="1">
      <alignment horizontal="left" inden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</cellXfs>
  <cellStyles count="16">
    <cellStyle name="Normal" xfId="0"/>
    <cellStyle name="Comma" xfId="15"/>
    <cellStyle name="Comma [0]" xfId="16"/>
    <cellStyle name="Comma_KMBG-2002-Q3" xfId="17"/>
    <cellStyle name="Currency" xfId="18"/>
    <cellStyle name="Currency [0]" xfId="19"/>
    <cellStyle name="Dollar" xfId="20"/>
    <cellStyle name="Followed Hyperlink" xfId="21"/>
    <cellStyle name="Hyperlink" xfId="22"/>
    <cellStyle name="Normal_EPACONS-01(Final)" xfId="23"/>
    <cellStyle name="Percent" xfId="24"/>
    <cellStyle name="PlainDollar" xfId="25"/>
    <cellStyle name="PlainDollarBoldwBorders" xfId="26"/>
    <cellStyle name="PlainDollardBLUndLine" xfId="27"/>
    <cellStyle name="PlainDollarSS" xfId="28"/>
    <cellStyle name="PlainDollarUndLine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4"/>
  <sheetViews>
    <sheetView workbookViewId="0" topLeftCell="A29">
      <selection activeCell="L47" sqref="L47"/>
    </sheetView>
  </sheetViews>
  <sheetFormatPr defaultColWidth="9.140625" defaultRowHeight="12.75"/>
  <cols>
    <col min="1" max="1" width="2.00390625" style="0" customWidth="1"/>
    <col min="2" max="2" width="39.8515625" style="0" customWidth="1"/>
    <col min="3" max="3" width="7.00390625" style="0" customWidth="1"/>
    <col min="4" max="4" width="1.421875" style="0" customWidth="1"/>
    <col min="5" max="5" width="14.421875" style="1" customWidth="1"/>
    <col min="6" max="6" width="1.57421875" style="1" customWidth="1"/>
    <col min="7" max="7" width="3.00390625" style="1" customWidth="1"/>
    <col min="8" max="8" width="1.421875" style="1" customWidth="1"/>
    <col min="9" max="9" width="1.421875" style="0" customWidth="1"/>
    <col min="10" max="10" width="14.00390625" style="0" customWidth="1"/>
  </cols>
  <sheetData>
    <row r="1" ht="14.25" thickBot="1"/>
    <row r="2" spans="2:5" ht="14.25" thickTop="1">
      <c r="B2" s="42" t="s">
        <v>69</v>
      </c>
      <c r="C2" s="50"/>
      <c r="D2" s="1"/>
      <c r="E2" s="2"/>
    </row>
    <row r="3" spans="2:5" ht="13.5">
      <c r="B3" s="45" t="s">
        <v>68</v>
      </c>
      <c r="C3" s="50"/>
      <c r="D3" s="1"/>
      <c r="E3" s="2"/>
    </row>
    <row r="4" spans="2:8" ht="14.25">
      <c r="B4" s="43" t="s">
        <v>145</v>
      </c>
      <c r="C4" s="51"/>
      <c r="D4" s="1"/>
      <c r="E4" s="5"/>
      <c r="F4" s="7"/>
      <c r="G4" s="7"/>
      <c r="H4" s="7"/>
    </row>
    <row r="5" spans="2:10" ht="15" thickBot="1">
      <c r="B5" s="87" t="s">
        <v>146</v>
      </c>
      <c r="C5" s="51"/>
      <c r="D5" s="1"/>
      <c r="E5" s="5"/>
      <c r="F5" s="7"/>
      <c r="G5" s="7"/>
      <c r="H5" s="7"/>
      <c r="I5" s="91"/>
      <c r="J5" s="91"/>
    </row>
    <row r="6" spans="2:10" ht="15" thickTop="1">
      <c r="B6" s="51"/>
      <c r="C6" s="51"/>
      <c r="D6" s="1"/>
      <c r="E6" s="5"/>
      <c r="F6" s="7"/>
      <c r="G6" s="7"/>
      <c r="H6" s="7"/>
      <c r="I6" s="92"/>
      <c r="J6" s="92"/>
    </row>
    <row r="7" spans="2:10" ht="14.25">
      <c r="B7" s="1" t="s">
        <v>148</v>
      </c>
      <c r="C7" s="52" t="s">
        <v>75</v>
      </c>
      <c r="D7" s="1"/>
      <c r="E7" s="4" t="s">
        <v>65</v>
      </c>
      <c r="F7" s="7"/>
      <c r="G7" s="7"/>
      <c r="H7" s="7"/>
      <c r="I7" s="81"/>
      <c r="J7" s="4" t="s">
        <v>154</v>
      </c>
    </row>
    <row r="8" spans="2:10" ht="14.25">
      <c r="B8" s="9"/>
      <c r="C8" s="9"/>
      <c r="D8" s="1"/>
      <c r="E8" s="10" t="s">
        <v>122</v>
      </c>
      <c r="F8" s="7"/>
      <c r="G8" s="7"/>
      <c r="H8" s="7"/>
      <c r="I8" s="81"/>
      <c r="J8" s="8" t="s">
        <v>150</v>
      </c>
    </row>
    <row r="9" spans="2:10" ht="14.25">
      <c r="B9" s="1"/>
      <c r="D9" s="1"/>
      <c r="E9" s="11" t="s">
        <v>2</v>
      </c>
      <c r="F9" s="7"/>
      <c r="G9" s="7"/>
      <c r="H9" s="7"/>
      <c r="J9" s="11" t="s">
        <v>2</v>
      </c>
    </row>
    <row r="10" spans="2:4" ht="13.5">
      <c r="B10" s="1"/>
      <c r="C10" s="1"/>
      <c r="D10" s="1"/>
    </row>
    <row r="11" spans="2:5" ht="13.5">
      <c r="B11" s="13" t="s">
        <v>3</v>
      </c>
      <c r="C11" s="13"/>
      <c r="D11" s="1"/>
      <c r="E11" s="79"/>
    </row>
    <row r="12" spans="2:10" ht="13.5">
      <c r="B12" s="1" t="s">
        <v>4</v>
      </c>
      <c r="C12" s="1"/>
      <c r="D12" s="1"/>
      <c r="E12" s="12">
        <v>2695578</v>
      </c>
      <c r="J12" s="12">
        <v>2748212</v>
      </c>
    </row>
    <row r="13" spans="2:10" ht="13.5">
      <c r="B13" s="1" t="s">
        <v>5</v>
      </c>
      <c r="C13" s="1"/>
      <c r="D13" s="1"/>
      <c r="E13" s="12">
        <v>37857</v>
      </c>
      <c r="J13" s="12">
        <v>35151</v>
      </c>
    </row>
    <row r="14" spans="2:10" ht="13.5">
      <c r="B14" s="1" t="s">
        <v>6</v>
      </c>
      <c r="C14" s="1"/>
      <c r="D14" s="1"/>
      <c r="E14" s="12">
        <v>33167</v>
      </c>
      <c r="J14" s="12">
        <v>27241</v>
      </c>
    </row>
    <row r="15" spans="2:10" ht="13.5">
      <c r="B15" s="1" t="s">
        <v>7</v>
      </c>
      <c r="C15" s="1"/>
      <c r="D15" s="1"/>
      <c r="E15" s="12">
        <v>68493</v>
      </c>
      <c r="J15" s="12">
        <v>74491</v>
      </c>
    </row>
    <row r="16" spans="2:10" ht="13.5">
      <c r="B16" s="1" t="s">
        <v>8</v>
      </c>
      <c r="C16" s="1"/>
      <c r="D16" s="1"/>
      <c r="E16" s="12">
        <v>2599</v>
      </c>
      <c r="J16" s="12">
        <v>1908</v>
      </c>
    </row>
    <row r="17" spans="2:10" ht="13.5">
      <c r="B17" s="1" t="s">
        <v>9</v>
      </c>
      <c r="C17" s="1"/>
      <c r="D17" s="1"/>
      <c r="E17" s="12">
        <v>9793</v>
      </c>
      <c r="J17" s="12">
        <v>2505</v>
      </c>
    </row>
    <row r="18" spans="4:10" s="16" customFormat="1" ht="13.5" thickBot="1">
      <c r="D18" s="9"/>
      <c r="E18" s="17">
        <f>SUM(E12:E17)</f>
        <v>2847487</v>
      </c>
      <c r="F18" s="9"/>
      <c r="G18" s="9"/>
      <c r="H18" s="9"/>
      <c r="J18" s="17">
        <f>SUM(J12:J17)</f>
        <v>2889508</v>
      </c>
    </row>
    <row r="19" spans="2:10" ht="13.5">
      <c r="B19" s="9" t="s">
        <v>10</v>
      </c>
      <c r="C19" s="9"/>
      <c r="D19" s="1"/>
      <c r="J19" s="1"/>
    </row>
    <row r="20" spans="2:10" ht="13.5">
      <c r="B20" s="1" t="s">
        <v>11</v>
      </c>
      <c r="C20" s="1"/>
      <c r="D20" s="1"/>
      <c r="E20" s="12">
        <v>87866</v>
      </c>
      <c r="J20" s="12">
        <v>174435</v>
      </c>
    </row>
    <row r="21" spans="2:10" ht="13.5">
      <c r="B21" s="1" t="s">
        <v>12</v>
      </c>
      <c r="C21" s="1"/>
      <c r="D21" s="1"/>
      <c r="E21" s="12">
        <v>129262</v>
      </c>
      <c r="J21" s="12">
        <v>105629</v>
      </c>
    </row>
    <row r="22" spans="2:10" ht="13.5">
      <c r="B22" s="1" t="s">
        <v>13</v>
      </c>
      <c r="C22" s="1"/>
      <c r="D22" s="1"/>
      <c r="E22" s="12">
        <v>55750</v>
      </c>
      <c r="J22" s="12">
        <v>46533</v>
      </c>
    </row>
    <row r="23" spans="2:10" ht="13.5">
      <c r="B23" s="1" t="s">
        <v>14</v>
      </c>
      <c r="C23" s="1"/>
      <c r="D23" s="1"/>
      <c r="E23" s="12">
        <v>185825</v>
      </c>
      <c r="J23" s="12">
        <v>136551</v>
      </c>
    </row>
    <row r="24" spans="2:10" ht="13.5">
      <c r="B24" s="1" t="s">
        <v>15</v>
      </c>
      <c r="C24" s="1"/>
      <c r="D24" s="1"/>
      <c r="E24" s="12">
        <v>17322</v>
      </c>
      <c r="J24" s="12">
        <v>21358</v>
      </c>
    </row>
    <row r="25" spans="2:10" ht="13.5">
      <c r="B25" s="1" t="s">
        <v>16</v>
      </c>
      <c r="C25" s="52" t="s">
        <v>119</v>
      </c>
      <c r="D25" s="1"/>
      <c r="E25" s="12">
        <v>764</v>
      </c>
      <c r="J25" s="12">
        <v>674</v>
      </c>
    </row>
    <row r="26" spans="2:10" ht="13.5">
      <c r="B26" s="1" t="s">
        <v>17</v>
      </c>
      <c r="C26" s="1"/>
      <c r="D26" s="1"/>
      <c r="E26" s="12">
        <v>20555</v>
      </c>
      <c r="J26" s="12">
        <v>31797</v>
      </c>
    </row>
    <row r="27" spans="2:10" ht="13.5">
      <c r="B27" s="1" t="s">
        <v>18</v>
      </c>
      <c r="C27" s="1"/>
      <c r="D27" s="1"/>
      <c r="E27" s="12">
        <v>45636</v>
      </c>
      <c r="J27" s="12">
        <v>22348</v>
      </c>
    </row>
    <row r="28" spans="2:10" s="16" customFormat="1" ht="13.5" thickBot="1">
      <c r="B28" s="9"/>
      <c r="C28" s="9"/>
      <c r="D28" s="9"/>
      <c r="E28" s="17">
        <f>SUM(E20:E27)</f>
        <v>542980</v>
      </c>
      <c r="F28" s="9"/>
      <c r="G28" s="9"/>
      <c r="H28" s="9"/>
      <c r="J28" s="17">
        <f>SUM(J20:J27)</f>
        <v>539325</v>
      </c>
    </row>
    <row r="29" spans="4:10" ht="13.5">
      <c r="D29" s="1"/>
      <c r="J29" s="1"/>
    </row>
    <row r="30" spans="2:10" ht="13.5">
      <c r="B30" s="9" t="s">
        <v>19</v>
      </c>
      <c r="C30" s="9"/>
      <c r="D30" s="1"/>
      <c r="J30" s="1"/>
    </row>
    <row r="31" spans="2:10" ht="13.5">
      <c r="B31" s="1" t="s">
        <v>20</v>
      </c>
      <c r="C31" s="1"/>
      <c r="D31" s="1"/>
      <c r="E31" s="14">
        <v>97462</v>
      </c>
      <c r="J31" s="14">
        <v>97932</v>
      </c>
    </row>
    <row r="32" spans="2:10" ht="13.5">
      <c r="B32" s="1" t="s">
        <v>21</v>
      </c>
      <c r="C32" s="52" t="s">
        <v>120</v>
      </c>
      <c r="D32" s="1"/>
      <c r="E32" s="12">
        <v>16913</v>
      </c>
      <c r="J32" s="12">
        <v>210006</v>
      </c>
    </row>
    <row r="33" spans="2:10" ht="13.5">
      <c r="B33" s="1" t="s">
        <v>22</v>
      </c>
      <c r="C33" s="52" t="s">
        <v>120</v>
      </c>
      <c r="D33" s="1"/>
      <c r="E33" s="12">
        <v>200199</v>
      </c>
      <c r="J33" s="12">
        <v>227455</v>
      </c>
    </row>
    <row r="34" spans="2:10" ht="13.5">
      <c r="B34" s="1" t="s">
        <v>23</v>
      </c>
      <c r="C34" s="52"/>
      <c r="D34" s="1"/>
      <c r="E34" s="12">
        <v>5777</v>
      </c>
      <c r="J34" s="12">
        <v>2797</v>
      </c>
    </row>
    <row r="35" spans="2:10" ht="13.5">
      <c r="B35" s="1" t="s">
        <v>127</v>
      </c>
      <c r="C35" s="52"/>
      <c r="D35" s="1"/>
      <c r="E35" s="12">
        <v>6806</v>
      </c>
      <c r="J35" s="80" t="s">
        <v>114</v>
      </c>
    </row>
    <row r="36" spans="2:10" s="16" customFormat="1" ht="13.5" thickBot="1">
      <c r="B36" s="9"/>
      <c r="C36" s="9"/>
      <c r="D36" s="9"/>
      <c r="E36" s="17">
        <f>SUM(E31:E35)</f>
        <v>327157</v>
      </c>
      <c r="F36" s="9"/>
      <c r="G36" s="9"/>
      <c r="H36" s="9"/>
      <c r="J36" s="17">
        <f>SUM(J31:J34)</f>
        <v>538190</v>
      </c>
    </row>
    <row r="37" spans="2:10" ht="13.5">
      <c r="B37" s="26"/>
      <c r="C37" s="26"/>
      <c r="D37" s="1"/>
      <c r="J37" s="1"/>
    </row>
    <row r="38" spans="2:10" s="16" customFormat="1" ht="12.75">
      <c r="B38" s="9" t="s">
        <v>24</v>
      </c>
      <c r="C38" s="9"/>
      <c r="D38" s="9"/>
      <c r="E38" s="18">
        <f>+E28-E36</f>
        <v>215823</v>
      </c>
      <c r="F38" s="9"/>
      <c r="G38" s="9"/>
      <c r="H38" s="9"/>
      <c r="J38" s="18">
        <v>1135</v>
      </c>
    </row>
    <row r="39" spans="2:10" ht="13.5">
      <c r="B39" s="9"/>
      <c r="C39" s="9"/>
      <c r="D39" s="1"/>
      <c r="J39" s="1"/>
    </row>
    <row r="40" spans="2:10" ht="13.5">
      <c r="B40" s="13" t="s">
        <v>25</v>
      </c>
      <c r="C40" s="13"/>
      <c r="D40" s="1"/>
      <c r="J40" s="1"/>
    </row>
    <row r="41" spans="2:10" ht="13.5">
      <c r="B41" s="1" t="s">
        <v>26</v>
      </c>
      <c r="C41" s="52" t="s">
        <v>120</v>
      </c>
      <c r="D41" s="1"/>
      <c r="E41" s="12">
        <v>539960</v>
      </c>
      <c r="J41" s="12">
        <v>455768</v>
      </c>
    </row>
    <row r="42" spans="2:10" ht="13.5">
      <c r="B42" s="1" t="s">
        <v>27</v>
      </c>
      <c r="C42" s="1"/>
      <c r="D42" s="1"/>
      <c r="E42" s="12">
        <v>130667</v>
      </c>
      <c r="J42" s="12">
        <v>135824</v>
      </c>
    </row>
    <row r="43" spans="2:10" s="16" customFormat="1" ht="13.5" thickBot="1">
      <c r="B43" s="9"/>
      <c r="C43" s="9"/>
      <c r="D43" s="9"/>
      <c r="E43" s="17">
        <f>SUM(E41:E42)</f>
        <v>670627</v>
      </c>
      <c r="F43" s="9"/>
      <c r="G43" s="9"/>
      <c r="H43" s="9"/>
      <c r="J43" s="17">
        <f>SUM(J41:J42)</f>
        <v>591592</v>
      </c>
    </row>
    <row r="44" spans="2:10" ht="14.25" thickBot="1">
      <c r="B44" s="1"/>
      <c r="C44" s="1"/>
      <c r="D44" s="1"/>
      <c r="E44" s="27"/>
      <c r="J44" s="27"/>
    </row>
    <row r="45" spans="2:10" ht="14.25" thickBot="1">
      <c r="B45" s="1"/>
      <c r="C45" s="1"/>
      <c r="D45" s="1"/>
      <c r="E45" s="28">
        <f>+E18+E38-E43</f>
        <v>2392683</v>
      </c>
      <c r="J45" s="28">
        <f>+J18+J38-J43</f>
        <v>2299051</v>
      </c>
    </row>
    <row r="46" spans="2:10" ht="13.5">
      <c r="B46" s="1"/>
      <c r="C46" s="1"/>
      <c r="D46" s="1"/>
      <c r="J46" s="1"/>
    </row>
    <row r="47" spans="2:10" ht="13.5">
      <c r="B47" s="9" t="s">
        <v>28</v>
      </c>
      <c r="C47" s="9"/>
      <c r="D47" s="1"/>
      <c r="J47" s="1"/>
    </row>
    <row r="48" spans="2:10" ht="13.5">
      <c r="B48" s="1" t="s">
        <v>29</v>
      </c>
      <c r="C48" s="1"/>
      <c r="D48" s="1"/>
      <c r="E48" s="12">
        <v>94528</v>
      </c>
      <c r="J48" s="12">
        <v>94528</v>
      </c>
    </row>
    <row r="49" spans="2:10" ht="13.5">
      <c r="B49" s="1" t="s">
        <v>30</v>
      </c>
      <c r="C49" s="1"/>
      <c r="D49" s="1"/>
      <c r="E49" s="12">
        <v>157807</v>
      </c>
      <c r="J49" s="12">
        <v>157807</v>
      </c>
    </row>
    <row r="50" spans="2:10" ht="13.5">
      <c r="B50" s="1" t="s">
        <v>31</v>
      </c>
      <c r="C50" s="1"/>
      <c r="D50" s="1"/>
      <c r="E50" s="14">
        <v>1437429</v>
      </c>
      <c r="J50" s="14">
        <v>1625472</v>
      </c>
    </row>
    <row r="51" spans="2:10" ht="13.5">
      <c r="B51" s="1" t="s">
        <v>32</v>
      </c>
      <c r="C51" s="1"/>
      <c r="D51" s="1"/>
      <c r="E51" s="12">
        <v>510650</v>
      </c>
      <c r="J51" s="12">
        <v>253340</v>
      </c>
    </row>
    <row r="52" spans="2:10" ht="13.5">
      <c r="B52" s="1"/>
      <c r="C52" s="1"/>
      <c r="D52" s="1"/>
      <c r="E52" s="29"/>
      <c r="J52" s="29"/>
    </row>
    <row r="53" spans="2:10" s="16" customFormat="1" ht="12.75">
      <c r="B53" s="9" t="s">
        <v>33</v>
      </c>
      <c r="C53" s="9"/>
      <c r="D53" s="9"/>
      <c r="E53" s="19">
        <f>SUM(E48:E52)</f>
        <v>2200414</v>
      </c>
      <c r="F53" s="9"/>
      <c r="G53" s="9"/>
      <c r="H53" s="9"/>
      <c r="J53" s="19">
        <f>SUM(J48:J52)</f>
        <v>2131147</v>
      </c>
    </row>
    <row r="54" spans="2:10" ht="13.5">
      <c r="B54" s="1" t="s">
        <v>34</v>
      </c>
      <c r="C54" s="1"/>
      <c r="D54" s="1"/>
      <c r="E54" s="12">
        <v>192269</v>
      </c>
      <c r="J54" s="12">
        <v>167904</v>
      </c>
    </row>
    <row r="55" spans="2:10" ht="14.25" thickBot="1">
      <c r="B55" s="1"/>
      <c r="C55" s="1"/>
      <c r="D55" s="1"/>
      <c r="E55" s="30"/>
      <c r="J55" s="30"/>
    </row>
    <row r="56" spans="2:10" ht="14.25" thickBot="1">
      <c r="B56" s="1"/>
      <c r="C56" s="1"/>
      <c r="D56" s="1"/>
      <c r="E56" s="28">
        <f>+E53+E54</f>
        <v>2392683</v>
      </c>
      <c r="J56" s="28">
        <f>+J53+J54</f>
        <v>2299051</v>
      </c>
    </row>
    <row r="57" spans="2:5" ht="13.5">
      <c r="B57" s="1"/>
      <c r="C57" s="1"/>
      <c r="D57" s="1"/>
      <c r="E57" s="14"/>
    </row>
    <row r="58" spans="2:8" ht="13.5">
      <c r="B58" s="13" t="s">
        <v>111</v>
      </c>
      <c r="C58" s="13"/>
      <c r="D58" s="1"/>
      <c r="E58" s="31"/>
      <c r="F58" s="13"/>
      <c r="G58" s="13"/>
      <c r="H58" s="13"/>
    </row>
    <row r="59" spans="2:8" ht="13.5">
      <c r="B59" s="13" t="s">
        <v>35</v>
      </c>
      <c r="C59" s="13"/>
      <c r="D59" s="1"/>
      <c r="E59" s="31"/>
      <c r="F59" s="13"/>
      <c r="G59" s="13"/>
      <c r="H59" s="13"/>
    </row>
    <row r="60" spans="2:8" ht="13.5">
      <c r="B60" s="13"/>
      <c r="C60" s="13"/>
      <c r="D60" s="1"/>
      <c r="E60" s="31"/>
      <c r="F60" s="13"/>
      <c r="G60" s="13"/>
      <c r="H60" s="13"/>
    </row>
    <row r="61" ht="13.5">
      <c r="B61" s="1" t="s">
        <v>151</v>
      </c>
    </row>
    <row r="62" ht="13.5">
      <c r="B62" s="1" t="s">
        <v>152</v>
      </c>
    </row>
    <row r="63" ht="13.5">
      <c r="B63" s="1"/>
    </row>
    <row r="64" spans="2:10" ht="13.5">
      <c r="B64" s="81" t="s">
        <v>128</v>
      </c>
      <c r="E64" s="1">
        <v>11.57</v>
      </c>
      <c r="J64">
        <v>11.25</v>
      </c>
    </row>
  </sheetData>
  <mergeCells count="1">
    <mergeCell ref="I6:J6"/>
  </mergeCells>
  <printOptions/>
  <pageMargins left="0.38" right="0.35" top="0.63" bottom="0.64" header="0.5" footer="0.5"/>
  <pageSetup horizontalDpi="600" verticalDpi="600" orientation="portrait" scale="75" r:id="rId1"/>
  <headerFooter alignWithMargins="0">
    <oddFooter>&amp;L&amp;D&amp;CPage &amp;P of &amp;N&amp;R&amp;T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43"/>
  <sheetViews>
    <sheetView view="pageBreakPreview" zoomScale="60" workbookViewId="0" topLeftCell="B1">
      <selection activeCell="I43" sqref="I43"/>
    </sheetView>
  </sheetViews>
  <sheetFormatPr defaultColWidth="9.140625" defaultRowHeight="12.75"/>
  <cols>
    <col min="1" max="1" width="2.00390625" style="0" customWidth="1"/>
    <col min="2" max="2" width="56.57421875" style="0" customWidth="1"/>
    <col min="3" max="3" width="10.7109375" style="0" customWidth="1"/>
    <col min="4" max="4" width="1.421875" style="0" customWidth="1"/>
    <col min="5" max="5" width="15.7109375" style="0" customWidth="1"/>
    <col min="6" max="6" width="1.421875" style="0" customWidth="1"/>
    <col min="7" max="7" width="14.140625" style="1" customWidth="1"/>
    <col min="8" max="8" width="1.421875" style="0" customWidth="1"/>
    <col min="9" max="9" width="14.421875" style="1" customWidth="1"/>
    <col min="10" max="10" width="1.421875" style="1" customWidth="1"/>
    <col min="11" max="11" width="13.7109375" style="1" customWidth="1"/>
    <col min="12" max="12" width="1.57421875" style="1" customWidth="1"/>
    <col min="13" max="13" width="9.140625" style="41" customWidth="1"/>
  </cols>
  <sheetData>
    <row r="1" spans="2:8" ht="14.25" thickBot="1">
      <c r="B1" s="1"/>
      <c r="C1" s="1"/>
      <c r="D1" s="1"/>
      <c r="E1" s="1"/>
      <c r="F1" s="1"/>
      <c r="H1" s="1"/>
    </row>
    <row r="2" spans="2:9" ht="14.25" thickTop="1">
      <c r="B2" s="42" t="s">
        <v>69</v>
      </c>
      <c r="C2" s="1"/>
      <c r="D2" s="1"/>
      <c r="E2" s="6"/>
      <c r="F2" s="2"/>
      <c r="H2" s="2"/>
      <c r="I2" s="6"/>
    </row>
    <row r="3" spans="2:9" ht="13.5">
      <c r="B3" s="45" t="s">
        <v>68</v>
      </c>
      <c r="C3" s="1"/>
      <c r="D3" s="1"/>
      <c r="E3" s="6"/>
      <c r="F3" s="2"/>
      <c r="H3" s="2"/>
      <c r="I3" s="6"/>
    </row>
    <row r="4" spans="2:11" ht="13.5">
      <c r="B4" s="43" t="s">
        <v>66</v>
      </c>
      <c r="C4" s="1"/>
      <c r="D4" s="1"/>
      <c r="E4" s="5"/>
      <c r="F4" s="2"/>
      <c r="G4" s="5"/>
      <c r="H4" s="2"/>
      <c r="I4" s="5"/>
      <c r="J4" s="2"/>
      <c r="K4" s="5"/>
    </row>
    <row r="5" spans="2:11" ht="13.5">
      <c r="B5" s="43" t="s">
        <v>67</v>
      </c>
      <c r="C5" s="1"/>
      <c r="D5" s="1"/>
      <c r="E5" s="5"/>
      <c r="F5" s="2"/>
      <c r="G5" s="5"/>
      <c r="H5" s="2"/>
      <c r="I5" s="5"/>
      <c r="J5" s="2"/>
      <c r="K5" s="5"/>
    </row>
    <row r="6" spans="2:11" ht="14.25" thickBot="1">
      <c r="B6" s="44" t="s">
        <v>124</v>
      </c>
      <c r="C6" s="1"/>
      <c r="D6" s="1"/>
      <c r="E6" s="93" t="s">
        <v>126</v>
      </c>
      <c r="F6" s="94"/>
      <c r="G6" s="95"/>
      <c r="H6" s="2"/>
      <c r="I6" s="93" t="s">
        <v>125</v>
      </c>
      <c r="J6" s="94"/>
      <c r="K6" s="95"/>
    </row>
    <row r="7" spans="2:11" ht="14.25" thickTop="1">
      <c r="B7" s="1"/>
      <c r="C7" s="1"/>
      <c r="D7" s="1"/>
      <c r="E7" s="32" t="s">
        <v>122</v>
      </c>
      <c r="F7" s="1"/>
      <c r="G7" s="32" t="s">
        <v>1</v>
      </c>
      <c r="H7" s="1"/>
      <c r="I7" s="32" t="s">
        <v>122</v>
      </c>
      <c r="J7" s="2"/>
      <c r="K7" s="32" t="s">
        <v>1</v>
      </c>
    </row>
    <row r="8" spans="2:11" ht="13.5">
      <c r="B8" s="1"/>
      <c r="C8" s="1"/>
      <c r="D8" s="1"/>
      <c r="E8" s="32"/>
      <c r="F8" s="1"/>
      <c r="G8" s="32"/>
      <c r="H8" s="1"/>
      <c r="I8" s="32"/>
      <c r="J8" s="2"/>
      <c r="K8" s="32" t="s">
        <v>150</v>
      </c>
    </row>
    <row r="9" spans="2:11" ht="13.5">
      <c r="B9" s="1" t="s">
        <v>148</v>
      </c>
      <c r="C9" s="76" t="s">
        <v>75</v>
      </c>
      <c r="D9" s="1"/>
      <c r="E9" s="11" t="s">
        <v>2</v>
      </c>
      <c r="F9" s="1"/>
      <c r="G9" s="11" t="s">
        <v>2</v>
      </c>
      <c r="H9" s="1"/>
      <c r="I9" s="11" t="s">
        <v>2</v>
      </c>
      <c r="J9" s="2"/>
      <c r="K9" s="11" t="s">
        <v>2</v>
      </c>
    </row>
    <row r="10" spans="2:8" ht="13.5">
      <c r="B10" s="1"/>
      <c r="C10" s="1"/>
      <c r="D10" s="1"/>
      <c r="E10" s="1"/>
      <c r="F10" s="1"/>
      <c r="H10" s="1"/>
    </row>
    <row r="11" spans="2:11" ht="13.5">
      <c r="B11" s="1" t="s">
        <v>36</v>
      </c>
      <c r="C11" s="52" t="s">
        <v>115</v>
      </c>
      <c r="D11" s="1"/>
      <c r="E11" s="12">
        <v>252337</v>
      </c>
      <c r="F11" s="1"/>
      <c r="G11" s="12">
        <v>192488</v>
      </c>
      <c r="H11" s="1"/>
      <c r="I11" s="12">
        <v>900759</v>
      </c>
      <c r="J11" s="12"/>
      <c r="K11" s="12">
        <v>702565</v>
      </c>
    </row>
    <row r="12" spans="2:11" ht="13.5">
      <c r="B12" s="1"/>
      <c r="C12" s="1"/>
      <c r="D12" s="1"/>
      <c r="E12" s="12"/>
      <c r="F12" s="1"/>
      <c r="G12" s="12"/>
      <c r="H12" s="1"/>
      <c r="I12" s="12"/>
      <c r="J12" s="12"/>
      <c r="K12" s="12"/>
    </row>
    <row r="13" spans="2:11" ht="13.5">
      <c r="B13" s="1" t="s">
        <v>37</v>
      </c>
      <c r="C13" s="1"/>
      <c r="D13" s="1"/>
      <c r="E13" s="12">
        <v>-172190</v>
      </c>
      <c r="F13" s="1"/>
      <c r="G13" s="12">
        <v>-217015</v>
      </c>
      <c r="H13" s="1"/>
      <c r="I13" s="12">
        <v>-689562</v>
      </c>
      <c r="J13" s="12"/>
      <c r="K13" s="12">
        <v>-653821</v>
      </c>
    </row>
    <row r="14" spans="2:11" ht="13.5">
      <c r="B14" s="1"/>
      <c r="C14" s="1"/>
      <c r="D14" s="1"/>
      <c r="E14" s="1"/>
      <c r="F14" s="1"/>
      <c r="G14" s="12"/>
      <c r="H14" s="1"/>
      <c r="J14" s="12"/>
      <c r="K14" s="12"/>
    </row>
    <row r="15" spans="2:11" ht="13.5">
      <c r="B15" s="1" t="s">
        <v>138</v>
      </c>
      <c r="C15" s="1"/>
      <c r="D15" s="1"/>
      <c r="E15" s="12">
        <v>-3392</v>
      </c>
      <c r="F15" s="1"/>
      <c r="G15" s="12">
        <v>1710</v>
      </c>
      <c r="H15" s="1"/>
      <c r="I15" s="12">
        <v>2472</v>
      </c>
      <c r="J15" s="12"/>
      <c r="K15" s="12">
        <v>9174</v>
      </c>
    </row>
    <row r="16" spans="2:11" ht="14.25" thickBot="1">
      <c r="B16" s="1"/>
      <c r="C16" s="1"/>
      <c r="D16" s="1"/>
      <c r="E16" s="27"/>
      <c r="F16" s="1"/>
      <c r="G16" s="27"/>
      <c r="H16" s="1"/>
      <c r="I16" s="27"/>
      <c r="K16" s="27"/>
    </row>
    <row r="17" spans="2:11" ht="13.5">
      <c r="B17" s="1"/>
      <c r="C17" s="1"/>
      <c r="D17" s="1"/>
      <c r="E17" s="24"/>
      <c r="F17" s="1"/>
      <c r="G17" s="24"/>
      <c r="H17" s="1"/>
      <c r="I17" s="24"/>
      <c r="K17" s="24"/>
    </row>
    <row r="18" spans="2:12" s="16" customFormat="1" ht="13.5">
      <c r="B18" s="9" t="s">
        <v>72</v>
      </c>
      <c r="C18" s="76"/>
      <c r="D18" s="9"/>
      <c r="E18" s="25">
        <f>SUM(E11:E16)</f>
        <v>76755</v>
      </c>
      <c r="F18" s="9"/>
      <c r="G18" s="25">
        <f>SUM(G11:G16)</f>
        <v>-22817</v>
      </c>
      <c r="H18" s="9"/>
      <c r="I18" s="25">
        <f>SUM(I11:I16)</f>
        <v>213669</v>
      </c>
      <c r="J18" s="9"/>
      <c r="K18" s="25">
        <f>SUM(K11:K16)</f>
        <v>57918</v>
      </c>
      <c r="L18" s="9"/>
    </row>
    <row r="19" spans="2:8" ht="13.5">
      <c r="B19" s="1"/>
      <c r="C19" s="1"/>
      <c r="D19" s="1"/>
      <c r="E19" s="1"/>
      <c r="F19" s="1"/>
      <c r="H19" s="1"/>
    </row>
    <row r="20" spans="2:11" ht="13.5">
      <c r="B20" s="1" t="s">
        <v>38</v>
      </c>
      <c r="C20" s="1"/>
      <c r="D20" s="1"/>
      <c r="E20" s="12">
        <v>-10531</v>
      </c>
      <c r="F20" s="1"/>
      <c r="G20" s="12">
        <v>-14303</v>
      </c>
      <c r="H20" s="1"/>
      <c r="I20" s="12">
        <v>-42495</v>
      </c>
      <c r="J20" s="12"/>
      <c r="K20" s="12">
        <v>-52330</v>
      </c>
    </row>
    <row r="21" spans="2:11" ht="13.5">
      <c r="B21" s="1"/>
      <c r="C21" s="1"/>
      <c r="D21" s="1"/>
      <c r="E21" s="1"/>
      <c r="F21" s="1"/>
      <c r="G21" s="12"/>
      <c r="H21" s="1"/>
      <c r="J21" s="12"/>
      <c r="K21" s="12"/>
    </row>
    <row r="22" spans="2:11" ht="13.5">
      <c r="B22" s="1" t="s">
        <v>73</v>
      </c>
      <c r="C22" s="1"/>
      <c r="D22" s="1"/>
      <c r="E22" s="12">
        <v>2917</v>
      </c>
      <c r="F22" s="1"/>
      <c r="G22" s="12">
        <v>2492</v>
      </c>
      <c r="H22" s="1"/>
      <c r="I22" s="12">
        <v>11439</v>
      </c>
      <c r="J22" s="12"/>
      <c r="K22" s="12">
        <v>7116</v>
      </c>
    </row>
    <row r="23" spans="2:11" ht="14.25" thickBot="1">
      <c r="B23" s="1"/>
      <c r="C23" s="1"/>
      <c r="D23" s="1"/>
      <c r="E23" s="27"/>
      <c r="F23" s="1"/>
      <c r="G23" s="27"/>
      <c r="H23" s="1"/>
      <c r="I23" s="27"/>
      <c r="K23" s="27"/>
    </row>
    <row r="24" spans="2:12" s="16" customFormat="1" ht="13.5">
      <c r="B24" s="9" t="s">
        <v>74</v>
      </c>
      <c r="C24" s="76" t="s">
        <v>115</v>
      </c>
      <c r="D24" s="9"/>
      <c r="E24" s="25">
        <f>SUM(E18:E23)</f>
        <v>69141</v>
      </c>
      <c r="F24" s="9"/>
      <c r="G24" s="25">
        <f>SUM(G18:G23)</f>
        <v>-34628</v>
      </c>
      <c r="H24" s="9"/>
      <c r="I24" s="25">
        <f>SUM(I18:I23)</f>
        <v>182613</v>
      </c>
      <c r="J24" s="9"/>
      <c r="K24" s="25">
        <f>SUM(K18:K23)</f>
        <v>12704</v>
      </c>
      <c r="L24" s="9"/>
    </row>
    <row r="25" spans="2:8" ht="13.5">
      <c r="B25" s="1"/>
      <c r="C25" s="1"/>
      <c r="D25" s="1"/>
      <c r="E25" s="1"/>
      <c r="F25" s="1"/>
      <c r="H25" s="1"/>
    </row>
    <row r="26" spans="2:11" ht="13.5">
      <c r="B26" s="1" t="s">
        <v>39</v>
      </c>
      <c r="C26" s="52" t="s">
        <v>116</v>
      </c>
      <c r="D26" s="1"/>
      <c r="E26" s="14">
        <v>-15402</v>
      </c>
      <c r="F26" s="1"/>
      <c r="G26" s="14">
        <v>-6278</v>
      </c>
      <c r="H26" s="1"/>
      <c r="I26" s="14">
        <v>-37683</v>
      </c>
      <c r="K26" s="14">
        <v>-14262</v>
      </c>
    </row>
    <row r="27" spans="2:11" ht="14.25" thickBot="1">
      <c r="B27" s="1"/>
      <c r="C27" s="1"/>
      <c r="D27" s="1"/>
      <c r="E27" s="27"/>
      <c r="F27" s="1"/>
      <c r="G27" s="27"/>
      <c r="H27" s="1"/>
      <c r="I27" s="27"/>
      <c r="K27" s="27"/>
    </row>
    <row r="28" spans="2:12" s="16" customFormat="1" ht="12.75">
      <c r="B28" s="9" t="s">
        <v>76</v>
      </c>
      <c r="C28" s="9"/>
      <c r="D28" s="9"/>
      <c r="E28" s="25">
        <f>+E24+E26</f>
        <v>53739</v>
      </c>
      <c r="F28" s="9"/>
      <c r="G28" s="25">
        <f>+G24+G26</f>
        <v>-40906</v>
      </c>
      <c r="H28" s="9"/>
      <c r="I28" s="25">
        <f>+I24+I26</f>
        <v>144930</v>
      </c>
      <c r="J28" s="9"/>
      <c r="K28" s="25">
        <f>+K24+K26</f>
        <v>-1558</v>
      </c>
      <c r="L28" s="9"/>
    </row>
    <row r="29" spans="2:8" ht="13.5">
      <c r="B29" s="1"/>
      <c r="C29" s="1"/>
      <c r="D29" s="1"/>
      <c r="E29" s="1"/>
      <c r="F29" s="1"/>
      <c r="H29" s="1"/>
    </row>
    <row r="30" spans="2:11" ht="13.5">
      <c r="B30" s="1" t="s">
        <v>40</v>
      </c>
      <c r="C30" s="1"/>
      <c r="D30" s="1"/>
      <c r="E30" s="12">
        <v>-17360</v>
      </c>
      <c r="F30" s="1"/>
      <c r="G30" s="12">
        <v>-3926</v>
      </c>
      <c r="H30" s="1"/>
      <c r="I30" s="12">
        <v>-34854</v>
      </c>
      <c r="J30" s="12"/>
      <c r="K30" s="12">
        <v>-13550</v>
      </c>
    </row>
    <row r="31" spans="2:11" ht="14.25" thickBot="1">
      <c r="B31" s="1"/>
      <c r="C31" s="1"/>
      <c r="D31" s="1"/>
      <c r="E31" s="27"/>
      <c r="F31" s="1"/>
      <c r="G31" s="27"/>
      <c r="H31" s="1"/>
      <c r="I31" s="27"/>
      <c r="K31" s="27"/>
    </row>
    <row r="32" spans="2:12" s="16" customFormat="1" ht="12.75">
      <c r="B32" s="9" t="s">
        <v>118</v>
      </c>
      <c r="C32" s="9"/>
      <c r="D32" s="9"/>
      <c r="E32" s="25">
        <f>+E28+E30</f>
        <v>36379</v>
      </c>
      <c r="F32" s="9"/>
      <c r="G32" s="25">
        <f>+G28+G30</f>
        <v>-44832</v>
      </c>
      <c r="H32" s="9"/>
      <c r="I32" s="25">
        <f>+I28+I30</f>
        <v>110076</v>
      </c>
      <c r="J32" s="9"/>
      <c r="K32" s="25">
        <f>+K28+K30</f>
        <v>-15108</v>
      </c>
      <c r="L32" s="9"/>
    </row>
    <row r="33" spans="2:11" ht="7.5" customHeight="1" thickBot="1">
      <c r="B33" s="1"/>
      <c r="C33" s="1"/>
      <c r="D33" s="1"/>
      <c r="E33" s="40"/>
      <c r="F33" s="1"/>
      <c r="G33" s="40"/>
      <c r="H33" s="1"/>
      <c r="I33" s="40"/>
      <c r="K33" s="40"/>
    </row>
    <row r="34" spans="2:11" ht="14.25" thickTop="1">
      <c r="B34" s="1"/>
      <c r="C34" s="1"/>
      <c r="D34" s="1"/>
      <c r="E34" s="14"/>
      <c r="F34" s="1"/>
      <c r="G34" s="15"/>
      <c r="H34" s="1"/>
      <c r="I34" s="14"/>
      <c r="K34" s="14"/>
    </row>
    <row r="35" spans="2:11" ht="13.5">
      <c r="B35" s="9" t="s">
        <v>70</v>
      </c>
      <c r="C35" s="1"/>
      <c r="D35" s="1"/>
      <c r="E35" s="46" t="s">
        <v>71</v>
      </c>
      <c r="F35" s="1"/>
      <c r="G35" s="46" t="s">
        <v>71</v>
      </c>
      <c r="H35" s="1"/>
      <c r="I35" s="46" t="s">
        <v>71</v>
      </c>
      <c r="K35" s="46" t="s">
        <v>71</v>
      </c>
    </row>
    <row r="36" spans="2:11" ht="13.5">
      <c r="B36" s="1" t="s">
        <v>77</v>
      </c>
      <c r="C36" s="1"/>
      <c r="D36" s="1"/>
      <c r="E36" s="33">
        <v>19.24</v>
      </c>
      <c r="F36" s="1"/>
      <c r="G36" s="33">
        <v>-23.71</v>
      </c>
      <c r="H36" s="1"/>
      <c r="I36" s="33">
        <v>58.22</v>
      </c>
      <c r="K36" s="33">
        <v>-7.99</v>
      </c>
    </row>
    <row r="37" spans="2:11" ht="13.5">
      <c r="B37" s="1" t="s">
        <v>41</v>
      </c>
      <c r="C37" s="1"/>
      <c r="D37" s="1"/>
      <c r="E37" s="46" t="s">
        <v>117</v>
      </c>
      <c r="F37" s="78"/>
      <c r="G37" s="46" t="s">
        <v>117</v>
      </c>
      <c r="H37" s="78"/>
      <c r="I37" s="46" t="s">
        <v>117</v>
      </c>
      <c r="J37" s="78"/>
      <c r="K37" s="46" t="s">
        <v>117</v>
      </c>
    </row>
    <row r="38" spans="2:11" ht="13.5">
      <c r="B38" s="1"/>
      <c r="C38" s="1"/>
      <c r="D38" s="1"/>
      <c r="E38" s="1"/>
      <c r="F38" s="1"/>
      <c r="G38" s="15"/>
      <c r="H38" s="1"/>
      <c r="I38" s="14"/>
      <c r="K38" s="14"/>
    </row>
    <row r="39" spans="2:11" ht="13.5">
      <c r="B39" s="13" t="s">
        <v>42</v>
      </c>
      <c r="C39" s="1"/>
      <c r="D39" s="1"/>
      <c r="E39" s="1"/>
      <c r="F39" s="1"/>
      <c r="G39" s="15"/>
      <c r="H39" s="1"/>
      <c r="I39" s="14"/>
      <c r="K39" s="14"/>
    </row>
    <row r="40" spans="2:11" ht="13.5">
      <c r="B40" s="13" t="s">
        <v>35</v>
      </c>
      <c r="C40" s="1"/>
      <c r="D40" s="1"/>
      <c r="E40" s="1"/>
      <c r="F40" s="1"/>
      <c r="G40" s="15"/>
      <c r="H40" s="1"/>
      <c r="I40" s="14"/>
      <c r="K40" s="14"/>
    </row>
    <row r="41" spans="2:11" ht="13.5">
      <c r="B41" s="13"/>
      <c r="C41" s="1"/>
      <c r="D41" s="1"/>
      <c r="E41" s="1"/>
      <c r="F41" s="1"/>
      <c r="G41" s="15"/>
      <c r="H41" s="1"/>
      <c r="I41" s="14"/>
      <c r="K41" s="14"/>
    </row>
    <row r="42" spans="2:7" ht="13.5">
      <c r="B42" s="1" t="s">
        <v>151</v>
      </c>
      <c r="G42" s="2"/>
    </row>
    <row r="43" s="1" customFormat="1" ht="13.5">
      <c r="B43" s="1" t="s">
        <v>152</v>
      </c>
    </row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</sheetData>
  <mergeCells count="2">
    <mergeCell ref="E6:G6"/>
    <mergeCell ref="I6:K6"/>
  </mergeCells>
  <printOptions/>
  <pageMargins left="0.38" right="0.35" top="0.34" bottom="0.64" header="0.5" footer="0.5"/>
  <pageSetup horizontalDpi="600" verticalDpi="600" orientation="portrait" scale="75" r:id="rId1"/>
  <headerFooter alignWithMargins="0">
    <oddFooter>&amp;L&amp;D&amp;CPage &amp;P of &amp;N&amp;R&amp;T</oddFooter>
  </headerFooter>
  <rowBreaks count="1" manualBreakCount="1">
    <brk id="44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J67"/>
  <sheetViews>
    <sheetView workbookViewId="0" topLeftCell="A3">
      <pane xSplit="6450" topLeftCell="H1" activePane="topLeft" state="split"/>
      <selection pane="topLeft" activeCell="B76" sqref="B76"/>
      <selection pane="topRight" activeCell="H62" sqref="H62"/>
    </sheetView>
  </sheetViews>
  <sheetFormatPr defaultColWidth="9.140625" defaultRowHeight="12.75"/>
  <cols>
    <col min="1" max="1" width="2.00390625" style="0" customWidth="1"/>
    <col min="2" max="2" width="54.28125" style="0" customWidth="1"/>
    <col min="3" max="3" width="1.421875" style="0" customWidth="1"/>
    <col min="4" max="4" width="7.00390625" style="0" customWidth="1"/>
    <col min="5" max="5" width="1.421875" style="0" customWidth="1"/>
    <col min="6" max="6" width="2.7109375" style="1" customWidth="1"/>
    <col min="7" max="7" width="3.28125" style="0" customWidth="1"/>
    <col min="8" max="8" width="12.140625" style="0" customWidth="1"/>
    <col min="9" max="9" width="5.00390625" style="0" customWidth="1"/>
    <col min="10" max="10" width="11.7109375" style="0" customWidth="1"/>
  </cols>
  <sheetData>
    <row r="1" ht="14.25" thickBot="1"/>
    <row r="2" spans="2:5" s="1" customFormat="1" ht="14.25" thickTop="1">
      <c r="B2" s="42" t="s">
        <v>69</v>
      </c>
      <c r="C2" s="34"/>
      <c r="D2" s="34"/>
      <c r="E2" s="34"/>
    </row>
    <row r="3" spans="2:5" s="1" customFormat="1" ht="13.5">
      <c r="B3" s="45" t="s">
        <v>68</v>
      </c>
      <c r="C3" s="34"/>
      <c r="D3" s="34"/>
      <c r="E3" s="34"/>
    </row>
    <row r="4" spans="2:5" s="1" customFormat="1" ht="13.5">
      <c r="B4" s="47" t="s">
        <v>89</v>
      </c>
      <c r="C4" s="35"/>
      <c r="D4" s="35"/>
      <c r="E4" s="35"/>
    </row>
    <row r="5" spans="2:10" s="1" customFormat="1" ht="14.25">
      <c r="B5" s="47" t="s">
        <v>140</v>
      </c>
      <c r="C5" s="35"/>
      <c r="D5" s="35"/>
      <c r="E5" s="35"/>
      <c r="F5" s="7"/>
      <c r="H5" s="4" t="s">
        <v>121</v>
      </c>
      <c r="J5" s="4" t="s">
        <v>121</v>
      </c>
    </row>
    <row r="6" spans="2:10" s="1" customFormat="1" ht="15" thickBot="1">
      <c r="B6" s="48" t="s">
        <v>124</v>
      </c>
      <c r="C6" s="35"/>
      <c r="D6" s="35"/>
      <c r="E6" s="35"/>
      <c r="F6" s="7"/>
      <c r="H6" s="8" t="s">
        <v>0</v>
      </c>
      <c r="J6" s="8" t="s">
        <v>0</v>
      </c>
    </row>
    <row r="7" spans="2:10" s="1" customFormat="1" ht="15" thickTop="1">
      <c r="B7" s="35"/>
      <c r="C7" s="35"/>
      <c r="D7" s="35"/>
      <c r="E7" s="35"/>
      <c r="F7" s="7"/>
      <c r="H7" s="32" t="s">
        <v>122</v>
      </c>
      <c r="J7" s="32" t="s">
        <v>1</v>
      </c>
    </row>
    <row r="8" spans="2:10" s="1" customFormat="1" ht="14.25">
      <c r="B8" s="1" t="s">
        <v>148</v>
      </c>
      <c r="C8" s="35"/>
      <c r="D8" s="35"/>
      <c r="E8" s="35"/>
      <c r="F8" s="7"/>
      <c r="H8" s="32"/>
      <c r="J8" s="32" t="s">
        <v>150</v>
      </c>
    </row>
    <row r="9" spans="2:10" s="1" customFormat="1" ht="14.25">
      <c r="B9" s="35"/>
      <c r="C9" s="35"/>
      <c r="D9" s="49"/>
      <c r="E9" s="35"/>
      <c r="F9" s="7"/>
      <c r="H9" s="11" t="s">
        <v>2</v>
      </c>
      <c r="J9" s="11" t="s">
        <v>2</v>
      </c>
    </row>
    <row r="10" spans="2:5" s="1" customFormat="1" ht="13.5">
      <c r="B10" s="36" t="s">
        <v>43</v>
      </c>
      <c r="C10" s="35"/>
      <c r="D10" s="35"/>
      <c r="E10" s="35"/>
    </row>
    <row r="11" spans="2:5" s="1" customFormat="1" ht="13.5">
      <c r="B11" s="35"/>
      <c r="C11" s="35"/>
      <c r="D11" s="35"/>
      <c r="E11" s="35"/>
    </row>
    <row r="12" spans="2:10" s="1" customFormat="1" ht="13.5">
      <c r="B12" s="35" t="s">
        <v>78</v>
      </c>
      <c r="C12" s="35"/>
      <c r="D12" s="35"/>
      <c r="E12" s="35"/>
      <c r="H12" s="12">
        <v>110076</v>
      </c>
      <c r="J12" s="12">
        <v>-15108</v>
      </c>
    </row>
    <row r="13" spans="2:5" s="1" customFormat="1" ht="13.5">
      <c r="B13" s="35"/>
      <c r="C13" s="35"/>
      <c r="D13" s="35"/>
      <c r="E13" s="35"/>
    </row>
    <row r="14" spans="2:10" s="1" customFormat="1" ht="13.5">
      <c r="B14" s="37" t="s">
        <v>45</v>
      </c>
      <c r="C14" s="35"/>
      <c r="D14" s="35"/>
      <c r="E14" s="35"/>
      <c r="H14" s="12">
        <v>84204</v>
      </c>
      <c r="J14" s="12">
        <v>122112</v>
      </c>
    </row>
    <row r="15" spans="2:10" s="1" customFormat="1" ht="13.5">
      <c r="B15" s="37" t="s">
        <v>46</v>
      </c>
      <c r="C15" s="35"/>
      <c r="D15" s="35"/>
      <c r="E15" s="35"/>
      <c r="H15" s="12">
        <v>40355</v>
      </c>
      <c r="J15" s="12">
        <v>35303</v>
      </c>
    </row>
    <row r="16" spans="2:10" s="1" customFormat="1" ht="14.25" thickBot="1">
      <c r="B16" s="35"/>
      <c r="C16" s="35"/>
      <c r="D16" s="35"/>
      <c r="E16" s="35"/>
      <c r="H16" s="27"/>
      <c r="J16" s="27"/>
    </row>
    <row r="17" spans="2:10" s="9" customFormat="1" ht="12.75">
      <c r="B17" s="36" t="s">
        <v>47</v>
      </c>
      <c r="C17" s="36"/>
      <c r="D17" s="36"/>
      <c r="E17" s="36"/>
      <c r="H17" s="25">
        <f>SUM(H14:H16)</f>
        <v>124559</v>
      </c>
      <c r="J17" s="25">
        <f>SUM(J14:J16)</f>
        <v>157415</v>
      </c>
    </row>
    <row r="18" spans="2:10" s="1" customFormat="1" ht="13.5">
      <c r="B18" s="35"/>
      <c r="C18" s="35"/>
      <c r="D18" s="35"/>
      <c r="E18" s="35"/>
      <c r="H18" s="12"/>
      <c r="J18" s="12"/>
    </row>
    <row r="19" spans="2:10" s="9" customFormat="1" ht="12.75">
      <c r="B19" s="36" t="s">
        <v>79</v>
      </c>
      <c r="C19" s="34"/>
      <c r="D19" s="34"/>
      <c r="E19" s="34"/>
      <c r="H19" s="18">
        <f>+H12+H17</f>
        <v>234635</v>
      </c>
      <c r="J19" s="18">
        <v>142307</v>
      </c>
    </row>
    <row r="20" spans="2:10" s="1" customFormat="1" ht="13.5">
      <c r="B20" s="35"/>
      <c r="C20" s="35"/>
      <c r="D20" s="35"/>
      <c r="E20" s="35"/>
      <c r="H20" s="12"/>
      <c r="J20" s="12"/>
    </row>
    <row r="21" spans="2:10" s="1" customFormat="1" ht="13.5">
      <c r="B21" s="37" t="s">
        <v>48</v>
      </c>
      <c r="C21" s="35"/>
      <c r="D21" s="35"/>
      <c r="E21" s="35"/>
      <c r="H21" s="12">
        <v>-79350</v>
      </c>
      <c r="J21" s="12">
        <v>13292</v>
      </c>
    </row>
    <row r="22" spans="2:10" s="1" customFormat="1" ht="13.5">
      <c r="B22" s="37" t="s">
        <v>49</v>
      </c>
      <c r="C22" s="35"/>
      <c r="D22" s="35"/>
      <c r="E22" s="35"/>
      <c r="H22" s="12">
        <v>15754</v>
      </c>
      <c r="J22" s="12">
        <v>-3153</v>
      </c>
    </row>
    <row r="23" spans="2:10" s="1" customFormat="1" ht="14.25" thickBot="1">
      <c r="B23" s="35"/>
      <c r="C23" s="35"/>
      <c r="D23" s="35"/>
      <c r="E23" s="35"/>
      <c r="H23" s="27"/>
      <c r="J23" s="27"/>
    </row>
    <row r="24" spans="2:10" s="9" customFormat="1" ht="12.75">
      <c r="B24" s="36" t="s">
        <v>80</v>
      </c>
      <c r="C24" s="36"/>
      <c r="D24" s="36"/>
      <c r="E24" s="36"/>
      <c r="H24" s="18">
        <f>SUM(H19:H22)</f>
        <v>171039</v>
      </c>
      <c r="J24" s="18">
        <v>152446</v>
      </c>
    </row>
    <row r="25" spans="2:5" s="1" customFormat="1" ht="13.5">
      <c r="B25" s="35"/>
      <c r="C25" s="35"/>
      <c r="D25" s="35"/>
      <c r="E25" s="35"/>
    </row>
    <row r="26" spans="2:10" s="1" customFormat="1" ht="13.5">
      <c r="B26" s="37" t="s">
        <v>50</v>
      </c>
      <c r="C26" s="35"/>
      <c r="D26" s="35"/>
      <c r="E26" s="35"/>
      <c r="H26" s="12">
        <v>-42495</v>
      </c>
      <c r="J26" s="12">
        <v>-52330</v>
      </c>
    </row>
    <row r="27" spans="2:10" s="1" customFormat="1" ht="13.5">
      <c r="B27" s="37" t="s">
        <v>51</v>
      </c>
      <c r="C27" s="35"/>
      <c r="D27" s="49"/>
      <c r="E27" s="35"/>
      <c r="H27" s="12">
        <v>-26391</v>
      </c>
      <c r="J27" s="12">
        <v>-21857</v>
      </c>
    </row>
    <row r="28" spans="2:10" s="1" customFormat="1" ht="14.25" thickBot="1">
      <c r="B28" s="35"/>
      <c r="C28" s="35"/>
      <c r="D28" s="35"/>
      <c r="E28" s="35"/>
      <c r="H28" s="27"/>
      <c r="J28" s="27"/>
    </row>
    <row r="29" spans="2:10" s="9" customFormat="1" ht="13.5" thickBot="1">
      <c r="B29" s="36" t="s">
        <v>81</v>
      </c>
      <c r="C29" s="36"/>
      <c r="D29" s="36"/>
      <c r="E29" s="36"/>
      <c r="H29" s="38">
        <f>SUM(H24:H27)</f>
        <v>102153</v>
      </c>
      <c r="J29" s="38">
        <v>78259</v>
      </c>
    </row>
    <row r="30" spans="2:5" s="1" customFormat="1" ht="13.5">
      <c r="B30" s="35"/>
      <c r="C30" s="35"/>
      <c r="D30" s="35"/>
      <c r="E30" s="35"/>
    </row>
    <row r="31" spans="2:5" s="1" customFormat="1" ht="13.5">
      <c r="B31" s="36" t="s">
        <v>52</v>
      </c>
      <c r="C31" s="35"/>
      <c r="D31" s="35"/>
      <c r="E31" s="35"/>
    </row>
    <row r="32" spans="2:10" s="1" customFormat="1" ht="13.5">
      <c r="B32" s="35" t="s">
        <v>56</v>
      </c>
      <c r="C32" s="35"/>
      <c r="D32" s="49"/>
      <c r="E32" s="35"/>
      <c r="H32" s="77">
        <v>-13436</v>
      </c>
      <c r="J32" s="77" t="s">
        <v>114</v>
      </c>
    </row>
    <row r="33" spans="2:10" s="1" customFormat="1" ht="13.5">
      <c r="B33" s="35" t="s">
        <v>82</v>
      </c>
      <c r="C33" s="35"/>
      <c r="D33" s="35"/>
      <c r="E33" s="35"/>
      <c r="H33" s="12">
        <v>-841</v>
      </c>
      <c r="J33" s="12">
        <v>-463</v>
      </c>
    </row>
    <row r="34" spans="2:10" s="1" customFormat="1" ht="13.5">
      <c r="B34" s="35" t="s">
        <v>83</v>
      </c>
      <c r="C34" s="35"/>
      <c r="D34" s="35"/>
      <c r="E34" s="35"/>
      <c r="H34" s="12">
        <v>-91080</v>
      </c>
      <c r="J34" s="12">
        <v>-68714</v>
      </c>
    </row>
    <row r="35" spans="2:10" s="1" customFormat="1" ht="13.5">
      <c r="B35" s="35" t="s">
        <v>8</v>
      </c>
      <c r="C35" s="35"/>
      <c r="D35" s="35"/>
      <c r="E35" s="35"/>
      <c r="H35" s="12">
        <v>-692</v>
      </c>
      <c r="J35" s="12">
        <v>-1765</v>
      </c>
    </row>
    <row r="36" spans="2:10" s="1" customFormat="1" ht="13.5">
      <c r="B36" s="35" t="s">
        <v>53</v>
      </c>
      <c r="C36" s="35"/>
      <c r="D36" s="35"/>
      <c r="E36" s="35"/>
      <c r="H36" s="12">
        <v>-6835</v>
      </c>
      <c r="J36" s="12">
        <v>803</v>
      </c>
    </row>
    <row r="37" spans="2:10" s="1" customFormat="1" ht="13.5">
      <c r="B37" s="35" t="s">
        <v>84</v>
      </c>
      <c r="C37" s="35"/>
      <c r="D37" s="35"/>
      <c r="E37" s="35"/>
      <c r="H37" s="12">
        <v>166546</v>
      </c>
      <c r="J37" s="12">
        <v>1672</v>
      </c>
    </row>
    <row r="38" spans="2:10" s="1" customFormat="1" ht="13.5">
      <c r="B38" s="35" t="s">
        <v>85</v>
      </c>
      <c r="C38" s="35"/>
      <c r="D38" s="35"/>
      <c r="E38" s="35"/>
      <c r="H38" s="12">
        <v>1339</v>
      </c>
      <c r="J38" s="12">
        <v>705</v>
      </c>
    </row>
    <row r="39" spans="2:10" s="1" customFormat="1" ht="13.5">
      <c r="B39" s="35" t="s">
        <v>55</v>
      </c>
      <c r="C39" s="35"/>
      <c r="D39" s="35"/>
      <c r="E39" s="35"/>
      <c r="H39" s="12">
        <v>1265</v>
      </c>
      <c r="J39" s="12">
        <v>7899</v>
      </c>
    </row>
    <row r="40" spans="2:10" s="1" customFormat="1" ht="13.5">
      <c r="B40" s="35" t="s">
        <v>54</v>
      </c>
      <c r="C40" s="35"/>
      <c r="D40" s="35"/>
      <c r="E40" s="35"/>
      <c r="H40" s="12">
        <v>1795</v>
      </c>
      <c r="J40" s="12">
        <v>3008</v>
      </c>
    </row>
    <row r="41" spans="2:10" s="1" customFormat="1" ht="14.25" thickBot="1">
      <c r="B41" s="35"/>
      <c r="C41" s="35"/>
      <c r="D41" s="35"/>
      <c r="E41" s="35"/>
      <c r="H41" s="27"/>
      <c r="J41" s="27"/>
    </row>
    <row r="42" spans="2:10" s="9" customFormat="1" ht="13.5" thickBot="1">
      <c r="B42" s="36" t="s">
        <v>57</v>
      </c>
      <c r="C42" s="36"/>
      <c r="D42" s="36"/>
      <c r="E42" s="36"/>
      <c r="H42" s="38">
        <f>SUM(H32:H41)</f>
        <v>58061</v>
      </c>
      <c r="J42" s="38">
        <v>-56855</v>
      </c>
    </row>
    <row r="43" spans="2:5" s="1" customFormat="1" ht="13.5">
      <c r="B43" s="35"/>
      <c r="C43" s="35"/>
      <c r="D43" s="35"/>
      <c r="E43" s="35"/>
    </row>
    <row r="44" spans="2:5" s="1" customFormat="1" ht="13.5">
      <c r="B44" s="36" t="s">
        <v>58</v>
      </c>
      <c r="C44" s="35"/>
      <c r="D44" s="35"/>
      <c r="E44" s="35"/>
    </row>
    <row r="45" spans="2:10" s="1" customFormat="1" ht="13.5">
      <c r="B45" s="35" t="s">
        <v>59</v>
      </c>
      <c r="C45" s="35"/>
      <c r="D45" s="35"/>
      <c r="E45" s="35"/>
      <c r="H45" s="12">
        <v>106630</v>
      </c>
      <c r="J45" s="12">
        <v>358764</v>
      </c>
    </row>
    <row r="46" spans="2:10" s="1" customFormat="1" ht="13.5">
      <c r="B46" s="35" t="s">
        <v>86</v>
      </c>
      <c r="C46" s="35"/>
      <c r="D46" s="35"/>
      <c r="E46" s="35"/>
      <c r="H46" s="12">
        <v>187588</v>
      </c>
      <c r="J46" s="12">
        <v>244696</v>
      </c>
    </row>
    <row r="47" spans="2:10" s="1" customFormat="1" ht="13.5">
      <c r="B47" s="35" t="s">
        <v>60</v>
      </c>
      <c r="C47" s="35"/>
      <c r="D47" s="35"/>
      <c r="E47" s="35"/>
      <c r="H47" s="12">
        <v>-215530</v>
      </c>
      <c r="J47" s="12">
        <v>-432603</v>
      </c>
    </row>
    <row r="48" spans="2:10" s="1" customFormat="1" ht="13.5">
      <c r="B48" s="35" t="s">
        <v>61</v>
      </c>
      <c r="C48" s="35"/>
      <c r="D48" s="35"/>
      <c r="E48" s="35"/>
      <c r="H48" s="12">
        <v>-193525</v>
      </c>
      <c r="J48" s="12">
        <v>-276900</v>
      </c>
    </row>
    <row r="49" spans="2:10" s="1" customFormat="1" ht="13.5">
      <c r="B49" s="35" t="s">
        <v>147</v>
      </c>
      <c r="C49" s="35"/>
      <c r="D49" s="35"/>
      <c r="E49" s="35"/>
      <c r="H49" s="12"/>
      <c r="J49" s="12">
        <v>-2045</v>
      </c>
    </row>
    <row r="50" spans="2:10" s="1" customFormat="1" ht="13.5">
      <c r="B50" s="35" t="s">
        <v>141</v>
      </c>
      <c r="C50" s="35"/>
      <c r="D50" s="35"/>
      <c r="E50" s="35"/>
      <c r="H50" s="12"/>
      <c r="J50" s="12"/>
    </row>
    <row r="51" spans="2:10" s="1" customFormat="1" ht="13.5">
      <c r="B51" s="35" t="s">
        <v>142</v>
      </c>
      <c r="C51" s="35"/>
      <c r="D51" s="35"/>
      <c r="E51" s="35"/>
      <c r="H51" s="12">
        <v>-3136</v>
      </c>
      <c r="J51" s="12">
        <v>-6806</v>
      </c>
    </row>
    <row r="52" spans="2:10" s="1" customFormat="1" ht="13.5">
      <c r="B52" s="35" t="s">
        <v>143</v>
      </c>
      <c r="C52" s="35"/>
      <c r="D52" s="35"/>
      <c r="E52" s="35"/>
      <c r="H52" s="12">
        <v>-10174</v>
      </c>
      <c r="J52" s="12">
        <v>-6717</v>
      </c>
    </row>
    <row r="53" spans="2:10" ht="13.5">
      <c r="B53" s="35" t="s">
        <v>149</v>
      </c>
      <c r="H53" s="86">
        <v>900</v>
      </c>
      <c r="J53" s="86" t="s">
        <v>114</v>
      </c>
    </row>
    <row r="54" spans="2:10" s="1" customFormat="1" ht="14.25" thickBot="1">
      <c r="B54" s="35"/>
      <c r="C54" s="35"/>
      <c r="D54" s="35"/>
      <c r="E54" s="35"/>
      <c r="H54" s="27"/>
      <c r="J54" s="27"/>
    </row>
    <row r="55" spans="2:10" s="9" customFormat="1" ht="13.5" thickBot="1">
      <c r="B55" s="36" t="s">
        <v>87</v>
      </c>
      <c r="C55" s="36"/>
      <c r="D55" s="36"/>
      <c r="E55" s="36"/>
      <c r="H55" s="38">
        <f>SUM(H45:H53)</f>
        <v>-127247</v>
      </c>
      <c r="J55" s="38">
        <f>SUM(J45:J54)</f>
        <v>-121611</v>
      </c>
    </row>
    <row r="56" spans="2:5" s="1" customFormat="1" ht="13.5">
      <c r="B56" s="35"/>
      <c r="C56" s="35"/>
      <c r="D56" s="35"/>
      <c r="E56" s="35"/>
    </row>
    <row r="57" spans="2:10" s="1" customFormat="1" ht="13.5">
      <c r="B57" s="35" t="s">
        <v>153</v>
      </c>
      <c r="C57" s="35"/>
      <c r="D57" s="35"/>
      <c r="E57" s="35"/>
      <c r="H57" s="18">
        <f>+H55+H42+H29</f>
        <v>32967</v>
      </c>
      <c r="J57" s="18">
        <v>-100207</v>
      </c>
    </row>
    <row r="58" spans="2:10" s="1" customFormat="1" ht="13.5">
      <c r="B58" s="35" t="s">
        <v>62</v>
      </c>
      <c r="C58" s="35"/>
      <c r="D58" s="35"/>
      <c r="E58" s="35"/>
      <c r="H58" s="18">
        <v>1622</v>
      </c>
      <c r="J58" s="18">
        <v>108112</v>
      </c>
    </row>
    <row r="59" spans="2:10" s="1" customFormat="1" ht="13.5">
      <c r="B59" s="35" t="s">
        <v>63</v>
      </c>
      <c r="C59" s="35"/>
      <c r="D59" s="35"/>
      <c r="E59" s="35"/>
      <c r="H59" s="18">
        <v>447</v>
      </c>
      <c r="J59" s="18">
        <v>-6283</v>
      </c>
    </row>
    <row r="60" spans="2:10" s="1" customFormat="1" ht="13.5">
      <c r="B60" s="35"/>
      <c r="C60" s="35"/>
      <c r="D60" s="35"/>
      <c r="E60" s="35"/>
      <c r="H60" s="12"/>
      <c r="J60" s="12"/>
    </row>
    <row r="61" spans="2:10" s="9" customFormat="1" ht="13.5" thickBot="1">
      <c r="B61" s="36" t="s">
        <v>88</v>
      </c>
      <c r="C61" s="39"/>
      <c r="D61" s="39"/>
      <c r="E61" s="39"/>
      <c r="H61" s="17">
        <f>SUM(H57:H60)</f>
        <v>35036</v>
      </c>
      <c r="J61" s="17">
        <v>1622</v>
      </c>
    </row>
    <row r="62" spans="2:8" s="9" customFormat="1" ht="12.75">
      <c r="B62" s="36"/>
      <c r="C62" s="39"/>
      <c r="D62" s="39"/>
      <c r="E62" s="39"/>
      <c r="H62" s="25"/>
    </row>
    <row r="63" spans="2:5" s="9" customFormat="1" ht="12.75">
      <c r="B63" s="13" t="s">
        <v>64</v>
      </c>
      <c r="C63" s="39"/>
      <c r="D63" s="39"/>
      <c r="E63" s="39"/>
    </row>
    <row r="64" spans="2:5" s="1" customFormat="1" ht="13.5">
      <c r="B64" s="36" t="s">
        <v>35</v>
      </c>
      <c r="C64" s="35"/>
      <c r="D64" s="35"/>
      <c r="E64" s="35"/>
    </row>
    <row r="65" s="1" customFormat="1" ht="13.5"/>
    <row r="66" s="1" customFormat="1" ht="13.5">
      <c r="B66" s="1" t="s">
        <v>151</v>
      </c>
    </row>
    <row r="67" s="1" customFormat="1" ht="13.5">
      <c r="B67" s="1" t="s">
        <v>152</v>
      </c>
    </row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</sheetData>
  <printOptions/>
  <pageMargins left="0.38" right="0.35" top="0.63" bottom="0.64" header="0.5" footer="0.5"/>
  <pageSetup horizontalDpi="600" verticalDpi="600" orientation="portrait" scale="75" r:id="rId1"/>
  <headerFooter alignWithMargins="0">
    <oddFooter>&amp;L&amp;D&amp;CPage &amp;P of &amp;N&amp;R&amp;T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AI115"/>
  <sheetViews>
    <sheetView tabSelected="1" workbookViewId="0" topLeftCell="F23">
      <selection activeCell="O41" sqref="O41"/>
    </sheetView>
  </sheetViews>
  <sheetFormatPr defaultColWidth="9.140625" defaultRowHeight="12.75"/>
  <cols>
    <col min="1" max="1" width="2.421875" style="53" customWidth="1"/>
    <col min="2" max="2" width="0.9921875" style="1" customWidth="1"/>
    <col min="3" max="3" width="1.1484375" style="1" customWidth="1"/>
    <col min="4" max="4" width="41.28125" style="1" customWidth="1"/>
    <col min="5" max="5" width="1.8515625" style="54" customWidth="1"/>
    <col min="6" max="6" width="7.00390625" style="54" customWidth="1"/>
    <col min="7" max="7" width="13.140625" style="1" customWidth="1"/>
    <col min="8" max="8" width="1.57421875" style="1" customWidth="1"/>
    <col min="9" max="9" width="15.57421875" style="1" customWidth="1"/>
    <col min="10" max="10" width="1.57421875" style="1" customWidth="1"/>
    <col min="11" max="11" width="11.00390625" style="1" customWidth="1"/>
    <col min="12" max="12" width="1.421875" style="1" customWidth="1"/>
    <col min="13" max="13" width="16.28125" style="1" customWidth="1"/>
    <col min="14" max="14" width="1.421875" style="1" customWidth="1"/>
    <col min="15" max="15" width="14.00390625" style="1" customWidth="1"/>
    <col min="16" max="16" width="1.28515625" style="1" customWidth="1"/>
    <col min="17" max="17" width="11.00390625" style="9" customWidth="1"/>
    <col min="18" max="18" width="1.421875" style="1" customWidth="1"/>
    <col min="19" max="35" width="9.140625" style="1" customWidth="1"/>
  </cols>
  <sheetData>
    <row r="3" spans="4:6" ht="13.5">
      <c r="D3" s="99" t="s">
        <v>69</v>
      </c>
      <c r="E3" s="100"/>
      <c r="F3" s="101"/>
    </row>
    <row r="4" spans="4:6" ht="13.5">
      <c r="D4" s="96" t="s">
        <v>110</v>
      </c>
      <c r="E4" s="97"/>
      <c r="F4" s="98"/>
    </row>
    <row r="5" spans="4:6" ht="13.5">
      <c r="D5" s="96" t="s">
        <v>123</v>
      </c>
      <c r="E5" s="97"/>
      <c r="F5" s="98"/>
    </row>
    <row r="6" spans="4:6" ht="13.5">
      <c r="D6" s="108" t="s">
        <v>139</v>
      </c>
      <c r="E6" s="109"/>
      <c r="F6" s="110"/>
    </row>
    <row r="7" spans="5:6" ht="13.5">
      <c r="E7" s="74"/>
      <c r="F7" s="51"/>
    </row>
    <row r="8" spans="1:35" s="62" customFormat="1" ht="13.5">
      <c r="A8" s="53"/>
      <c r="B8" s="55"/>
      <c r="C8" s="55"/>
      <c r="D8" s="55"/>
      <c r="E8" s="56"/>
      <c r="F8" s="56"/>
      <c r="G8" s="105" t="s">
        <v>90</v>
      </c>
      <c r="H8" s="106"/>
      <c r="I8" s="107"/>
      <c r="J8" s="55"/>
      <c r="K8" s="57"/>
      <c r="L8" s="58"/>
      <c r="M8" s="59"/>
      <c r="N8" s="55"/>
      <c r="O8" s="60"/>
      <c r="P8" s="55"/>
      <c r="Q8" s="61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</row>
    <row r="9" spans="1:35" s="62" customFormat="1" ht="13.5">
      <c r="A9" s="53"/>
      <c r="B9" s="55"/>
      <c r="C9" s="55"/>
      <c r="D9" s="55"/>
      <c r="E9" s="56"/>
      <c r="F9" s="56"/>
      <c r="G9" s="102" t="s">
        <v>106</v>
      </c>
      <c r="H9" s="103"/>
      <c r="I9" s="104"/>
      <c r="J9" s="55"/>
      <c r="K9" s="102" t="s">
        <v>91</v>
      </c>
      <c r="L9" s="103"/>
      <c r="M9" s="104"/>
      <c r="N9" s="55"/>
      <c r="O9" s="11" t="s">
        <v>92</v>
      </c>
      <c r="P9" s="55"/>
      <c r="Q9" s="63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</row>
    <row r="10" spans="1:35" s="62" customFormat="1" ht="13.5">
      <c r="A10" s="53"/>
      <c r="B10" s="55"/>
      <c r="C10" s="64"/>
      <c r="D10" s="55"/>
      <c r="E10" s="56"/>
      <c r="F10" s="56"/>
      <c r="G10" s="4" t="s">
        <v>93</v>
      </c>
      <c r="H10" s="55"/>
      <c r="I10" s="4" t="s">
        <v>94</v>
      </c>
      <c r="J10" s="55"/>
      <c r="K10" s="4" t="s">
        <v>95</v>
      </c>
      <c r="L10" s="55"/>
      <c r="M10" s="4" t="s">
        <v>96</v>
      </c>
      <c r="N10" s="55"/>
      <c r="O10" s="4" t="s">
        <v>97</v>
      </c>
      <c r="P10" s="55"/>
      <c r="Q10" s="65" t="s">
        <v>98</v>
      </c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</row>
    <row r="11" spans="1:35" s="62" customFormat="1" ht="13.5">
      <c r="A11" s="53"/>
      <c r="B11" s="55"/>
      <c r="C11" s="64"/>
      <c r="D11" s="55"/>
      <c r="E11" s="56"/>
      <c r="F11" s="56"/>
      <c r="G11" s="8" t="s">
        <v>99</v>
      </c>
      <c r="H11" s="55"/>
      <c r="I11" s="8" t="s">
        <v>100</v>
      </c>
      <c r="J11" s="55"/>
      <c r="K11" s="8" t="s">
        <v>101</v>
      </c>
      <c r="L11" s="55"/>
      <c r="M11" s="8" t="s">
        <v>109</v>
      </c>
      <c r="N11" s="55"/>
      <c r="O11" s="8" t="s">
        <v>102</v>
      </c>
      <c r="P11" s="55"/>
      <c r="Q11" s="63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</row>
    <row r="12" spans="1:35" s="62" customFormat="1" ht="13.5">
      <c r="A12" s="53"/>
      <c r="B12" s="55"/>
      <c r="C12" s="64"/>
      <c r="D12" s="55"/>
      <c r="E12" s="75"/>
      <c r="F12" s="56"/>
      <c r="G12" s="11" t="s">
        <v>103</v>
      </c>
      <c r="H12" s="55"/>
      <c r="I12" s="11" t="s">
        <v>2</v>
      </c>
      <c r="J12" s="55"/>
      <c r="K12" s="11" t="s">
        <v>2</v>
      </c>
      <c r="L12" s="55"/>
      <c r="M12" s="11" t="s">
        <v>2</v>
      </c>
      <c r="N12" s="55"/>
      <c r="O12" s="11" t="s">
        <v>2</v>
      </c>
      <c r="P12" s="55"/>
      <c r="Q12" s="66" t="s">
        <v>2</v>
      </c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</row>
    <row r="13" ht="13.5">
      <c r="C13" s="3"/>
    </row>
    <row r="14" spans="3:17" ht="13.5">
      <c r="C14" s="3"/>
      <c r="D14" s="1" t="s">
        <v>155</v>
      </c>
      <c r="G14" s="12">
        <v>189056</v>
      </c>
      <c r="I14" s="12">
        <v>94528</v>
      </c>
      <c r="K14" s="12">
        <v>157807</v>
      </c>
      <c r="M14" s="12">
        <v>1780116</v>
      </c>
      <c r="O14" s="12">
        <v>249411</v>
      </c>
      <c r="Q14" s="19">
        <f>SUM(I14:P14)</f>
        <v>2281862</v>
      </c>
    </row>
    <row r="15" spans="3:17" ht="13.5">
      <c r="C15" s="3"/>
      <c r="D15" s="1" t="s">
        <v>129</v>
      </c>
      <c r="G15" s="12"/>
      <c r="I15" s="12"/>
      <c r="K15" s="12"/>
      <c r="M15" s="80">
        <v>-100121</v>
      </c>
      <c r="O15" s="12">
        <v>9861</v>
      </c>
      <c r="Q15" s="19">
        <f>SUM(I15:P15)</f>
        <v>-90260</v>
      </c>
    </row>
    <row r="16" spans="3:17" ht="13.5">
      <c r="C16" s="3"/>
      <c r="D16" s="1" t="s">
        <v>130</v>
      </c>
      <c r="G16" s="12">
        <v>189056</v>
      </c>
      <c r="I16" s="12">
        <v>94528</v>
      </c>
      <c r="K16" s="12">
        <v>157807</v>
      </c>
      <c r="M16" s="80">
        <v>1679995</v>
      </c>
      <c r="O16" s="12">
        <f>SUM(O14:O15)</f>
        <v>259272</v>
      </c>
      <c r="Q16" s="19">
        <f>SUM(Q14:Q15)</f>
        <v>2191602</v>
      </c>
    </row>
    <row r="17" ht="13.5">
      <c r="C17" s="3"/>
    </row>
    <row r="18" spans="3:4" ht="13.5">
      <c r="C18" s="3"/>
      <c r="D18" s="1" t="s">
        <v>104</v>
      </c>
    </row>
    <row r="19" ht="13.5">
      <c r="C19" s="3"/>
    </row>
    <row r="20" spans="3:17" ht="13.5">
      <c r="C20" s="52"/>
      <c r="D20" s="1" t="s">
        <v>112</v>
      </c>
      <c r="G20" s="2"/>
      <c r="H20" s="2"/>
      <c r="I20" s="2"/>
      <c r="K20" s="2"/>
      <c r="L20" s="2"/>
      <c r="M20" s="2"/>
      <c r="N20" s="2"/>
      <c r="O20" s="24">
        <v>-8296</v>
      </c>
      <c r="P20" s="2"/>
      <c r="Q20" s="25">
        <f aca="true" t="shared" si="0" ref="Q20:Q30">SUM(I20:P20)</f>
        <v>-8296</v>
      </c>
    </row>
    <row r="21" spans="3:17" ht="13.5">
      <c r="C21" s="52"/>
      <c r="G21" s="2"/>
      <c r="H21" s="2"/>
      <c r="I21" s="2"/>
      <c r="K21" s="2"/>
      <c r="L21" s="2"/>
      <c r="M21" s="2"/>
      <c r="N21" s="2"/>
      <c r="O21" s="24"/>
      <c r="P21" s="2"/>
      <c r="Q21" s="25"/>
    </row>
    <row r="22" spans="3:17" ht="13.5">
      <c r="C22" s="52"/>
      <c r="D22" s="1" t="s">
        <v>105</v>
      </c>
      <c r="G22" s="67"/>
      <c r="I22" s="67"/>
      <c r="K22" s="67"/>
      <c r="M22" s="21">
        <v>-36351</v>
      </c>
      <c r="O22" s="67"/>
      <c r="Q22" s="68">
        <f t="shared" si="0"/>
        <v>-36351</v>
      </c>
    </row>
    <row r="23" spans="3:17" ht="13.5">
      <c r="C23" s="52"/>
      <c r="D23" s="1" t="s">
        <v>44</v>
      </c>
      <c r="G23" s="69"/>
      <c r="I23" s="69"/>
      <c r="K23" s="69"/>
      <c r="M23" s="22">
        <v>-205</v>
      </c>
      <c r="O23" s="69"/>
      <c r="Q23" s="70">
        <f t="shared" si="0"/>
        <v>-205</v>
      </c>
    </row>
    <row r="24" spans="3:17" ht="13.5">
      <c r="C24" s="52"/>
      <c r="D24" s="1" t="s">
        <v>107</v>
      </c>
      <c r="G24" s="69"/>
      <c r="I24" s="69"/>
      <c r="K24" s="69"/>
      <c r="M24" s="22">
        <v>-9170</v>
      </c>
      <c r="O24" s="22">
        <v>9170</v>
      </c>
      <c r="Q24" s="70">
        <f t="shared" si="0"/>
        <v>0</v>
      </c>
    </row>
    <row r="25" spans="3:17" ht="13.5">
      <c r="C25" s="52"/>
      <c r="D25" s="1" t="s">
        <v>131</v>
      </c>
      <c r="G25" s="69"/>
      <c r="I25" s="69"/>
      <c r="K25" s="69"/>
      <c r="M25" s="22"/>
      <c r="O25" s="22"/>
      <c r="Q25" s="70"/>
    </row>
    <row r="26" spans="3:17" ht="13.5">
      <c r="C26" s="52"/>
      <c r="D26" s="1" t="s">
        <v>132</v>
      </c>
      <c r="G26" s="69"/>
      <c r="I26" s="69"/>
      <c r="K26" s="69"/>
      <c r="M26" s="22"/>
      <c r="O26" s="22"/>
      <c r="Q26" s="70"/>
    </row>
    <row r="27" spans="3:17" ht="13.5">
      <c r="C27" s="52"/>
      <c r="D27" s="1" t="s">
        <v>108</v>
      </c>
      <c r="G27" s="71"/>
      <c r="I27" s="71"/>
      <c r="K27" s="71"/>
      <c r="M27" s="23">
        <v>-8797</v>
      </c>
      <c r="O27" s="71"/>
      <c r="Q27" s="72">
        <f t="shared" si="0"/>
        <v>-8797</v>
      </c>
    </row>
    <row r="28" spans="3:17" ht="13.5">
      <c r="C28" s="52"/>
      <c r="G28" s="2"/>
      <c r="H28" s="2"/>
      <c r="I28" s="2"/>
      <c r="J28" s="2"/>
      <c r="K28" s="2"/>
      <c r="M28" s="24">
        <f>SUM(M22:M27)</f>
        <v>-54523</v>
      </c>
      <c r="O28" s="82">
        <f>SUM(O22:O27)</f>
        <v>9170</v>
      </c>
      <c r="Q28" s="25">
        <f>SUM(Q22:Q27)</f>
        <v>-45353</v>
      </c>
    </row>
    <row r="29" spans="3:17" ht="13.5">
      <c r="C29" s="52"/>
      <c r="G29" s="2"/>
      <c r="H29" s="2"/>
      <c r="I29" s="2"/>
      <c r="J29" s="2"/>
      <c r="K29" s="2"/>
      <c r="M29" s="24"/>
      <c r="O29" s="2"/>
      <c r="Q29" s="25"/>
    </row>
    <row r="30" spans="3:17" ht="13.5">
      <c r="C30" s="52"/>
      <c r="D30" s="1" t="s">
        <v>113</v>
      </c>
      <c r="G30" s="2"/>
      <c r="H30" s="2"/>
      <c r="I30" s="2"/>
      <c r="J30" s="2"/>
      <c r="K30" s="2"/>
      <c r="M30" s="2"/>
      <c r="N30" s="2"/>
      <c r="O30" s="24">
        <v>-6806</v>
      </c>
      <c r="P30" s="2"/>
      <c r="Q30" s="25">
        <f t="shared" si="0"/>
        <v>-6806</v>
      </c>
    </row>
    <row r="31" spans="3:17" ht="13.5">
      <c r="C31" s="3"/>
      <c r="G31" s="12">
        <f>SUM(G20:G30)</f>
        <v>0</v>
      </c>
      <c r="I31" s="12">
        <f>SUM(I20:I30)</f>
        <v>0</v>
      </c>
      <c r="K31" s="12">
        <f>SUM(K20:K30)</f>
        <v>0</v>
      </c>
      <c r="M31" s="12"/>
      <c r="O31" s="12"/>
      <c r="Q31" s="18"/>
    </row>
    <row r="32" spans="3:17" ht="14.25" thickBot="1">
      <c r="C32" s="3"/>
      <c r="D32" s="1" t="s">
        <v>133</v>
      </c>
      <c r="G32" s="73">
        <f>+G14+G31</f>
        <v>189056</v>
      </c>
      <c r="I32" s="73">
        <f>+I14+I31</f>
        <v>94528</v>
      </c>
      <c r="K32" s="73">
        <f>+K14+K31</f>
        <v>157807</v>
      </c>
      <c r="M32" s="73">
        <f>+M16+M28</f>
        <v>1625472</v>
      </c>
      <c r="O32" s="73">
        <f>+O16+O28+O30+O20</f>
        <v>253340</v>
      </c>
      <c r="Q32" s="73">
        <f>SUM(I32:O32)</f>
        <v>2131147</v>
      </c>
    </row>
    <row r="33" spans="3:17" ht="13.5">
      <c r="C33" s="3"/>
      <c r="G33" s="20"/>
      <c r="I33" s="20"/>
      <c r="K33" s="20"/>
      <c r="M33" s="20"/>
      <c r="O33" s="20"/>
      <c r="Q33" s="20"/>
    </row>
    <row r="34" spans="3:17" ht="13.5">
      <c r="C34" s="3"/>
      <c r="D34" s="1" t="s">
        <v>134</v>
      </c>
      <c r="G34" s="20"/>
      <c r="I34" s="20"/>
      <c r="K34" s="20"/>
      <c r="M34" s="20"/>
      <c r="O34" s="20"/>
      <c r="Q34" s="20"/>
    </row>
    <row r="35" spans="3:17" ht="13.5">
      <c r="C35" s="3"/>
      <c r="D35" s="1" t="s">
        <v>135</v>
      </c>
      <c r="G35" s="20">
        <f>G16</f>
        <v>189056</v>
      </c>
      <c r="H35" s="2"/>
      <c r="I35" s="20">
        <f>+I32</f>
        <v>94528</v>
      </c>
      <c r="J35" s="2"/>
      <c r="K35" s="20">
        <f>K32</f>
        <v>157807</v>
      </c>
      <c r="L35" s="2"/>
      <c r="M35" s="20">
        <v>1725593</v>
      </c>
      <c r="N35" s="2"/>
      <c r="O35" s="20">
        <v>236667</v>
      </c>
      <c r="P35" s="2"/>
      <c r="Q35" s="20">
        <v>2214595</v>
      </c>
    </row>
    <row r="36" spans="3:17" ht="14.25" customHeight="1">
      <c r="C36" s="3"/>
      <c r="D36" s="1" t="s">
        <v>129</v>
      </c>
      <c r="G36" s="20"/>
      <c r="I36" s="20"/>
      <c r="K36" s="20"/>
      <c r="M36" s="84">
        <v>-100121</v>
      </c>
      <c r="O36" s="84">
        <v>16673</v>
      </c>
      <c r="Q36" s="20">
        <v>-83448</v>
      </c>
    </row>
    <row r="37" spans="3:17" ht="13.5">
      <c r="C37" s="3"/>
      <c r="D37" s="1" t="s">
        <v>130</v>
      </c>
      <c r="G37" s="14">
        <f>+G32</f>
        <v>189056</v>
      </c>
      <c r="I37" s="14">
        <f>+I32</f>
        <v>94528</v>
      </c>
      <c r="K37" s="14">
        <f>+K32</f>
        <v>157807</v>
      </c>
      <c r="M37" s="14">
        <f>+M32</f>
        <v>1625472</v>
      </c>
      <c r="O37" s="14">
        <f>SUM(O35:O36)</f>
        <v>253340</v>
      </c>
      <c r="Q37" s="19">
        <v>2131147</v>
      </c>
    </row>
    <row r="38" spans="3:17" ht="13.5">
      <c r="C38" s="3"/>
      <c r="G38" s="14"/>
      <c r="I38" s="14"/>
      <c r="K38" s="14"/>
      <c r="M38" s="14"/>
      <c r="O38" s="14"/>
      <c r="Q38" s="19"/>
    </row>
    <row r="39" ht="13.5">
      <c r="B39" s="3"/>
    </row>
    <row r="40" spans="2:17" ht="13.5">
      <c r="B40" s="3"/>
      <c r="D40" s="1" t="s">
        <v>144</v>
      </c>
      <c r="O40" s="79">
        <v>110076</v>
      </c>
      <c r="Q40" s="83">
        <v>110076</v>
      </c>
    </row>
    <row r="41" ht="13.5">
      <c r="B41" s="3"/>
    </row>
    <row r="42" spans="2:17" ht="13.5">
      <c r="B42" s="3"/>
      <c r="D42" s="1" t="s">
        <v>105</v>
      </c>
      <c r="G42" s="67"/>
      <c r="I42" s="88"/>
      <c r="K42" s="67"/>
      <c r="M42" s="21">
        <v>-26992</v>
      </c>
      <c r="O42" s="67"/>
      <c r="Q42" s="68">
        <f>SUM(I42:P42)</f>
        <v>-26992</v>
      </c>
    </row>
    <row r="43" spans="2:17" ht="13.5">
      <c r="B43" s="3"/>
      <c r="D43" s="1" t="s">
        <v>44</v>
      </c>
      <c r="G43" s="69"/>
      <c r="I43" s="89"/>
      <c r="K43" s="69"/>
      <c r="M43" s="22">
        <v>-205</v>
      </c>
      <c r="O43" s="69"/>
      <c r="Q43" s="70">
        <f>SUM(I43:P43)</f>
        <v>-205</v>
      </c>
    </row>
    <row r="44" spans="2:17" ht="13.5">
      <c r="B44" s="3"/>
      <c r="D44" s="1" t="s">
        <v>107</v>
      </c>
      <c r="G44" s="71"/>
      <c r="I44" s="90"/>
      <c r="K44" s="71"/>
      <c r="M44" s="23">
        <v>-160846</v>
      </c>
      <c r="O44" s="23">
        <v>160846</v>
      </c>
      <c r="Q44" s="72">
        <f>SUM(I44:P44)</f>
        <v>0</v>
      </c>
    </row>
    <row r="45" spans="2:17" ht="13.5">
      <c r="B45" s="3"/>
      <c r="M45" s="24">
        <v>-188043</v>
      </c>
      <c r="N45" s="79">
        <v>160846</v>
      </c>
      <c r="O45" s="24">
        <v>160846</v>
      </c>
      <c r="P45" s="24">
        <v>-275329</v>
      </c>
      <c r="Q45" s="85">
        <v>-27197</v>
      </c>
    </row>
    <row r="46" spans="2:17" ht="13.5">
      <c r="B46" s="3"/>
      <c r="M46" s="79"/>
      <c r="N46" s="79"/>
      <c r="O46" s="24"/>
      <c r="P46" s="24"/>
      <c r="Q46" s="85"/>
    </row>
    <row r="47" spans="2:17" ht="13.5">
      <c r="B47" s="3"/>
      <c r="M47" s="79"/>
      <c r="N47" s="79"/>
      <c r="O47" s="24">
        <v>-13612</v>
      </c>
      <c r="P47" s="24">
        <v>-275329</v>
      </c>
      <c r="Q47" s="85">
        <v>-13612</v>
      </c>
    </row>
    <row r="48" spans="2:4" ht="13.5">
      <c r="B48" s="3"/>
      <c r="D48" s="1" t="s">
        <v>136</v>
      </c>
    </row>
    <row r="49" ht="13.5">
      <c r="B49" s="3"/>
    </row>
    <row r="50" spans="2:17" ht="13.5">
      <c r="B50" s="3"/>
      <c r="D50" s="1" t="s">
        <v>137</v>
      </c>
      <c r="G50" s="14">
        <v>189056</v>
      </c>
      <c r="H50" s="79"/>
      <c r="I50" s="79">
        <v>94528</v>
      </c>
      <c r="J50" s="79"/>
      <c r="K50" s="79">
        <v>157807</v>
      </c>
      <c r="L50" s="79"/>
      <c r="M50" s="79">
        <v>1437429</v>
      </c>
      <c r="N50" s="79"/>
      <c r="O50" s="79">
        <v>510650</v>
      </c>
      <c r="P50" s="79"/>
      <c r="Q50" s="83">
        <v>2200414</v>
      </c>
    </row>
    <row r="51" ht="13.5">
      <c r="B51" s="3"/>
    </row>
    <row r="52" ht="13.5">
      <c r="B52" s="3"/>
    </row>
    <row r="53" ht="13.5">
      <c r="B53" s="3"/>
    </row>
    <row r="54" ht="13.5">
      <c r="B54" s="3"/>
    </row>
    <row r="55" ht="13.5">
      <c r="B55" s="3"/>
    </row>
    <row r="56" ht="13.5">
      <c r="B56" s="3"/>
    </row>
    <row r="57" ht="13.5">
      <c r="B57" s="3"/>
    </row>
    <row r="58" ht="13.5">
      <c r="B58" s="3"/>
    </row>
    <row r="59" ht="13.5">
      <c r="B59" s="3"/>
    </row>
    <row r="60" ht="13.5">
      <c r="B60" s="3"/>
    </row>
    <row r="61" ht="13.5">
      <c r="B61" s="3"/>
    </row>
    <row r="62" ht="13.5">
      <c r="B62" s="3"/>
    </row>
    <row r="63" ht="13.5">
      <c r="B63" s="3"/>
    </row>
    <row r="64" ht="13.5">
      <c r="B64" s="3"/>
    </row>
    <row r="65" ht="13.5">
      <c r="B65" s="3"/>
    </row>
    <row r="66" ht="13.5">
      <c r="B66" s="3"/>
    </row>
    <row r="67" ht="13.5">
      <c r="B67" s="3"/>
    </row>
    <row r="68" ht="13.5">
      <c r="B68" s="3"/>
    </row>
    <row r="69" ht="13.5">
      <c r="B69" s="3"/>
    </row>
    <row r="70" ht="13.5">
      <c r="B70" s="3"/>
    </row>
    <row r="71" ht="13.5">
      <c r="B71" s="3"/>
    </row>
    <row r="72" ht="13.5">
      <c r="B72" s="3"/>
    </row>
    <row r="73" ht="13.5">
      <c r="B73" s="3"/>
    </row>
    <row r="74" ht="13.5">
      <c r="B74" s="3"/>
    </row>
    <row r="75" ht="13.5">
      <c r="B75" s="3"/>
    </row>
    <row r="76" ht="13.5">
      <c r="B76" s="3"/>
    </row>
    <row r="77" ht="13.5">
      <c r="B77" s="3"/>
    </row>
    <row r="78" ht="13.5">
      <c r="B78" s="3"/>
    </row>
    <row r="79" ht="13.5">
      <c r="B79" s="3"/>
    </row>
    <row r="80" ht="13.5">
      <c r="B80" s="3"/>
    </row>
    <row r="81" ht="13.5">
      <c r="B81" s="3"/>
    </row>
    <row r="82" ht="13.5">
      <c r="B82" s="3"/>
    </row>
    <row r="83" ht="13.5">
      <c r="B83" s="3"/>
    </row>
    <row r="84" ht="13.5">
      <c r="B84" s="3"/>
    </row>
    <row r="85" ht="13.5">
      <c r="B85" s="3"/>
    </row>
    <row r="86" ht="13.5">
      <c r="B86" s="3"/>
    </row>
    <row r="87" ht="13.5">
      <c r="B87" s="3"/>
    </row>
    <row r="88" ht="13.5">
      <c r="B88" s="3"/>
    </row>
    <row r="89" ht="13.5">
      <c r="B89" s="3"/>
    </row>
    <row r="90" ht="13.5">
      <c r="B90" s="3"/>
    </row>
    <row r="91" ht="13.5">
      <c r="B91" s="3"/>
    </row>
    <row r="92" ht="13.5">
      <c r="B92" s="3"/>
    </row>
    <row r="93" ht="13.5">
      <c r="B93" s="3"/>
    </row>
    <row r="94" ht="13.5">
      <c r="B94" s="3"/>
    </row>
    <row r="95" ht="13.5">
      <c r="B95" s="3"/>
    </row>
    <row r="96" ht="13.5">
      <c r="B96" s="3"/>
    </row>
    <row r="97" ht="13.5">
      <c r="B97" s="3"/>
    </row>
    <row r="98" ht="13.5">
      <c r="B98" s="3"/>
    </row>
    <row r="99" ht="13.5">
      <c r="B99" s="3"/>
    </row>
    <row r="100" ht="13.5">
      <c r="B100" s="3"/>
    </row>
    <row r="101" ht="13.5">
      <c r="B101" s="3"/>
    </row>
    <row r="102" ht="13.5">
      <c r="B102" s="3"/>
    </row>
    <row r="103" ht="13.5">
      <c r="B103" s="3"/>
    </row>
    <row r="104" ht="13.5"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  <row r="115" ht="13.5">
      <c r="B115" s="3"/>
    </row>
  </sheetData>
  <mergeCells count="7">
    <mergeCell ref="D5:F5"/>
    <mergeCell ref="D4:F4"/>
    <mergeCell ref="D3:F3"/>
    <mergeCell ref="K9:M9"/>
    <mergeCell ref="G8:I8"/>
    <mergeCell ref="G9:I9"/>
    <mergeCell ref="D6:F6"/>
  </mergeCells>
  <printOptions/>
  <pageMargins left="0.3" right="0.19" top="0.53" bottom="0.58" header="0.2" footer="0.38"/>
  <pageSetup horizontalDpi="600" verticalDpi="600" orientation="portrait" scale="70" r:id="rId1"/>
  <headerFooter alignWithMargins="0">
    <oddFooter>&amp;L&amp;D&amp;R&amp;T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 Management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SHAMSUL</dc:creator>
  <cp:keywords/>
  <dc:description/>
  <cp:lastModifiedBy>fauziah</cp:lastModifiedBy>
  <cp:lastPrinted>2003-02-28T09:12:06Z</cp:lastPrinted>
  <dcterms:created xsi:type="dcterms:W3CDTF">2002-11-14T03:48:24Z</dcterms:created>
  <dcterms:modified xsi:type="dcterms:W3CDTF">2003-02-28T09:47:29Z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143800977</vt:i4>
  </property>
  <property fmtid="{D5CDD505-2E9C-101B-9397-08002B2CF9AE}" pid="3" name="_EmailSubject">
    <vt:lpwstr>quarterly report</vt:lpwstr>
  </property>
  <property fmtid="{D5CDD505-2E9C-101B-9397-08002B2CF9AE}" pid="4" name="_AuthorEmail">
    <vt:lpwstr>fauziah@epa.com.my</vt:lpwstr>
  </property>
  <property fmtid="{D5CDD505-2E9C-101B-9397-08002B2CF9AE}" pid="5" name="_AuthorEmailDisplayName">
    <vt:lpwstr>Fauziah Kamal</vt:lpwstr>
  </property>
  <property fmtid="{D5CDD505-2E9C-101B-9397-08002B2CF9AE}" pid="6" name="_PreviousAdHocReviewCycleID">
    <vt:i4>239276136</vt:i4>
  </property>
</Properties>
</file>