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9180" windowHeight="4500" activeTab="0"/>
  </bookViews>
  <sheets>
    <sheet name="income" sheetId="1" r:id="rId1"/>
    <sheet name="bs" sheetId="2" r:id="rId2"/>
    <sheet name="equity" sheetId="3" r:id="rId3"/>
    <sheet name="cashflow" sheetId="4" r:id="rId4"/>
  </sheets>
  <definedNames>
    <definedName name="_xlnm.Print_Area" localSheetId="3">'cashflow'!$A$1:$J$38</definedName>
    <definedName name="_xlnm.Print_Titles" localSheetId="1">'bs'!$1:$3</definedName>
  </definedNames>
  <calcPr fullCalcOnLoad="1"/>
</workbook>
</file>

<file path=xl/sharedStrings.xml><?xml version="1.0" encoding="utf-8"?>
<sst xmlns="http://schemas.openxmlformats.org/spreadsheetml/2006/main" count="169" uniqueCount="131">
  <si>
    <t>QUARTER</t>
  </si>
  <si>
    <t>RM'000</t>
  </si>
  <si>
    <t>TO DATE</t>
  </si>
  <si>
    <t>PJ DEVELOPMENT HOLDINGS BERHAD (5938-A)</t>
  </si>
  <si>
    <t>The figures have not been audited.</t>
  </si>
  <si>
    <t>CURRENT</t>
  </si>
  <si>
    <t>(UNAUDITED)</t>
  </si>
  <si>
    <t>Note :</t>
  </si>
  <si>
    <t>Revenue</t>
  </si>
  <si>
    <t>Property, Plant and Equipment</t>
  </si>
  <si>
    <t xml:space="preserve">Share </t>
  </si>
  <si>
    <t>Translation</t>
  </si>
  <si>
    <t>Capital</t>
  </si>
  <si>
    <t>Premium</t>
  </si>
  <si>
    <t>Reserve</t>
  </si>
  <si>
    <t>Total</t>
  </si>
  <si>
    <t>CONDENSED CONSOLIDATED STATEMENT OF CHANGES IN EQUITY</t>
  </si>
  <si>
    <t>CONDENSED CONSOLIDATED BALANCE SHEET</t>
  </si>
  <si>
    <t>AS AT</t>
  </si>
  <si>
    <t>Other Investments</t>
  </si>
  <si>
    <t>Retained</t>
  </si>
  <si>
    <t>CONDENSED CONSOLIDATED INCOME STATEMENTS</t>
  </si>
  <si>
    <t>ENDED</t>
  </si>
  <si>
    <t>COMPARATIVE</t>
  </si>
  <si>
    <t>CUMULATIVE</t>
  </si>
  <si>
    <t>Interest Income</t>
  </si>
  <si>
    <t>Basic Earnings per Ordinary Share (sen)</t>
  </si>
  <si>
    <t>Diluted Earnings per Ordinary Share (sen)</t>
  </si>
  <si>
    <t>CONDENSED CONSOLIDATED CASH FLOW STATEMENTS</t>
  </si>
  <si>
    <t>Ended</t>
  </si>
  <si>
    <t>RM '000</t>
  </si>
  <si>
    <t xml:space="preserve">(The Condensed Consolidated Cash Flow Statements should be read in conjunction with </t>
  </si>
  <si>
    <t>Cash and bank balances</t>
  </si>
  <si>
    <t>Bank overdrafts</t>
  </si>
  <si>
    <t>Tax Expense</t>
  </si>
  <si>
    <t>Financing Costs</t>
  </si>
  <si>
    <t>Cash &amp; Cash Equivalents at beginning of period</t>
  </si>
  <si>
    <t>Cash &amp; Cash Equivalents at end of period</t>
  </si>
  <si>
    <t xml:space="preserve">Net profit for the </t>
  </si>
  <si>
    <t>Net profit for the</t>
  </si>
  <si>
    <t>Profit Before Taxation</t>
  </si>
  <si>
    <t>Land Held for Property Development</t>
  </si>
  <si>
    <t>Deferred Tax Assets</t>
  </si>
  <si>
    <t>Deposits placed with licensed banks (excluding</t>
  </si>
  <si>
    <t xml:space="preserve">   deposit pledged)</t>
  </si>
  <si>
    <t>Company's share price at the balance sheet date.</t>
  </si>
  <si>
    <t>The diluted earnings per share figures are not shown as the conversion price of warrants is higher than the</t>
  </si>
  <si>
    <t xml:space="preserve">      the financial statements</t>
  </si>
  <si>
    <t>Attributable to:</t>
  </si>
  <si>
    <t xml:space="preserve">     Minority Interest</t>
  </si>
  <si>
    <t xml:space="preserve">     Shareholders Of The Company</t>
  </si>
  <si>
    <t>Minority</t>
  </si>
  <si>
    <t>Interest</t>
  </si>
  <si>
    <t>Equity</t>
  </si>
  <si>
    <t>Net Assets Per Share</t>
  </si>
  <si>
    <t>Results from Operating Activities</t>
  </si>
  <si>
    <t>Operating Profit</t>
  </si>
  <si>
    <t>Profit for The Period</t>
  </si>
  <si>
    <t>Total Equity Attributable to Shareholders of the Company</t>
  </si>
  <si>
    <t>|</t>
  </si>
  <si>
    <t>Shares repurchased</t>
  </si>
  <si>
    <t>Treasury</t>
  </si>
  <si>
    <t>Shares</t>
  </si>
  <si>
    <t>Share of Profit/(Loss) After Tax and</t>
  </si>
  <si>
    <t>Accounted Associate</t>
  </si>
  <si>
    <t>Minority Interest of Equity</t>
  </si>
  <si>
    <t>Net loss not recognised in</t>
  </si>
  <si>
    <t>At 1 July 2007</t>
  </si>
  <si>
    <t>Investment in Associates</t>
  </si>
  <si>
    <t>Intangible Assets</t>
  </si>
  <si>
    <t>Property Development Costs</t>
  </si>
  <si>
    <t>Inventories</t>
  </si>
  <si>
    <t>Current Tax Assets</t>
  </si>
  <si>
    <t>Cash and Cash Equivalents</t>
  </si>
  <si>
    <t>Total Non-Curent Assets</t>
  </si>
  <si>
    <t>Total Current Assets</t>
  </si>
  <si>
    <t>Share Capital</t>
  </si>
  <si>
    <t>Treasury Shares</t>
  </si>
  <si>
    <t>Reserves</t>
  </si>
  <si>
    <t>Total Non-Current Liabilities</t>
  </si>
  <si>
    <t>Total Current Liabilities</t>
  </si>
  <si>
    <t>Deferred Income</t>
  </si>
  <si>
    <t>Payables and Accruals</t>
  </si>
  <si>
    <t>Deferred Tax Liabilities</t>
  </si>
  <si>
    <t>Current Tax Liabilities</t>
  </si>
  <si>
    <t>Earnings</t>
  </si>
  <si>
    <t>30/06/2008</t>
  </si>
  <si>
    <t>ended 30 June 2007</t>
  </si>
  <si>
    <t xml:space="preserve">Net profit/(loss) not </t>
  </si>
  <si>
    <t xml:space="preserve">      recognised in the</t>
  </si>
  <si>
    <t xml:space="preserve">      financial statements</t>
  </si>
  <si>
    <t>Cash &amp; Cash Equivalents comprise :</t>
  </si>
  <si>
    <t>Quarterly report on consolidated results for the first quarter ended 30/09/2008.</t>
  </si>
  <si>
    <t>30/09/2008</t>
  </si>
  <si>
    <t xml:space="preserve">  for the year ended 30 June 2008)</t>
  </si>
  <si>
    <t>30/09/2007</t>
  </si>
  <si>
    <t>3 MONTHS</t>
  </si>
  <si>
    <t>AT 30 SEPTEMBER 2008</t>
  </si>
  <si>
    <t>AUDITED</t>
  </si>
  <si>
    <t>3 Months</t>
  </si>
  <si>
    <t>ended 30 September 2008</t>
  </si>
  <si>
    <t>At 1 July 2008</t>
  </si>
  <si>
    <t>At 30 September 2008</t>
  </si>
  <si>
    <t>At 30 September 2007</t>
  </si>
  <si>
    <t xml:space="preserve">     three months period</t>
  </si>
  <si>
    <t>30/09/07</t>
  </si>
  <si>
    <t>30/09/08</t>
  </si>
  <si>
    <t>Effect of exchange rate changes</t>
  </si>
  <si>
    <t>FOR THE THREE MONTHS ENDED 30 SEPTEMBER 2008</t>
  </si>
  <si>
    <t>Net increase/(decrease) in Cash &amp; Cash Equivalents</t>
  </si>
  <si>
    <t xml:space="preserve">           Attributable to Shareholders of the Company</t>
  </si>
  <si>
    <t>(The Condensed Consolidated Income Statements should be read in conjunction with the audited financial statements</t>
  </si>
  <si>
    <t>ASSETS</t>
  </si>
  <si>
    <t>Prepaid Lease Payments for Land</t>
  </si>
  <si>
    <t>Investment Properties</t>
  </si>
  <si>
    <t>EQUITY AND LIABILITIES</t>
  </si>
  <si>
    <t>TOTAL ASSETS</t>
  </si>
  <si>
    <t>Minority Interests</t>
  </si>
  <si>
    <t>TOTAL EQUITY</t>
  </si>
  <si>
    <t>LIABILITIES</t>
  </si>
  <si>
    <t>Borrowings</t>
  </si>
  <si>
    <t>TOTAL LIABILITIES</t>
  </si>
  <si>
    <t>TOTAL EQUITY AND LIABILITIES</t>
  </si>
  <si>
    <t>(The Condensed Consolidated Balance Sheets should be read in conjunction with the audited financial</t>
  </si>
  <si>
    <t xml:space="preserve">  statements for the year ended 30 June 2008)</t>
  </si>
  <si>
    <t xml:space="preserve">  the audited financial statements for the year ended 30 June 2008)</t>
  </si>
  <si>
    <t>(The Condensed Consolidated Statement of Changes in Equity should be read in conjunction with the audited financial statements</t>
  </si>
  <si>
    <t>Trade and Other Receivables</t>
  </si>
  <si>
    <t>Net cash from operating activities</t>
  </si>
  <si>
    <t>Net cash from investing activities</t>
  </si>
  <si>
    <t>Net cash from financing activities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</si>
</sst>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.0_);_(* \(#,##0.0\);_(* &quot;-&quot;??_);_(@_)"/>
    <numFmt numFmtId="173" formatCode="_(* #,##0_);_(* \(#,##0\);_(* &quot;-&quot;??_);_(@_)"/>
    <numFmt numFmtId="174" formatCode="_(* #,##0.000_);_(* \(#,##0.000\);_(* &quot;-&quot;??_);_(@_)"/>
    <numFmt numFmtId="175" formatCode="_(* #,##0.0000_);_(* \(#,##0.0000\);_(* &quot;-&quot;??_);_(@_)"/>
    <numFmt numFmtId="176" formatCode="_(* #,##0.00000_);_(* \(#,##0.00000\);_(* &quot;-&quot;??_);_(@_)"/>
    <numFmt numFmtId="177" formatCode="_(* #,##0.000000_);_(* \(#,##0.000000\);_(* &quot;-&quot;??_);_(@_)"/>
    <numFmt numFmtId="178" formatCode="#,##0.0"/>
  </numFmts>
  <fonts count="10">
    <font>
      <sz val="10"/>
      <name val="Times New Roman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sz val="12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u val="single"/>
      <sz val="12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73" fontId="2" fillId="0" borderId="0" xfId="15" applyNumberFormat="1" applyFont="1" applyAlignment="1">
      <alignment/>
    </xf>
    <xf numFmtId="173" fontId="1" fillId="0" borderId="0" xfId="15" applyNumberFormat="1" applyFont="1" applyAlignment="1" quotePrefix="1">
      <alignment horizontal="center"/>
    </xf>
    <xf numFmtId="0" fontId="2" fillId="0" borderId="0" xfId="0" applyFont="1" applyAlignment="1" quotePrefix="1">
      <alignment/>
    </xf>
    <xf numFmtId="0" fontId="2" fillId="0" borderId="0" xfId="0" applyFont="1" applyBorder="1" applyAlignment="1">
      <alignment/>
    </xf>
    <xf numFmtId="173" fontId="2" fillId="0" borderId="0" xfId="15" applyNumberFormat="1" applyFont="1" applyBorder="1" applyAlignment="1">
      <alignment/>
    </xf>
    <xf numFmtId="173" fontId="2" fillId="0" borderId="1" xfId="15" applyNumberFormat="1" applyFont="1" applyBorder="1" applyAlignment="1">
      <alignment/>
    </xf>
    <xf numFmtId="0" fontId="1" fillId="0" borderId="0" xfId="0" applyFont="1" applyAlignment="1" quotePrefix="1">
      <alignment/>
    </xf>
    <xf numFmtId="173" fontId="1" fillId="0" borderId="0" xfId="15" applyNumberFormat="1" applyFont="1" applyAlignment="1">
      <alignment horizontal="center"/>
    </xf>
    <xf numFmtId="0" fontId="3" fillId="0" borderId="0" xfId="0" applyFont="1" applyAlignment="1">
      <alignment/>
    </xf>
    <xf numFmtId="173" fontId="2" fillId="0" borderId="2" xfId="15" applyNumberFormat="1" applyFont="1" applyBorder="1" applyAlignment="1">
      <alignment/>
    </xf>
    <xf numFmtId="0" fontId="1" fillId="0" borderId="0" xfId="0" applyFont="1" applyAlignment="1">
      <alignment horizontal="center"/>
    </xf>
    <xf numFmtId="173" fontId="2" fillId="0" borderId="3" xfId="15" applyNumberFormat="1" applyFont="1" applyBorder="1" applyAlignment="1">
      <alignment/>
    </xf>
    <xf numFmtId="43" fontId="2" fillId="0" borderId="1" xfId="15" applyNumberFormat="1" applyFont="1" applyBorder="1" applyAlignment="1">
      <alignment/>
    </xf>
    <xf numFmtId="43" fontId="2" fillId="0" borderId="0" xfId="15" applyNumberFormat="1" applyFont="1" applyBorder="1" applyAlignment="1">
      <alignment/>
    </xf>
    <xf numFmtId="173" fontId="2" fillId="0" borderId="4" xfId="15" applyNumberFormat="1" applyFont="1" applyBorder="1" applyAlignment="1">
      <alignment/>
    </xf>
    <xf numFmtId="173" fontId="1" fillId="0" borderId="0" xfId="0" applyNumberFormat="1" applyFont="1" applyAlignment="1" quotePrefix="1">
      <alignment horizontal="center"/>
    </xf>
    <xf numFmtId="173" fontId="2" fillId="0" borderId="0" xfId="15" applyNumberFormat="1" applyFont="1" applyFill="1" applyAlignment="1">
      <alignment/>
    </xf>
    <xf numFmtId="0" fontId="1" fillId="0" borderId="1" xfId="0" applyFont="1" applyBorder="1" applyAlignment="1">
      <alignment horizontal="center"/>
    </xf>
    <xf numFmtId="14" fontId="1" fillId="0" borderId="0" xfId="0" applyNumberFormat="1" applyFont="1" applyAlignment="1" quotePrefix="1">
      <alignment horizontal="center"/>
    </xf>
    <xf numFmtId="43" fontId="2" fillId="0" borderId="1" xfId="0" applyNumberFormat="1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173" fontId="6" fillId="0" borderId="0" xfId="15" applyNumberFormat="1" applyFont="1" applyAlignment="1">
      <alignment/>
    </xf>
    <xf numFmtId="173" fontId="3" fillId="0" borderId="0" xfId="15" applyNumberFormat="1" applyFont="1" applyAlignment="1">
      <alignment/>
    </xf>
    <xf numFmtId="173" fontId="6" fillId="0" borderId="0" xfId="15" applyNumberFormat="1" applyFont="1" applyBorder="1" applyAlignment="1">
      <alignment/>
    </xf>
    <xf numFmtId="173" fontId="3" fillId="0" borderId="0" xfId="15" applyNumberFormat="1" applyFont="1" applyBorder="1" applyAlignment="1">
      <alignment/>
    </xf>
    <xf numFmtId="173" fontId="6" fillId="0" borderId="1" xfId="15" applyNumberFormat="1" applyFont="1" applyBorder="1" applyAlignment="1">
      <alignment/>
    </xf>
    <xf numFmtId="173" fontId="3" fillId="0" borderId="1" xfId="15" applyNumberFormat="1" applyFont="1" applyBorder="1" applyAlignment="1">
      <alignment/>
    </xf>
    <xf numFmtId="173" fontId="3" fillId="0" borderId="0" xfId="0" applyNumberFormat="1" applyFont="1" applyAlignment="1">
      <alignment/>
    </xf>
    <xf numFmtId="173" fontId="3" fillId="0" borderId="1" xfId="0" applyNumberFormat="1" applyFont="1" applyBorder="1" applyAlignment="1">
      <alignment/>
    </xf>
    <xf numFmtId="173" fontId="6" fillId="0" borderId="2" xfId="15" applyNumberFormat="1" applyFont="1" applyBorder="1" applyAlignment="1">
      <alignment/>
    </xf>
    <xf numFmtId="173" fontId="3" fillId="0" borderId="2" xfId="15" applyNumberFormat="1" applyFont="1" applyBorder="1" applyAlignment="1">
      <alignment/>
    </xf>
    <xf numFmtId="0" fontId="6" fillId="0" borderId="2" xfId="0" applyFont="1" applyBorder="1" applyAlignment="1">
      <alignment/>
    </xf>
    <xf numFmtId="0" fontId="3" fillId="0" borderId="2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0" xfId="0" applyFont="1" applyAlignment="1" quotePrefix="1">
      <alignment/>
    </xf>
    <xf numFmtId="0" fontId="9" fillId="0" borderId="0" xfId="0" applyFont="1" applyAlignment="1">
      <alignment/>
    </xf>
    <xf numFmtId="43" fontId="6" fillId="0" borderId="1" xfId="15" applyFont="1" applyBorder="1" applyAlignment="1">
      <alignment/>
    </xf>
    <xf numFmtId="173" fontId="2" fillId="0" borderId="5" xfId="15" applyNumberFormat="1" applyFont="1" applyBorder="1" applyAlignment="1">
      <alignment/>
    </xf>
    <xf numFmtId="173" fontId="2" fillId="0" borderId="6" xfId="15" applyNumberFormat="1" applyFont="1" applyBorder="1" applyAlignment="1">
      <alignment/>
    </xf>
    <xf numFmtId="173" fontId="1" fillId="0" borderId="0" xfId="15" applyNumberFormat="1" applyFont="1" applyFill="1" applyAlignment="1">
      <alignment/>
    </xf>
    <xf numFmtId="173" fontId="1" fillId="0" borderId="0" xfId="15" applyNumberFormat="1" applyFont="1" applyFill="1" applyAlignment="1">
      <alignment horizontal="center"/>
    </xf>
    <xf numFmtId="173" fontId="1" fillId="0" borderId="0" xfId="15" applyNumberFormat="1" applyFont="1" applyFill="1" applyAlignment="1" quotePrefix="1">
      <alignment horizontal="center"/>
    </xf>
    <xf numFmtId="173" fontId="2" fillId="0" borderId="2" xfId="15" applyNumberFormat="1" applyFont="1" applyFill="1" applyBorder="1" applyAlignment="1">
      <alignment/>
    </xf>
    <xf numFmtId="173" fontId="2" fillId="0" borderId="1" xfId="15" applyNumberFormat="1" applyFont="1" applyFill="1" applyBorder="1" applyAlignment="1">
      <alignment/>
    </xf>
    <xf numFmtId="173" fontId="2" fillId="0" borderId="0" xfId="15" applyNumberFormat="1" applyFont="1" applyFill="1" applyBorder="1" applyAlignment="1">
      <alignment/>
    </xf>
    <xf numFmtId="173" fontId="2" fillId="0" borderId="3" xfId="15" applyNumberFormat="1" applyFont="1" applyFill="1" applyBorder="1" applyAlignment="1">
      <alignment/>
    </xf>
    <xf numFmtId="173" fontId="2" fillId="0" borderId="4" xfId="15" applyNumberFormat="1" applyFont="1" applyFill="1" applyBorder="1" applyAlignment="1">
      <alignment/>
    </xf>
    <xf numFmtId="43" fontId="2" fillId="0" borderId="1" xfId="15" applyNumberFormat="1" applyFont="1" applyFill="1" applyBorder="1" applyAlignment="1">
      <alignment/>
    </xf>
    <xf numFmtId="173" fontId="2" fillId="0" borderId="5" xfId="15" applyNumberFormat="1" applyFont="1" applyFill="1" applyBorder="1" applyAlignment="1">
      <alignment/>
    </xf>
    <xf numFmtId="173" fontId="2" fillId="0" borderId="6" xfId="15" applyNumberFormat="1" applyFont="1" applyFill="1" applyBorder="1" applyAlignment="1">
      <alignment/>
    </xf>
    <xf numFmtId="43" fontId="2" fillId="0" borderId="1" xfId="0" applyNumberFormat="1" applyFont="1" applyFill="1" applyBorder="1" applyAlignment="1">
      <alignment/>
    </xf>
    <xf numFmtId="173" fontId="6" fillId="0" borderId="0" xfId="15" applyNumberFormat="1" applyFont="1" applyFill="1" applyAlignment="1">
      <alignment/>
    </xf>
    <xf numFmtId="173" fontId="3" fillId="0" borderId="0" xfId="15" applyNumberFormat="1" applyFont="1" applyFill="1" applyAlignment="1">
      <alignment/>
    </xf>
    <xf numFmtId="0" fontId="6" fillId="0" borderId="0" xfId="0" applyFont="1" applyFill="1" applyAlignment="1">
      <alignment/>
    </xf>
    <xf numFmtId="0" fontId="3" fillId="0" borderId="0" xfId="0" applyFont="1" applyFill="1" applyAlignment="1">
      <alignment/>
    </xf>
    <xf numFmtId="173" fontId="3" fillId="0" borderId="0" xfId="0" applyNumberFormat="1" applyFont="1" applyFill="1" applyAlignment="1">
      <alignment/>
    </xf>
    <xf numFmtId="173" fontId="6" fillId="0" borderId="0" xfId="15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14" fontId="1" fillId="0" borderId="0" xfId="0" applyNumberFormat="1" applyFont="1" applyFill="1" applyAlignment="1" quotePrefix="1">
      <alignment horizontal="center"/>
    </xf>
    <xf numFmtId="14" fontId="1" fillId="0" borderId="1" xfId="0" applyNumberFormat="1" applyFont="1" applyFill="1" applyBorder="1" applyAlignment="1">
      <alignment horizontal="center"/>
    </xf>
    <xf numFmtId="14" fontId="2" fillId="0" borderId="0" xfId="0" applyNumberFormat="1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5</xdr:row>
      <xdr:rowOff>114300</xdr:rowOff>
    </xdr:from>
    <xdr:to>
      <xdr:col>5</xdr:col>
      <xdr:colOff>257175</xdr:colOff>
      <xdr:row>5</xdr:row>
      <xdr:rowOff>114300</xdr:rowOff>
    </xdr:to>
    <xdr:sp>
      <xdr:nvSpPr>
        <xdr:cNvPr id="1" name="Line 4"/>
        <xdr:cNvSpPr>
          <a:spLocks/>
        </xdr:cNvSpPr>
      </xdr:nvSpPr>
      <xdr:spPr>
        <a:xfrm flipV="1">
          <a:off x="2162175" y="1038225"/>
          <a:ext cx="885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523875</xdr:colOff>
      <xdr:row>5</xdr:row>
      <xdr:rowOff>104775</xdr:rowOff>
    </xdr:from>
    <xdr:to>
      <xdr:col>9</xdr:col>
      <xdr:colOff>723900</xdr:colOff>
      <xdr:row>5</xdr:row>
      <xdr:rowOff>104775</xdr:rowOff>
    </xdr:to>
    <xdr:sp>
      <xdr:nvSpPr>
        <xdr:cNvPr id="2" name="Line 5"/>
        <xdr:cNvSpPr>
          <a:spLocks/>
        </xdr:cNvSpPr>
      </xdr:nvSpPr>
      <xdr:spPr>
        <a:xfrm flipV="1">
          <a:off x="5753100" y="1028700"/>
          <a:ext cx="1095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1"/>
  <sheetViews>
    <sheetView tabSelected="1" workbookViewId="0" topLeftCell="A1">
      <selection activeCell="B25" sqref="B25"/>
    </sheetView>
  </sheetViews>
  <sheetFormatPr defaultColWidth="9.33203125" defaultRowHeight="12.75"/>
  <cols>
    <col min="1" max="1" width="4" style="2" customWidth="1"/>
    <col min="2" max="5" width="9.33203125" style="2" customWidth="1"/>
    <col min="6" max="6" width="5.16015625" style="2" customWidth="1"/>
    <col min="7" max="7" width="15" style="19" bestFit="1" customWidth="1"/>
    <col min="8" max="8" width="22.16015625" style="2" customWidth="1"/>
    <col min="9" max="9" width="2.83203125" style="2" customWidth="1"/>
    <col min="10" max="10" width="19" style="2" customWidth="1"/>
    <col min="11" max="11" width="21.5" style="3" customWidth="1"/>
    <col min="12" max="16384" width="9.33203125" style="2" customWidth="1"/>
  </cols>
  <sheetData>
    <row r="1" ht="15.75">
      <c r="A1" s="11" t="s">
        <v>3</v>
      </c>
    </row>
    <row r="2" ht="15.75">
      <c r="A2" s="11" t="s">
        <v>21</v>
      </c>
    </row>
    <row r="3" ht="15.75">
      <c r="A3" s="11" t="s">
        <v>108</v>
      </c>
    </row>
    <row r="5" ht="15">
      <c r="A5" s="2" t="s">
        <v>92</v>
      </c>
    </row>
    <row r="6" ht="15">
      <c r="A6" s="2" t="s">
        <v>4</v>
      </c>
    </row>
    <row r="9" spans="7:11" ht="15">
      <c r="G9" s="51"/>
      <c r="I9" s="10"/>
      <c r="J9" s="1"/>
      <c r="K9" s="10" t="s">
        <v>23</v>
      </c>
    </row>
    <row r="10" spans="7:11" ht="15">
      <c r="G10" s="52" t="s">
        <v>5</v>
      </c>
      <c r="H10" s="10" t="s">
        <v>23</v>
      </c>
      <c r="I10" s="10"/>
      <c r="J10" s="13" t="s">
        <v>96</v>
      </c>
      <c r="K10" s="10" t="str">
        <f>J10</f>
        <v>3 MONTHS</v>
      </c>
    </row>
    <row r="11" spans="7:11" ht="15">
      <c r="G11" s="52" t="s">
        <v>0</v>
      </c>
      <c r="H11" s="10" t="s">
        <v>0</v>
      </c>
      <c r="I11" s="10"/>
      <c r="J11" s="13" t="s">
        <v>24</v>
      </c>
      <c r="K11" s="10" t="s">
        <v>24</v>
      </c>
    </row>
    <row r="12" spans="7:11" ht="15">
      <c r="G12" s="52" t="s">
        <v>22</v>
      </c>
      <c r="H12" s="10" t="s">
        <v>22</v>
      </c>
      <c r="I12" s="10"/>
      <c r="J12" s="13" t="s">
        <v>2</v>
      </c>
      <c r="K12" s="10" t="s">
        <v>2</v>
      </c>
    </row>
    <row r="13" spans="7:11" ht="15">
      <c r="G13" s="53" t="s">
        <v>93</v>
      </c>
      <c r="H13" s="4" t="s">
        <v>95</v>
      </c>
      <c r="I13" s="4"/>
      <c r="J13" s="18" t="str">
        <f>G13</f>
        <v>30/09/2008</v>
      </c>
      <c r="K13" s="4" t="str">
        <f>H13</f>
        <v>30/09/2007</v>
      </c>
    </row>
    <row r="14" spans="7:11" ht="15">
      <c r="G14" s="52" t="s">
        <v>1</v>
      </c>
      <c r="H14" s="10" t="s">
        <v>1</v>
      </c>
      <c r="I14" s="10"/>
      <c r="J14" s="13" t="s">
        <v>1</v>
      </c>
      <c r="K14" s="10" t="s">
        <v>1</v>
      </c>
    </row>
    <row r="15" spans="8:9" ht="15">
      <c r="H15" s="3"/>
      <c r="I15" s="3"/>
    </row>
    <row r="16" spans="2:11" ht="15.75" thickBot="1">
      <c r="B16" s="2" t="s">
        <v>8</v>
      </c>
      <c r="G16" s="54">
        <v>163575</v>
      </c>
      <c r="H16" s="12">
        <v>168567</v>
      </c>
      <c r="I16" s="3"/>
      <c r="J16" s="12">
        <f>+G16</f>
        <v>163575</v>
      </c>
      <c r="K16" s="12">
        <v>168567</v>
      </c>
    </row>
    <row r="17" spans="8:10" ht="15">
      <c r="H17" s="3"/>
      <c r="I17" s="3"/>
      <c r="J17" s="3"/>
    </row>
    <row r="18" spans="2:11" ht="15">
      <c r="B18" s="2" t="s">
        <v>55</v>
      </c>
      <c r="G18" s="19">
        <v>8323</v>
      </c>
      <c r="H18" s="19">
        <v>21674</v>
      </c>
      <c r="I18" s="7"/>
      <c r="J18" s="3">
        <f>G18</f>
        <v>8323</v>
      </c>
      <c r="K18" s="19">
        <v>21674</v>
      </c>
    </row>
    <row r="19" spans="8:10" ht="15">
      <c r="H19" s="3"/>
      <c r="I19" s="7"/>
      <c r="J19" s="3"/>
    </row>
    <row r="20" spans="2:11" ht="15">
      <c r="B20" s="2" t="s">
        <v>35</v>
      </c>
      <c r="G20" s="19">
        <v>-2654</v>
      </c>
      <c r="H20" s="3">
        <v>-3203</v>
      </c>
      <c r="I20" s="7"/>
      <c r="J20" s="3">
        <f>G20</f>
        <v>-2654</v>
      </c>
      <c r="K20" s="3">
        <v>-3203</v>
      </c>
    </row>
    <row r="21" spans="2:11" ht="15.75" thickBot="1">
      <c r="B21" s="2" t="s">
        <v>25</v>
      </c>
      <c r="G21" s="54">
        <v>1431</v>
      </c>
      <c r="H21" s="12">
        <v>196</v>
      </c>
      <c r="I21" s="7"/>
      <c r="J21" s="12">
        <f>+G21</f>
        <v>1431</v>
      </c>
      <c r="K21" s="12">
        <v>196</v>
      </c>
    </row>
    <row r="22" spans="8:10" ht="6.75" customHeight="1">
      <c r="H22" s="3"/>
      <c r="I22" s="7"/>
      <c r="J22" s="3"/>
    </row>
    <row r="23" spans="2:11" ht="15">
      <c r="B23" s="2" t="s">
        <v>56</v>
      </c>
      <c r="G23" s="19">
        <f>SUM(G18:G21)</f>
        <v>7100</v>
      </c>
      <c r="H23" s="3">
        <f>SUM(H18:H21)</f>
        <v>18667</v>
      </c>
      <c r="I23" s="7"/>
      <c r="J23" s="3">
        <f>SUM(J18:J21)</f>
        <v>7100</v>
      </c>
      <c r="K23" s="3">
        <f>SUM(K18:K21)</f>
        <v>18667</v>
      </c>
    </row>
    <row r="24" spans="8:10" ht="15">
      <c r="H24" s="3"/>
      <c r="I24" s="7"/>
      <c r="J24" s="3"/>
    </row>
    <row r="25" spans="2:10" ht="15">
      <c r="B25" s="2" t="s">
        <v>63</v>
      </c>
      <c r="H25" s="3"/>
      <c r="I25" s="7"/>
      <c r="J25" s="3"/>
    </row>
    <row r="26" spans="3:10" ht="15">
      <c r="C26" s="2" t="s">
        <v>65</v>
      </c>
      <c r="H26" s="3"/>
      <c r="I26" s="7"/>
      <c r="J26" s="3"/>
    </row>
    <row r="27" spans="3:11" ht="15">
      <c r="C27" s="2" t="s">
        <v>64</v>
      </c>
      <c r="G27" s="19">
        <v>984</v>
      </c>
      <c r="H27" s="3">
        <v>572</v>
      </c>
      <c r="I27" s="7"/>
      <c r="J27" s="3">
        <f>G27</f>
        <v>984</v>
      </c>
      <c r="K27" s="3">
        <v>572</v>
      </c>
    </row>
    <row r="28" spans="7:11" ht="6.75" customHeight="1">
      <c r="G28" s="55"/>
      <c r="H28" s="8"/>
      <c r="I28" s="7"/>
      <c r="J28" s="8"/>
      <c r="K28" s="8"/>
    </row>
    <row r="29" spans="7:10" ht="6.75" customHeight="1">
      <c r="G29" s="56"/>
      <c r="H29" s="3"/>
      <c r="I29" s="7"/>
      <c r="J29" s="7"/>
    </row>
    <row r="30" spans="2:11" ht="15">
      <c r="B30" s="2" t="s">
        <v>40</v>
      </c>
      <c r="G30" s="19">
        <f>SUM(G23:G27)</f>
        <v>8084</v>
      </c>
      <c r="H30" s="3">
        <f>SUM(H23:H27)</f>
        <v>19239</v>
      </c>
      <c r="I30" s="3"/>
      <c r="J30" s="3">
        <f>SUM(J23:J27)</f>
        <v>8084</v>
      </c>
      <c r="K30" s="3">
        <f>SUM(K23:K27)</f>
        <v>19239</v>
      </c>
    </row>
    <row r="31" spans="8:10" ht="15">
      <c r="H31" s="3"/>
      <c r="I31" s="7"/>
      <c r="J31" s="3"/>
    </row>
    <row r="32" spans="2:11" ht="15">
      <c r="B32" s="2" t="s">
        <v>34</v>
      </c>
      <c r="G32" s="19">
        <v>-2734</v>
      </c>
      <c r="H32" s="3">
        <v>-4614</v>
      </c>
      <c r="I32" s="7"/>
      <c r="J32" s="3">
        <f>G32</f>
        <v>-2734</v>
      </c>
      <c r="K32" s="3">
        <v>-4614</v>
      </c>
    </row>
    <row r="33" spans="7:11" ht="6.75" customHeight="1">
      <c r="G33" s="55"/>
      <c r="H33" s="8"/>
      <c r="I33" s="7"/>
      <c r="J33" s="8"/>
      <c r="K33" s="8"/>
    </row>
    <row r="34" spans="8:10" ht="6.75" customHeight="1">
      <c r="H34" s="3"/>
      <c r="I34" s="7"/>
      <c r="J34" s="3"/>
    </row>
    <row r="35" spans="2:11" ht="15.75" thickBot="1">
      <c r="B35" s="2" t="s">
        <v>57</v>
      </c>
      <c r="G35" s="57">
        <f>SUM(G30:G33)</f>
        <v>5350</v>
      </c>
      <c r="H35" s="14">
        <f>SUM(H30:H33)</f>
        <v>14625</v>
      </c>
      <c r="I35" s="7"/>
      <c r="J35" s="14">
        <f>SUM(J30:J33)</f>
        <v>5350</v>
      </c>
      <c r="K35" s="14">
        <f>SUM(K30:K33)</f>
        <v>14625</v>
      </c>
    </row>
    <row r="36" spans="8:10" ht="15.75" thickTop="1">
      <c r="H36" s="3"/>
      <c r="I36" s="7"/>
      <c r="J36" s="3"/>
    </row>
    <row r="37" spans="2:10" ht="15">
      <c r="B37" s="2" t="s">
        <v>48</v>
      </c>
      <c r="H37" s="3"/>
      <c r="I37" s="7"/>
      <c r="J37" s="3"/>
    </row>
    <row r="38" spans="2:11" ht="15">
      <c r="B38" s="2" t="s">
        <v>50</v>
      </c>
      <c r="G38" s="19">
        <v>5279</v>
      </c>
      <c r="H38" s="3">
        <v>14270</v>
      </c>
      <c r="I38" s="7"/>
      <c r="J38" s="3">
        <f>+G38</f>
        <v>5279</v>
      </c>
      <c r="K38" s="3">
        <v>14270</v>
      </c>
    </row>
    <row r="39" spans="2:11" ht="15">
      <c r="B39" s="2" t="s">
        <v>49</v>
      </c>
      <c r="G39" s="19">
        <v>71</v>
      </c>
      <c r="H39" s="3">
        <v>355</v>
      </c>
      <c r="I39" s="7"/>
      <c r="J39" s="3">
        <f>+G39</f>
        <v>71</v>
      </c>
      <c r="K39" s="3">
        <v>355</v>
      </c>
    </row>
    <row r="40" spans="7:11" ht="15.75" thickBot="1">
      <c r="G40" s="58">
        <f>SUM(G38:G39)</f>
        <v>5350</v>
      </c>
      <c r="H40" s="17">
        <f>SUM(H38:H39)</f>
        <v>14625</v>
      </c>
      <c r="I40" s="7"/>
      <c r="J40" s="17">
        <f>SUM(J38:J39)</f>
        <v>5350</v>
      </c>
      <c r="K40" s="17">
        <f>SUM(K38:K39)</f>
        <v>14625</v>
      </c>
    </row>
    <row r="41" spans="8:10" ht="15.75" thickTop="1">
      <c r="H41" s="3"/>
      <c r="I41" s="7"/>
      <c r="J41" s="3"/>
    </row>
    <row r="42" spans="2:11" ht="15">
      <c r="B42" s="2" t="s">
        <v>26</v>
      </c>
      <c r="G42" s="59">
        <f>(+G38/456032)*100</f>
        <v>1.1575942039155147</v>
      </c>
      <c r="H42" s="15">
        <f>(+H38/456132)*100</f>
        <v>3.128480352178755</v>
      </c>
      <c r="I42" s="16"/>
      <c r="J42" s="15">
        <f>(+J38/456032)*100</f>
        <v>1.1575942039155147</v>
      </c>
      <c r="K42" s="15">
        <f>(+K38/456132)*100</f>
        <v>3.128480352178755</v>
      </c>
    </row>
    <row r="43" spans="8:10" ht="15">
      <c r="H43" s="3"/>
      <c r="I43" s="7"/>
      <c r="J43" s="3"/>
    </row>
    <row r="44" spans="2:11" ht="15">
      <c r="B44" s="2" t="s">
        <v>27</v>
      </c>
      <c r="G44" s="55">
        <v>0</v>
      </c>
      <c r="H44" s="8">
        <v>0</v>
      </c>
      <c r="I44" s="7"/>
      <c r="J44" s="8">
        <v>0</v>
      </c>
      <c r="K44" s="8">
        <v>0</v>
      </c>
    </row>
    <row r="46" spans="2:3" ht="15">
      <c r="B46" s="2" t="s">
        <v>7</v>
      </c>
      <c r="C46" s="2" t="s">
        <v>46</v>
      </c>
    </row>
    <row r="47" ht="15">
      <c r="C47" s="2" t="s">
        <v>45</v>
      </c>
    </row>
    <row r="48" ht="8.25" customHeight="1"/>
    <row r="50" ht="15">
      <c r="B50" s="9" t="s">
        <v>111</v>
      </c>
    </row>
    <row r="51" ht="15">
      <c r="B51" s="1" t="s">
        <v>94</v>
      </c>
    </row>
  </sheetData>
  <printOptions horizontalCentered="1"/>
  <pageMargins left="0" right="0" top="1" bottom="1" header="0.5" footer="0.5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1"/>
  <sheetViews>
    <sheetView workbookViewId="0" topLeftCell="A23">
      <selection activeCell="C49" sqref="C49"/>
    </sheetView>
  </sheetViews>
  <sheetFormatPr defaultColWidth="9.33203125" defaultRowHeight="12.75"/>
  <cols>
    <col min="1" max="2" width="4.33203125" style="2" customWidth="1"/>
    <col min="3" max="6" width="9.33203125" style="2" customWidth="1"/>
    <col min="7" max="7" width="6" style="2" customWidth="1"/>
    <col min="8" max="8" width="16.33203125" style="2" customWidth="1"/>
    <col min="9" max="9" width="18.83203125" style="19" customWidth="1"/>
    <col min="10" max="10" width="1.83203125" style="2" customWidth="1"/>
    <col min="11" max="11" width="18.83203125" style="3" customWidth="1"/>
    <col min="12" max="16384" width="9.33203125" style="2" customWidth="1"/>
  </cols>
  <sheetData>
    <row r="1" spans="1:2" ht="15.75">
      <c r="A1" s="11" t="s">
        <v>3</v>
      </c>
      <c r="B1" s="11"/>
    </row>
    <row r="2" spans="1:2" ht="18" customHeight="1">
      <c r="A2" s="11" t="s">
        <v>17</v>
      </c>
      <c r="B2" s="11"/>
    </row>
    <row r="3" spans="1:2" ht="18" customHeight="1">
      <c r="A3" s="11" t="s">
        <v>97</v>
      </c>
      <c r="B3" s="11"/>
    </row>
    <row r="4" ht="10.5" customHeight="1"/>
    <row r="5" spans="9:11" ht="15">
      <c r="I5" s="53" t="s">
        <v>6</v>
      </c>
      <c r="K5" s="10" t="s">
        <v>98</v>
      </c>
    </row>
    <row r="6" spans="7:11" ht="15">
      <c r="G6" s="5"/>
      <c r="I6" s="52" t="s">
        <v>18</v>
      </c>
      <c r="K6" s="10" t="s">
        <v>18</v>
      </c>
    </row>
    <row r="7" spans="9:11" ht="15">
      <c r="I7" s="53" t="s">
        <v>93</v>
      </c>
      <c r="K7" s="4" t="s">
        <v>86</v>
      </c>
    </row>
    <row r="8" spans="9:11" ht="15">
      <c r="I8" s="52" t="s">
        <v>1</v>
      </c>
      <c r="K8" s="10" t="s">
        <v>1</v>
      </c>
    </row>
    <row r="9" ht="15">
      <c r="B9" s="1" t="s">
        <v>112</v>
      </c>
    </row>
    <row r="10" spans="3:11" ht="15">
      <c r="C10" s="2" t="s">
        <v>9</v>
      </c>
      <c r="I10" s="19">
        <v>402337</v>
      </c>
      <c r="K10" s="3">
        <v>402310</v>
      </c>
    </row>
    <row r="11" spans="3:11" ht="15">
      <c r="C11" s="2" t="s">
        <v>69</v>
      </c>
      <c r="I11" s="19">
        <v>6615</v>
      </c>
      <c r="K11" s="3">
        <v>6615</v>
      </c>
    </row>
    <row r="12" spans="3:11" ht="15">
      <c r="C12" s="2" t="s">
        <v>113</v>
      </c>
      <c r="I12" s="19">
        <v>7737</v>
      </c>
      <c r="K12" s="3">
        <v>7664</v>
      </c>
    </row>
    <row r="13" spans="3:11" ht="15">
      <c r="C13" s="2" t="s">
        <v>114</v>
      </c>
      <c r="I13" s="19">
        <v>11781</v>
      </c>
      <c r="K13" s="3">
        <v>11804</v>
      </c>
    </row>
    <row r="14" spans="3:11" ht="15">
      <c r="C14" s="2" t="s">
        <v>68</v>
      </c>
      <c r="I14" s="19">
        <v>41832</v>
      </c>
      <c r="K14" s="3">
        <v>103231</v>
      </c>
    </row>
    <row r="15" spans="3:11" ht="15">
      <c r="C15" s="2" t="s">
        <v>19</v>
      </c>
      <c r="I15" s="19">
        <v>46486</v>
      </c>
      <c r="K15" s="3">
        <v>46486</v>
      </c>
    </row>
    <row r="16" spans="3:11" ht="15">
      <c r="C16" s="2" t="s">
        <v>41</v>
      </c>
      <c r="I16" s="19">
        <v>140884</v>
      </c>
      <c r="K16" s="3">
        <v>117748</v>
      </c>
    </row>
    <row r="17" spans="3:11" ht="15">
      <c r="C17" s="2" t="s">
        <v>42</v>
      </c>
      <c r="I17" s="56">
        <v>3752</v>
      </c>
      <c r="J17" s="6"/>
      <c r="K17" s="7">
        <v>3752</v>
      </c>
    </row>
    <row r="18" spans="3:11" ht="15">
      <c r="C18" s="2" t="s">
        <v>127</v>
      </c>
      <c r="I18" s="55">
        <v>28123</v>
      </c>
      <c r="K18" s="8">
        <v>42347</v>
      </c>
    </row>
    <row r="19" spans="2:11" ht="15">
      <c r="B19" s="1" t="s">
        <v>74</v>
      </c>
      <c r="I19" s="60">
        <f>SUM(I10:I18)</f>
        <v>689547</v>
      </c>
      <c r="K19" s="49">
        <f>SUM(K10:K18)</f>
        <v>741957</v>
      </c>
    </row>
    <row r="21" spans="3:11" ht="15">
      <c r="C21" s="2" t="s">
        <v>70</v>
      </c>
      <c r="I21" s="56">
        <v>304293</v>
      </c>
      <c r="K21" s="7">
        <v>289672</v>
      </c>
    </row>
    <row r="22" spans="3:11" ht="15">
      <c r="C22" s="2" t="s">
        <v>127</v>
      </c>
      <c r="I22" s="56">
        <v>265334</v>
      </c>
      <c r="K22" s="56">
        <v>267680</v>
      </c>
    </row>
    <row r="23" spans="3:11" ht="15">
      <c r="C23" s="2" t="s">
        <v>71</v>
      </c>
      <c r="I23" s="56">
        <v>32173</v>
      </c>
      <c r="K23" s="7">
        <v>34113</v>
      </c>
    </row>
    <row r="24" spans="3:11" ht="15">
      <c r="C24" s="2" t="s">
        <v>72</v>
      </c>
      <c r="I24" s="56">
        <v>3253</v>
      </c>
      <c r="K24" s="7">
        <v>4696</v>
      </c>
    </row>
    <row r="25" spans="3:11" ht="15">
      <c r="C25" s="2" t="s">
        <v>73</v>
      </c>
      <c r="I25" s="56">
        <v>100825</v>
      </c>
      <c r="K25" s="7">
        <v>56821</v>
      </c>
    </row>
    <row r="26" spans="2:11" ht="15">
      <c r="B26" s="1" t="s">
        <v>75</v>
      </c>
      <c r="I26" s="60">
        <f>SUM(I21:I25)</f>
        <v>705878</v>
      </c>
      <c r="J26" s="6"/>
      <c r="K26" s="49">
        <f>SUM(K21:K25)</f>
        <v>652982</v>
      </c>
    </row>
    <row r="27" spans="9:11" ht="8.25" customHeight="1">
      <c r="I27" s="56"/>
      <c r="J27" s="6"/>
      <c r="K27" s="7"/>
    </row>
    <row r="28" spans="2:11" ht="15.75" thickBot="1">
      <c r="B28" s="1" t="s">
        <v>116</v>
      </c>
      <c r="I28" s="54">
        <f>+I19+I26</f>
        <v>1395425</v>
      </c>
      <c r="K28" s="12">
        <f>+K19+K26</f>
        <v>1394939</v>
      </c>
    </row>
    <row r="29" spans="9:11" ht="15">
      <c r="I29" s="56"/>
      <c r="K29" s="7"/>
    </row>
    <row r="30" ht="15">
      <c r="B30" s="1" t="s">
        <v>115</v>
      </c>
    </row>
    <row r="31" ht="15">
      <c r="B31" s="1" t="s">
        <v>58</v>
      </c>
    </row>
    <row r="32" spans="3:11" ht="15">
      <c r="C32" s="2" t="s">
        <v>76</v>
      </c>
      <c r="I32" s="19">
        <v>456132</v>
      </c>
      <c r="K32" s="3">
        <v>456132</v>
      </c>
    </row>
    <row r="33" spans="3:11" ht="15">
      <c r="C33" s="2" t="s">
        <v>77</v>
      </c>
      <c r="I33" s="56">
        <v>-266</v>
      </c>
      <c r="J33" s="6"/>
      <c r="K33" s="7">
        <v>-104</v>
      </c>
    </row>
    <row r="34" spans="3:11" ht="15">
      <c r="C34" s="2" t="s">
        <v>78</v>
      </c>
      <c r="I34" s="55">
        <v>331375</v>
      </c>
      <c r="J34" s="6"/>
      <c r="K34" s="8">
        <v>336804</v>
      </c>
    </row>
    <row r="35" spans="9:11" ht="15">
      <c r="I35" s="19">
        <f>SUM(I32:I34)</f>
        <v>787241</v>
      </c>
      <c r="K35" s="3">
        <f>SUM(K32:K34)</f>
        <v>792832</v>
      </c>
    </row>
    <row r="36" ht="6" customHeight="1"/>
    <row r="37" spans="2:11" ht="15">
      <c r="B37" s="1" t="s">
        <v>117</v>
      </c>
      <c r="I37" s="55">
        <v>165</v>
      </c>
      <c r="K37" s="8">
        <v>101</v>
      </c>
    </row>
    <row r="38" ht="8.25" customHeight="1"/>
    <row r="39" spans="2:11" ht="15">
      <c r="B39" s="1" t="s">
        <v>118</v>
      </c>
      <c r="I39" s="55">
        <f>SUM(I35:I37)</f>
        <v>787406</v>
      </c>
      <c r="K39" s="8">
        <f>SUM(K35:K37)</f>
        <v>792933</v>
      </c>
    </row>
    <row r="41" ht="15">
      <c r="B41" s="1" t="s">
        <v>119</v>
      </c>
    </row>
    <row r="42" spans="3:11" ht="15">
      <c r="C42" s="2" t="s">
        <v>120</v>
      </c>
      <c r="I42" s="56">
        <v>147172</v>
      </c>
      <c r="J42" s="6"/>
      <c r="K42" s="7">
        <v>120565</v>
      </c>
    </row>
    <row r="43" spans="3:11" ht="15">
      <c r="C43" s="2" t="s">
        <v>81</v>
      </c>
      <c r="I43" s="56">
        <v>37149</v>
      </c>
      <c r="J43" s="6"/>
      <c r="K43" s="7">
        <v>34955</v>
      </c>
    </row>
    <row r="44" spans="3:11" ht="15">
      <c r="C44" s="2" t="s">
        <v>82</v>
      </c>
      <c r="I44" s="56">
        <v>0</v>
      </c>
      <c r="J44" s="6"/>
      <c r="K44" s="7">
        <v>4413</v>
      </c>
    </row>
    <row r="45" spans="3:11" ht="15">
      <c r="C45" s="2" t="s">
        <v>83</v>
      </c>
      <c r="I45" s="56">
        <v>12122</v>
      </c>
      <c r="J45" s="6"/>
      <c r="K45" s="7">
        <v>12164</v>
      </c>
    </row>
    <row r="46" spans="2:11" ht="15">
      <c r="B46" s="1" t="s">
        <v>79</v>
      </c>
      <c r="I46" s="60">
        <f>SUM(I42:I45)</f>
        <v>196443</v>
      </c>
      <c r="J46" s="6"/>
      <c r="K46" s="49">
        <f>SUM(K42:K45)</f>
        <v>172097</v>
      </c>
    </row>
    <row r="47" spans="9:11" ht="15">
      <c r="I47" s="56"/>
      <c r="J47" s="6"/>
      <c r="K47" s="7"/>
    </row>
    <row r="48" spans="3:11" ht="15">
      <c r="C48" s="2" t="s">
        <v>81</v>
      </c>
      <c r="I48" s="56">
        <v>43999</v>
      </c>
      <c r="J48" s="6"/>
      <c r="K48" s="56">
        <v>35339</v>
      </c>
    </row>
    <row r="49" spans="3:11" ht="15">
      <c r="C49" s="2" t="s">
        <v>82</v>
      </c>
      <c r="I49" s="56">
        <v>155741</v>
      </c>
      <c r="J49" s="6"/>
      <c r="K49" s="56">
        <v>181628</v>
      </c>
    </row>
    <row r="50" spans="3:11" ht="14.25" customHeight="1">
      <c r="C50" s="2" t="s">
        <v>120</v>
      </c>
      <c r="I50" s="56">
        <v>207952</v>
      </c>
      <c r="J50" s="6"/>
      <c r="K50" s="7">
        <v>207851</v>
      </c>
    </row>
    <row r="51" spans="3:11" ht="15">
      <c r="C51" s="2" t="s">
        <v>84</v>
      </c>
      <c r="I51" s="56">
        <v>3884</v>
      </c>
      <c r="J51" s="6"/>
      <c r="K51" s="7">
        <v>5091</v>
      </c>
    </row>
    <row r="52" spans="2:11" ht="15">
      <c r="B52" s="1" t="s">
        <v>80</v>
      </c>
      <c r="I52" s="60">
        <f>SUM(I48:I51)</f>
        <v>411576</v>
      </c>
      <c r="J52" s="6"/>
      <c r="K52" s="49">
        <f>SUM(K48:K51)</f>
        <v>429909</v>
      </c>
    </row>
    <row r="53" ht="8.25" customHeight="1">
      <c r="J53" s="6"/>
    </row>
    <row r="54" spans="2:11" ht="15">
      <c r="B54" s="1" t="s">
        <v>121</v>
      </c>
      <c r="I54" s="19">
        <f>+I46+I52</f>
        <v>608019</v>
      </c>
      <c r="J54" s="6"/>
      <c r="K54" s="3">
        <f>+K46+K52</f>
        <v>602006</v>
      </c>
    </row>
    <row r="55" ht="8.25" customHeight="1">
      <c r="J55" s="6"/>
    </row>
    <row r="56" spans="2:11" ht="15.75" thickBot="1">
      <c r="B56" s="1" t="s">
        <v>122</v>
      </c>
      <c r="I56" s="61">
        <f>+I39+I54</f>
        <v>1395425</v>
      </c>
      <c r="J56" s="6"/>
      <c r="K56" s="50">
        <f>+K39+K54</f>
        <v>1394939</v>
      </c>
    </row>
    <row r="57" spans="9:11" ht="15">
      <c r="I57" s="56"/>
      <c r="K57" s="7"/>
    </row>
    <row r="58" spans="2:12" ht="15">
      <c r="B58" s="2" t="s">
        <v>54</v>
      </c>
      <c r="H58" s="3"/>
      <c r="I58" s="62">
        <f>+I35/I32</f>
        <v>1.7259060973577824</v>
      </c>
      <c r="K58" s="22">
        <f>+K35/K32</f>
        <v>1.7381635140704883</v>
      </c>
      <c r="L58" s="3"/>
    </row>
    <row r="60" ht="15">
      <c r="B60" s="9" t="s">
        <v>123</v>
      </c>
    </row>
    <row r="61" ht="15">
      <c r="B61" s="1" t="s">
        <v>124</v>
      </c>
    </row>
  </sheetData>
  <printOptions horizontalCentered="1" verticalCentered="1"/>
  <pageMargins left="0" right="0" top="0" bottom="0" header="0.5" footer="0.5"/>
  <pageSetup horizontalDpi="300" verticalDpi="300" orientation="portrait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L46"/>
  <sheetViews>
    <sheetView zoomScaleSheetLayoutView="75" workbookViewId="0" topLeftCell="A1">
      <pane xSplit="4" ySplit="10" topLeftCell="E40" activePane="bottomRight" state="frozen"/>
      <selection pane="topLeft" activeCell="E27" sqref="E27:E28"/>
      <selection pane="topRight" activeCell="E27" sqref="E27:E28"/>
      <selection pane="bottomLeft" activeCell="E27" sqref="E27:E28"/>
      <selection pane="bottomRight" activeCell="B46" sqref="B46"/>
    </sheetView>
  </sheetViews>
  <sheetFormatPr defaultColWidth="9.33203125" defaultRowHeight="12.75"/>
  <cols>
    <col min="1" max="1" width="5.16015625" style="23" customWidth="1"/>
    <col min="2" max="2" width="10.5" style="23" customWidth="1"/>
    <col min="3" max="3" width="11" style="23" bestFit="1" customWidth="1"/>
    <col min="4" max="4" width="10.33203125" style="23" customWidth="1"/>
    <col min="5" max="5" width="11.83203125" style="23" customWidth="1"/>
    <col min="6" max="6" width="12.83203125" style="23" customWidth="1"/>
    <col min="7" max="7" width="14" style="23" customWidth="1"/>
    <col min="8" max="8" width="15.83203125" style="23" customWidth="1"/>
    <col min="9" max="9" width="15.66015625" style="23" customWidth="1"/>
    <col min="10" max="10" width="13.33203125" style="23" customWidth="1"/>
    <col min="11" max="11" width="11" style="23" bestFit="1" customWidth="1"/>
    <col min="12" max="12" width="15" style="23" bestFit="1" customWidth="1"/>
    <col min="13" max="16384" width="9.33203125" style="23" customWidth="1"/>
  </cols>
  <sheetData>
    <row r="1" ht="15.75">
      <c r="B1" s="11" t="s">
        <v>3</v>
      </c>
    </row>
    <row r="2" ht="15.75">
      <c r="B2" s="11" t="s">
        <v>16</v>
      </c>
    </row>
    <row r="3" ht="15.75">
      <c r="B3" s="11" t="s">
        <v>108</v>
      </c>
    </row>
    <row r="6" spans="5:10" ht="15.75">
      <c r="E6" s="24" t="s">
        <v>59</v>
      </c>
      <c r="F6" s="24" t="s">
        <v>110</v>
      </c>
      <c r="G6" s="24"/>
      <c r="J6" s="25" t="s">
        <v>59</v>
      </c>
    </row>
    <row r="7" spans="5:12" ht="15.75">
      <c r="E7" s="26" t="s">
        <v>10</v>
      </c>
      <c r="F7" s="26" t="s">
        <v>10</v>
      </c>
      <c r="G7" s="26" t="s">
        <v>11</v>
      </c>
      <c r="H7" s="26" t="s">
        <v>61</v>
      </c>
      <c r="I7" s="26" t="s">
        <v>20</v>
      </c>
      <c r="J7" s="26"/>
      <c r="K7" s="26" t="s">
        <v>51</v>
      </c>
      <c r="L7" s="27" t="s">
        <v>15</v>
      </c>
    </row>
    <row r="8" spans="5:12" ht="15.75">
      <c r="E8" s="26" t="s">
        <v>12</v>
      </c>
      <c r="F8" s="26" t="s">
        <v>13</v>
      </c>
      <c r="G8" s="26" t="s">
        <v>14</v>
      </c>
      <c r="H8" s="26" t="s">
        <v>62</v>
      </c>
      <c r="I8" s="26" t="s">
        <v>85</v>
      </c>
      <c r="J8" s="27" t="s">
        <v>15</v>
      </c>
      <c r="K8" s="26" t="s">
        <v>52</v>
      </c>
      <c r="L8" s="27" t="s">
        <v>53</v>
      </c>
    </row>
    <row r="9" spans="5:12" ht="15.75">
      <c r="E9" s="28" t="s">
        <v>30</v>
      </c>
      <c r="F9" s="28" t="s">
        <v>30</v>
      </c>
      <c r="G9" s="28" t="s">
        <v>30</v>
      </c>
      <c r="H9" s="28" t="s">
        <v>30</v>
      </c>
      <c r="I9" s="28" t="s">
        <v>30</v>
      </c>
      <c r="J9" s="29" t="s">
        <v>30</v>
      </c>
      <c r="K9" s="28" t="s">
        <v>30</v>
      </c>
      <c r="L9" s="29" t="s">
        <v>30</v>
      </c>
    </row>
    <row r="10" spans="5:12" ht="8.25" customHeight="1">
      <c r="E10" s="30"/>
      <c r="F10" s="30"/>
      <c r="G10" s="30"/>
      <c r="H10" s="30"/>
      <c r="I10" s="30"/>
      <c r="J10" s="31"/>
      <c r="L10" s="11"/>
    </row>
    <row r="11" spans="2:12" ht="15.75">
      <c r="B11" s="11" t="s">
        <v>99</v>
      </c>
      <c r="E11" s="30"/>
      <c r="F11" s="30"/>
      <c r="G11" s="30"/>
      <c r="H11" s="30"/>
      <c r="I11" s="30"/>
      <c r="J11" s="31"/>
      <c r="L11" s="11"/>
    </row>
    <row r="12" spans="2:12" ht="15.75">
      <c r="B12" s="47" t="s">
        <v>100</v>
      </c>
      <c r="C12" s="32"/>
      <c r="D12" s="32"/>
      <c r="E12" s="30"/>
      <c r="F12" s="30"/>
      <c r="G12" s="30"/>
      <c r="H12" s="30"/>
      <c r="I12" s="30"/>
      <c r="J12" s="31"/>
      <c r="L12" s="11"/>
    </row>
    <row r="13" spans="2:12" ht="15.75">
      <c r="B13" s="32"/>
      <c r="C13" s="32"/>
      <c r="D13" s="32"/>
      <c r="E13" s="30"/>
      <c r="F13" s="30"/>
      <c r="G13" s="30"/>
      <c r="H13" s="30"/>
      <c r="I13" s="30"/>
      <c r="J13" s="31"/>
      <c r="L13" s="11"/>
    </row>
    <row r="14" spans="2:12" ht="15.75">
      <c r="B14" s="11" t="s">
        <v>101</v>
      </c>
      <c r="E14" s="33">
        <v>456132</v>
      </c>
      <c r="F14" s="33">
        <v>39773</v>
      </c>
      <c r="G14" s="33">
        <v>4730</v>
      </c>
      <c r="H14" s="33">
        <v>-104</v>
      </c>
      <c r="I14" s="33">
        <v>292301</v>
      </c>
      <c r="J14" s="34">
        <f>SUM(E14:I14)</f>
        <v>792832</v>
      </c>
      <c r="K14" s="33">
        <v>299</v>
      </c>
      <c r="L14" s="34">
        <f>SUM(J14:K14)</f>
        <v>793131</v>
      </c>
    </row>
    <row r="15" spans="2:12" ht="15.75">
      <c r="B15" s="11"/>
      <c r="E15" s="33"/>
      <c r="F15" s="33"/>
      <c r="G15" s="33"/>
      <c r="H15" s="33"/>
      <c r="I15" s="33"/>
      <c r="J15" s="33"/>
      <c r="K15" s="33"/>
      <c r="L15" s="33"/>
    </row>
    <row r="16" spans="2:12" ht="15.75">
      <c r="B16" s="23" t="s">
        <v>88</v>
      </c>
      <c r="E16" s="63"/>
      <c r="F16" s="63"/>
      <c r="G16" s="63"/>
      <c r="H16" s="63"/>
      <c r="I16" s="63"/>
      <c r="J16" s="64"/>
      <c r="K16" s="65"/>
      <c r="L16" s="66"/>
    </row>
    <row r="17" spans="2:12" ht="15.75">
      <c r="B17" s="23" t="s">
        <v>89</v>
      </c>
      <c r="E17" s="63"/>
      <c r="F17" s="63"/>
      <c r="G17" s="63"/>
      <c r="H17" s="63"/>
      <c r="I17" s="63"/>
      <c r="J17" s="64"/>
      <c r="K17" s="65"/>
      <c r="L17" s="66"/>
    </row>
    <row r="18" spans="2:12" ht="15.75">
      <c r="B18" s="23" t="s">
        <v>90</v>
      </c>
      <c r="E18" s="63">
        <v>0</v>
      </c>
      <c r="F18" s="63">
        <v>0</v>
      </c>
      <c r="G18" s="63">
        <v>-10708</v>
      </c>
      <c r="H18" s="63">
        <v>0</v>
      </c>
      <c r="I18" s="63">
        <v>0</v>
      </c>
      <c r="J18" s="64">
        <f>SUM(E18:I18)</f>
        <v>-10708</v>
      </c>
      <c r="K18" s="63">
        <v>-205</v>
      </c>
      <c r="L18" s="67">
        <f>SUM(J18:K18)</f>
        <v>-10913</v>
      </c>
    </row>
    <row r="19" spans="2:12" ht="15.75">
      <c r="B19" s="23" t="s">
        <v>39</v>
      </c>
      <c r="E19" s="63"/>
      <c r="F19" s="63"/>
      <c r="G19" s="63"/>
      <c r="H19" s="63"/>
      <c r="I19" s="63"/>
      <c r="J19" s="64"/>
      <c r="K19" s="65"/>
      <c r="L19" s="67"/>
    </row>
    <row r="20" spans="2:12" ht="15.75">
      <c r="B20" s="23" t="s">
        <v>104</v>
      </c>
      <c r="E20" s="68">
        <v>0</v>
      </c>
      <c r="F20" s="68">
        <v>0</v>
      </c>
      <c r="G20" s="68">
        <v>0</v>
      </c>
      <c r="H20" s="68">
        <v>0</v>
      </c>
      <c r="I20" s="68">
        <v>5279</v>
      </c>
      <c r="J20" s="64">
        <f>SUM(E20:I20)</f>
        <v>5279</v>
      </c>
      <c r="K20" s="63">
        <v>71</v>
      </c>
      <c r="L20" s="67">
        <f>SUM(J20:K20)</f>
        <v>5350</v>
      </c>
    </row>
    <row r="21" spans="2:12" ht="15.75">
      <c r="B21" s="23" t="s">
        <v>60</v>
      </c>
      <c r="E21" s="68">
        <v>0</v>
      </c>
      <c r="F21" s="68">
        <v>0</v>
      </c>
      <c r="G21" s="68">
        <v>0</v>
      </c>
      <c r="H21" s="68">
        <v>-162</v>
      </c>
      <c r="I21" s="68"/>
      <c r="J21" s="64">
        <f>SUM(E21:I21)</f>
        <v>-162</v>
      </c>
      <c r="K21" s="63">
        <v>0</v>
      </c>
      <c r="L21" s="67">
        <f>SUM(J21:K21)</f>
        <v>-162</v>
      </c>
    </row>
    <row r="22" spans="5:12" ht="15.75">
      <c r="E22" s="37"/>
      <c r="F22" s="48"/>
      <c r="G22" s="48"/>
      <c r="H22" s="37"/>
      <c r="I22" s="48"/>
      <c r="J22" s="38"/>
      <c r="K22" s="48"/>
      <c r="L22" s="40"/>
    </row>
    <row r="23" spans="5:12" ht="15.75">
      <c r="E23" s="35"/>
      <c r="F23" s="35"/>
      <c r="G23" s="35"/>
      <c r="H23" s="35"/>
      <c r="I23" s="35"/>
      <c r="J23" s="36"/>
      <c r="L23" s="39"/>
    </row>
    <row r="24" spans="2:12" ht="15.75">
      <c r="B24" s="11" t="s">
        <v>102</v>
      </c>
      <c r="E24" s="33">
        <f aca="true" t="shared" si="0" ref="E24:L24">SUM(E14:E22)</f>
        <v>456132</v>
      </c>
      <c r="F24" s="33">
        <f t="shared" si="0"/>
        <v>39773</v>
      </c>
      <c r="G24" s="33">
        <f t="shared" si="0"/>
        <v>-5978</v>
      </c>
      <c r="H24" s="33">
        <f t="shared" si="0"/>
        <v>-266</v>
      </c>
      <c r="I24" s="33">
        <f t="shared" si="0"/>
        <v>297580</v>
      </c>
      <c r="J24" s="34">
        <f>SUM(J14:J22)</f>
        <v>787241</v>
      </c>
      <c r="K24" s="33">
        <f t="shared" si="0"/>
        <v>165</v>
      </c>
      <c r="L24" s="34">
        <f t="shared" si="0"/>
        <v>787406</v>
      </c>
    </row>
    <row r="25" spans="2:12" ht="6.75" customHeight="1" thickBot="1">
      <c r="B25" s="11"/>
      <c r="E25" s="41"/>
      <c r="F25" s="41"/>
      <c r="G25" s="41"/>
      <c r="H25" s="41"/>
      <c r="I25" s="41"/>
      <c r="J25" s="42"/>
      <c r="K25" s="43"/>
      <c r="L25" s="44"/>
    </row>
    <row r="26" spans="2:10" ht="15.75">
      <c r="B26" s="45"/>
      <c r="C26" s="45"/>
      <c r="D26" s="45"/>
      <c r="E26" s="35"/>
      <c r="F26" s="35"/>
      <c r="G26" s="35"/>
      <c r="H26" s="35"/>
      <c r="I26" s="35"/>
      <c r="J26" s="35"/>
    </row>
    <row r="27" spans="2:10" ht="15.75">
      <c r="B27" s="45"/>
      <c r="C27" s="45"/>
      <c r="D27" s="45"/>
      <c r="E27" s="35"/>
      <c r="F27" s="35"/>
      <c r="G27" s="35"/>
      <c r="H27" s="35"/>
      <c r="I27" s="35"/>
      <c r="J27" s="35"/>
    </row>
    <row r="28" spans="2:10" ht="15.75">
      <c r="B28" s="11" t="s">
        <v>99</v>
      </c>
      <c r="E28" s="30"/>
      <c r="F28" s="30"/>
      <c r="G28" s="30"/>
      <c r="H28" s="30"/>
      <c r="I28" s="30"/>
      <c r="J28" s="30"/>
    </row>
    <row r="29" spans="2:10" ht="15.75">
      <c r="B29" s="47" t="s">
        <v>87</v>
      </c>
      <c r="C29" s="32"/>
      <c r="D29" s="32"/>
      <c r="E29" s="30"/>
      <c r="F29" s="30"/>
      <c r="G29" s="30"/>
      <c r="H29" s="30"/>
      <c r="I29" s="30"/>
      <c r="J29" s="30"/>
    </row>
    <row r="30" spans="2:10" ht="15.75">
      <c r="B30" s="32"/>
      <c r="C30" s="32"/>
      <c r="D30" s="32"/>
      <c r="E30" s="30"/>
      <c r="F30" s="30"/>
      <c r="G30" s="30"/>
      <c r="H30" s="30"/>
      <c r="I30" s="30"/>
      <c r="J30" s="30"/>
    </row>
    <row r="31" spans="2:12" ht="15.75">
      <c r="B31" s="11" t="s">
        <v>67</v>
      </c>
      <c r="E31" s="33">
        <v>456132</v>
      </c>
      <c r="F31" s="33">
        <v>39773</v>
      </c>
      <c r="G31" s="33">
        <v>-1459</v>
      </c>
      <c r="H31" s="33">
        <v>-40</v>
      </c>
      <c r="I31" s="33">
        <v>207380</v>
      </c>
      <c r="J31" s="34">
        <f>SUM(E31:I31)</f>
        <v>701786</v>
      </c>
      <c r="K31" s="33">
        <v>299</v>
      </c>
      <c r="L31" s="39">
        <f>SUM(J31:K31)</f>
        <v>702085</v>
      </c>
    </row>
    <row r="32" spans="2:12" ht="15.75">
      <c r="B32" s="11"/>
      <c r="E32" s="33"/>
      <c r="F32" s="33"/>
      <c r="G32" s="33"/>
      <c r="H32" s="33"/>
      <c r="I32" s="33"/>
      <c r="J32" s="34"/>
      <c r="K32" s="33"/>
      <c r="L32" s="39"/>
    </row>
    <row r="33" spans="2:12" ht="15.75">
      <c r="B33" s="23" t="s">
        <v>66</v>
      </c>
      <c r="E33" s="35"/>
      <c r="F33" s="35"/>
      <c r="G33" s="35"/>
      <c r="H33" s="35"/>
      <c r="I33" s="35"/>
      <c r="J33" s="36"/>
      <c r="K33" s="35"/>
      <c r="L33" s="36"/>
    </row>
    <row r="34" spans="2:12" ht="15.75">
      <c r="B34" s="23" t="s">
        <v>47</v>
      </c>
      <c r="E34" s="35">
        <v>0</v>
      </c>
      <c r="F34" s="35">
        <v>0</v>
      </c>
      <c r="G34" s="35">
        <v>-1239</v>
      </c>
      <c r="H34" s="35">
        <v>0</v>
      </c>
      <c r="I34" s="35">
        <v>0</v>
      </c>
      <c r="J34" s="36">
        <f>SUM(E34:I34)</f>
        <v>-1239</v>
      </c>
      <c r="K34" s="35">
        <v>53</v>
      </c>
      <c r="L34" s="36">
        <f>SUM(J34:K34)</f>
        <v>-1186</v>
      </c>
    </row>
    <row r="35" spans="2:12" ht="15.75">
      <c r="B35" s="23" t="s">
        <v>38</v>
      </c>
      <c r="E35" s="33"/>
      <c r="F35" s="33"/>
      <c r="G35" s="33"/>
      <c r="H35" s="33"/>
      <c r="I35" s="33"/>
      <c r="J35" s="34"/>
      <c r="L35" s="39"/>
    </row>
    <row r="36" spans="2:12" ht="15.75">
      <c r="B36" s="23" t="s">
        <v>104</v>
      </c>
      <c r="E36" s="33">
        <v>0</v>
      </c>
      <c r="F36" s="33">
        <v>0</v>
      </c>
      <c r="G36" s="33">
        <v>0</v>
      </c>
      <c r="H36" s="33">
        <v>0</v>
      </c>
      <c r="I36" s="33">
        <v>14270</v>
      </c>
      <c r="J36" s="36">
        <f>SUM(E36:I36)</f>
        <v>14270</v>
      </c>
      <c r="K36" s="33">
        <v>355</v>
      </c>
      <c r="L36" s="39">
        <f>SUM(J36:K36)</f>
        <v>14625</v>
      </c>
    </row>
    <row r="37" spans="5:12" ht="15.75">
      <c r="E37" s="37"/>
      <c r="F37" s="37"/>
      <c r="G37" s="37"/>
      <c r="H37" s="37"/>
      <c r="I37" s="37"/>
      <c r="J37" s="38"/>
      <c r="K37" s="37"/>
      <c r="L37" s="40"/>
    </row>
    <row r="38" spans="5:12" ht="15.75">
      <c r="E38" s="35"/>
      <c r="F38" s="35"/>
      <c r="G38" s="35"/>
      <c r="H38" s="35"/>
      <c r="I38" s="35"/>
      <c r="J38" s="36"/>
      <c r="L38" s="39"/>
    </row>
    <row r="39" spans="2:12" ht="15.75">
      <c r="B39" s="11" t="s">
        <v>103</v>
      </c>
      <c r="E39" s="33">
        <f>SUM(E31:E37)</f>
        <v>456132</v>
      </c>
      <c r="F39" s="33">
        <f>SUM(F31:F37)</f>
        <v>39773</v>
      </c>
      <c r="G39" s="33">
        <f>SUM(G31:G37)</f>
        <v>-2698</v>
      </c>
      <c r="H39" s="33">
        <f>SUM(H31:H37)</f>
        <v>-40</v>
      </c>
      <c r="I39" s="33">
        <f>SUM(I31:I37)</f>
        <v>221650</v>
      </c>
      <c r="J39" s="34">
        <f>SUM(E39:I39)</f>
        <v>714817</v>
      </c>
      <c r="K39" s="33">
        <f>SUM(K31:K37)</f>
        <v>707</v>
      </c>
      <c r="L39" s="34">
        <f>SUM(J39:K39)</f>
        <v>715524</v>
      </c>
    </row>
    <row r="40" spans="2:12" ht="6.75" customHeight="1" thickBot="1">
      <c r="B40" s="11"/>
      <c r="E40" s="41"/>
      <c r="F40" s="41"/>
      <c r="G40" s="41"/>
      <c r="H40" s="41"/>
      <c r="I40" s="41"/>
      <c r="J40" s="42"/>
      <c r="K40" s="43"/>
      <c r="L40" s="44"/>
    </row>
    <row r="45" ht="15.75">
      <c r="B45" s="46" t="s">
        <v>126</v>
      </c>
    </row>
    <row r="46" ht="15.75">
      <c r="B46" s="11" t="s">
        <v>94</v>
      </c>
    </row>
  </sheetData>
  <printOptions horizontalCentered="1"/>
  <pageMargins left="0" right="0" top="1" bottom="1" header="0.5" footer="0.5"/>
  <pageSetup horizontalDpi="600" verticalDpi="600" orientation="portrait" paperSize="9" scale="6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6"/>
  <sheetViews>
    <sheetView workbookViewId="0" topLeftCell="A1">
      <selection activeCell="F4" sqref="F4"/>
    </sheetView>
  </sheetViews>
  <sheetFormatPr defaultColWidth="9.33203125" defaultRowHeight="12.75"/>
  <cols>
    <col min="1" max="7" width="9.33203125" style="2" customWidth="1"/>
    <col min="8" max="8" width="15" style="69" customWidth="1"/>
    <col min="9" max="9" width="2.16015625" style="2" customWidth="1"/>
    <col min="10" max="10" width="15" style="2" customWidth="1"/>
    <col min="11" max="16384" width="9.33203125" style="2" customWidth="1"/>
  </cols>
  <sheetData>
    <row r="1" ht="15.75">
      <c r="A1" s="11" t="s">
        <v>3</v>
      </c>
    </row>
    <row r="2" ht="15.75">
      <c r="A2" s="11" t="s">
        <v>28</v>
      </c>
    </row>
    <row r="3" ht="15.75">
      <c r="A3" s="11" t="s">
        <v>108</v>
      </c>
    </row>
    <row r="4" ht="15.75">
      <c r="A4" s="11"/>
    </row>
    <row r="6" spans="8:10" ht="15">
      <c r="H6" s="70" t="s">
        <v>99</v>
      </c>
      <c r="J6" s="13" t="str">
        <f>+H6</f>
        <v>3 Months</v>
      </c>
    </row>
    <row r="7" spans="8:10" ht="15">
      <c r="H7" s="70" t="s">
        <v>29</v>
      </c>
      <c r="J7" s="13" t="s">
        <v>29</v>
      </c>
    </row>
    <row r="8" spans="8:10" ht="15">
      <c r="H8" s="71" t="s">
        <v>106</v>
      </c>
      <c r="J8" s="21" t="s">
        <v>105</v>
      </c>
    </row>
    <row r="9" spans="8:10" ht="15">
      <c r="H9" s="72" t="s">
        <v>30</v>
      </c>
      <c r="J9" s="20" t="s">
        <v>30</v>
      </c>
    </row>
    <row r="10" ht="15">
      <c r="H10" s="73"/>
    </row>
    <row r="11" spans="1:10" ht="15">
      <c r="A11" s="2" t="s">
        <v>128</v>
      </c>
      <c r="H11" s="19">
        <v>-31907</v>
      </c>
      <c r="J11" s="3">
        <v>6732</v>
      </c>
    </row>
    <row r="12" spans="8:10" ht="15">
      <c r="H12" s="19"/>
      <c r="J12" s="3"/>
    </row>
    <row r="13" spans="1:10" ht="15">
      <c r="A13" s="2" t="s">
        <v>129</v>
      </c>
      <c r="H13" s="56">
        <v>53488</v>
      </c>
      <c r="J13" s="7">
        <v>-15578</v>
      </c>
    </row>
    <row r="14" spans="8:10" ht="15">
      <c r="H14" s="19"/>
      <c r="J14" s="3"/>
    </row>
    <row r="15" spans="1:10" ht="15">
      <c r="A15" s="2" t="s">
        <v>130</v>
      </c>
      <c r="H15" s="55">
        <v>12481</v>
      </c>
      <c r="J15" s="8">
        <v>231</v>
      </c>
    </row>
    <row r="16" spans="8:10" ht="15">
      <c r="H16" s="19"/>
      <c r="J16" s="3"/>
    </row>
    <row r="17" spans="1:10" ht="15">
      <c r="A17" s="2" t="s">
        <v>109</v>
      </c>
      <c r="H17" s="19">
        <f>+H11+H13+H15</f>
        <v>34062</v>
      </c>
      <c r="J17" s="3">
        <f>+J11+J13+J15</f>
        <v>-8615</v>
      </c>
    </row>
    <row r="18" spans="8:10" ht="15">
      <c r="H18" s="19"/>
      <c r="J18" s="3"/>
    </row>
    <row r="19" spans="1:10" ht="15">
      <c r="A19" s="2" t="s">
        <v>107</v>
      </c>
      <c r="H19" s="19">
        <v>558</v>
      </c>
      <c r="J19" s="3">
        <v>0</v>
      </c>
    </row>
    <row r="20" spans="8:10" ht="15">
      <c r="H20" s="19"/>
      <c r="J20" s="3"/>
    </row>
    <row r="21" spans="1:10" ht="15">
      <c r="A21" s="2" t="s">
        <v>36</v>
      </c>
      <c r="H21" s="55">
        <v>11722</v>
      </c>
      <c r="J21" s="8">
        <v>14011</v>
      </c>
    </row>
    <row r="22" spans="8:10" ht="15">
      <c r="H22" s="19"/>
      <c r="J22" s="3"/>
    </row>
    <row r="23" spans="1:10" ht="15.75" thickBot="1">
      <c r="A23" s="2" t="s">
        <v>37</v>
      </c>
      <c r="H23" s="57">
        <f>+H17+H21+H19</f>
        <v>46342</v>
      </c>
      <c r="J23" s="14">
        <f>+J17+J21+J19</f>
        <v>5396</v>
      </c>
    </row>
    <row r="24" spans="8:10" ht="15.75" thickTop="1">
      <c r="H24" s="19"/>
      <c r="J24" s="3"/>
    </row>
    <row r="25" spans="1:10" ht="15">
      <c r="A25" s="2" t="s">
        <v>91</v>
      </c>
      <c r="H25" s="19"/>
      <c r="J25" s="3"/>
    </row>
    <row r="26" spans="2:10" ht="15">
      <c r="B26" s="2" t="s">
        <v>32</v>
      </c>
      <c r="H26" s="19">
        <v>47617</v>
      </c>
      <c r="J26" s="3">
        <v>30305</v>
      </c>
    </row>
    <row r="27" spans="2:10" ht="15">
      <c r="B27" s="2" t="s">
        <v>33</v>
      </c>
      <c r="H27" s="19">
        <v>-42830</v>
      </c>
      <c r="J27" s="3">
        <v>-25920</v>
      </c>
    </row>
    <row r="28" spans="2:10" ht="15">
      <c r="B28" s="2" t="s">
        <v>43</v>
      </c>
      <c r="H28" s="19"/>
      <c r="J28" s="3"/>
    </row>
    <row r="29" spans="2:10" ht="15">
      <c r="B29" s="2" t="s">
        <v>44</v>
      </c>
      <c r="H29" s="19">
        <v>41555</v>
      </c>
      <c r="J29" s="3">
        <v>1011</v>
      </c>
    </row>
    <row r="30" spans="8:10" ht="15.75" thickBot="1">
      <c r="H30" s="58">
        <f>SUM(H26:H29)</f>
        <v>46342</v>
      </c>
      <c r="J30" s="17">
        <f>SUM(J26:J29)</f>
        <v>5396</v>
      </c>
    </row>
    <row r="31" ht="15.75" thickTop="1">
      <c r="H31" s="19"/>
    </row>
    <row r="32" ht="15">
      <c r="H32" s="19"/>
    </row>
    <row r="33" ht="15">
      <c r="H33" s="19"/>
    </row>
    <row r="34" ht="15">
      <c r="H34" s="19"/>
    </row>
    <row r="35" ht="15">
      <c r="H35" s="19"/>
    </row>
    <row r="36" ht="15">
      <c r="H36" s="19"/>
    </row>
    <row r="37" spans="1:8" ht="15">
      <c r="A37" s="9" t="s">
        <v>31</v>
      </c>
      <c r="H37" s="19"/>
    </row>
    <row r="38" spans="1:8" ht="15">
      <c r="A38" s="1" t="s">
        <v>125</v>
      </c>
      <c r="H38" s="19"/>
    </row>
    <row r="39" ht="15">
      <c r="H39" s="19"/>
    </row>
    <row r="40" ht="15">
      <c r="H40" s="19"/>
    </row>
    <row r="41" ht="15">
      <c r="H41" s="19"/>
    </row>
    <row r="42" ht="15">
      <c r="H42" s="19"/>
    </row>
    <row r="43" ht="15">
      <c r="H43" s="19"/>
    </row>
    <row r="44" ht="15">
      <c r="H44" s="19"/>
    </row>
    <row r="45" ht="15">
      <c r="H45" s="19"/>
    </row>
    <row r="46" ht="15">
      <c r="H46" s="19"/>
    </row>
  </sheetData>
  <printOptions horizontalCentered="1"/>
  <pageMargins left="0.5" right="0.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PJ DEVELOPMENT GROUP</dc:creator>
  <cp:keywords/>
  <dc:description/>
  <cp:lastModifiedBy>cswong</cp:lastModifiedBy>
  <cp:lastPrinted>2008-11-25T10:03:43Z</cp:lastPrinted>
  <dcterms:created xsi:type="dcterms:W3CDTF">1999-09-10T07:41:06Z</dcterms:created>
  <dcterms:modified xsi:type="dcterms:W3CDTF">2008-11-27T07:32:12Z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