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'cashflow'!$A$1:$J$36</definedName>
    <definedName name="_xlnm.Print_Titles" localSheetId="1">'bs'!$1:$3</definedName>
  </definedNames>
  <calcPr fullCalcOnLoad="1"/>
</workbook>
</file>

<file path=xl/sharedStrings.xml><?xml version="1.0" encoding="utf-8"?>
<sst xmlns="http://schemas.openxmlformats.org/spreadsheetml/2006/main" count="174" uniqueCount="130">
  <si>
    <t>QUARTER</t>
  </si>
  <si>
    <t>RM'000</t>
  </si>
  <si>
    <t>TO DATE</t>
  </si>
  <si>
    <t>PJ DEVELOPMENT HOLDINGS BERHAD (5938-A)</t>
  </si>
  <si>
    <t>The figures have not been audited.</t>
  </si>
  <si>
    <t>CURRENT</t>
  </si>
  <si>
    <t>(UNAUDITED)</t>
  </si>
  <si>
    <t>Note :</t>
  </si>
  <si>
    <t>Revenue</t>
  </si>
  <si>
    <t>Property, Plant and Equipment</t>
  </si>
  <si>
    <t xml:space="preserve">Share </t>
  </si>
  <si>
    <t>Revaluation</t>
  </si>
  <si>
    <t>Translation</t>
  </si>
  <si>
    <t>Capital</t>
  </si>
  <si>
    <t>Premium</t>
  </si>
  <si>
    <t>Reserve</t>
  </si>
  <si>
    <t>Total</t>
  </si>
  <si>
    <t>CONDENSED CONSOLIDATED STATEMENT OF CHANGES IN EQUITY</t>
  </si>
  <si>
    <t>CONDENSED CONSOLIDATED BALANCE SHEET</t>
  </si>
  <si>
    <t>(The Condensed Consolidated Balance Sheets should be read in conjunction with the Annual Financial</t>
  </si>
  <si>
    <t>AS AT</t>
  </si>
  <si>
    <t>Other Investments</t>
  </si>
  <si>
    <t>Retained</t>
  </si>
  <si>
    <t>CONDENSED CONSOLIDATED INCOME STATEMENTS</t>
  </si>
  <si>
    <t>ENDED</t>
  </si>
  <si>
    <t>COMPARATIVE</t>
  </si>
  <si>
    <t>CUMULATIVE</t>
  </si>
  <si>
    <t>Interest Income</t>
  </si>
  <si>
    <t>Basic Earnings per Ordinary Share (sen)</t>
  </si>
  <si>
    <t>Diluted Earnings per Ordinary Share (sen)</t>
  </si>
  <si>
    <t xml:space="preserve">(The Condensed Consolidated Income Statements should be read in conjunction with the Annual Financial Report </t>
  </si>
  <si>
    <t>CONDENSED CONSOLIDATED CASH FLOW STATEMENTS</t>
  </si>
  <si>
    <t xml:space="preserve">(The Condensed Consolidated Statement of Changes in Equity should be read in conjunction with </t>
  </si>
  <si>
    <t>Ended</t>
  </si>
  <si>
    <t>RM '000</t>
  </si>
  <si>
    <t xml:space="preserve">(The Condensed Consolidated Cash Flow Statements should be read in conjunction with </t>
  </si>
  <si>
    <t>Cash &amp; Cash Equivalents comprises :</t>
  </si>
  <si>
    <t>Cash and bank balances</t>
  </si>
  <si>
    <t>Bank overdrafts</t>
  </si>
  <si>
    <t>Tax Expense</t>
  </si>
  <si>
    <t>Financing Costs</t>
  </si>
  <si>
    <t>Cash &amp; Cash Equivalents at beginning of period</t>
  </si>
  <si>
    <t>Cash &amp; Cash Equivalents at end of period</t>
  </si>
  <si>
    <t xml:space="preserve">Net profit for the </t>
  </si>
  <si>
    <t>Net profit for the</t>
  </si>
  <si>
    <t>Profit Before Taxation</t>
  </si>
  <si>
    <t>Land Held for Property Development</t>
  </si>
  <si>
    <t>Deferred Tax Assets</t>
  </si>
  <si>
    <t>Deposits placed with licensed banks (excluding</t>
  </si>
  <si>
    <t xml:space="preserve">   deposit pledged)</t>
  </si>
  <si>
    <t>Company's share price at the balance sheet date.</t>
  </si>
  <si>
    <t>Net cash outflow from investing activities</t>
  </si>
  <si>
    <t>The diluted earnings per share figures are not shown as the conversion price of warrants is higher than the</t>
  </si>
  <si>
    <t xml:space="preserve">      the financial statements</t>
  </si>
  <si>
    <t>Attributable to:</t>
  </si>
  <si>
    <t xml:space="preserve">     Minority Interest</t>
  </si>
  <si>
    <t xml:space="preserve">     Shareholders Of The Company</t>
  </si>
  <si>
    <t>Total Equity</t>
  </si>
  <si>
    <t>Minority</t>
  </si>
  <si>
    <t>Interest</t>
  </si>
  <si>
    <t>Equity</t>
  </si>
  <si>
    <t>Investment Property</t>
  </si>
  <si>
    <t>Net Assets Per Share</t>
  </si>
  <si>
    <t>Results from Operating Activities</t>
  </si>
  <si>
    <t>Operating Profit</t>
  </si>
  <si>
    <t>Profit for The Period</t>
  </si>
  <si>
    <t>Total Equity Attributable to Shareholders of the Company</t>
  </si>
  <si>
    <t>|</t>
  </si>
  <si>
    <t>Distributable</t>
  </si>
  <si>
    <t>Shares repurchased</t>
  </si>
  <si>
    <t>Treasury</t>
  </si>
  <si>
    <t>Shares</t>
  </si>
  <si>
    <t xml:space="preserve">                     Attributable to Shareholders of the Company</t>
  </si>
  <si>
    <t>Share of Profit/(Loss) After Tax and</t>
  </si>
  <si>
    <t>Accounted Associate</t>
  </si>
  <si>
    <t>Minority Interest of Equity</t>
  </si>
  <si>
    <t>Net loss not recognised in</t>
  </si>
  <si>
    <t>30/06/2007</t>
  </si>
  <si>
    <t>FOR THE THREE MONTHS ENDED 30 SEPTEMBER 2007</t>
  </si>
  <si>
    <t>Quarterly report on consolidated results for the first quarter ended 30/09/2007.</t>
  </si>
  <si>
    <t>30/09/2007</t>
  </si>
  <si>
    <t>30/09/2006</t>
  </si>
  <si>
    <t>3 MONTHS</t>
  </si>
  <si>
    <t xml:space="preserve">  for the year ended 30 June 2007)</t>
  </si>
  <si>
    <t>AT 30 SEPTEMBER 2007</t>
  </si>
  <si>
    <t>AUDITED</t>
  </si>
  <si>
    <t xml:space="preserve">  Report for the year ended 30 June 2007)</t>
  </si>
  <si>
    <t xml:space="preserve">  the Annual Financial Report for the year ended 30 June 2007)</t>
  </si>
  <si>
    <t>3 Months</t>
  </si>
  <si>
    <t>ended 30 September 2007</t>
  </si>
  <si>
    <t>At 1 July 2007</t>
  </si>
  <si>
    <t>ended 30 September 2006</t>
  </si>
  <si>
    <t>30/09/07</t>
  </si>
  <si>
    <t>30/09/06</t>
  </si>
  <si>
    <t>At 1 July 2006</t>
  </si>
  <si>
    <t>Net gain not recognised in</t>
  </si>
  <si>
    <t xml:space="preserve">     three months period</t>
  </si>
  <si>
    <t>At 30 September 2007</t>
  </si>
  <si>
    <t>At 30 September 2006</t>
  </si>
  <si>
    <t>Net cash inflow from operating activities</t>
  </si>
  <si>
    <t>Prepaid Lease Payments</t>
  </si>
  <si>
    <t>Investment in Associates</t>
  </si>
  <si>
    <t>Intangible Assets</t>
  </si>
  <si>
    <t>Receivables, Deposits and Prepayments</t>
  </si>
  <si>
    <t>Assets</t>
  </si>
  <si>
    <t>Property Development Costs</t>
  </si>
  <si>
    <t>Inventories</t>
  </si>
  <si>
    <t>Current Tax Assets</t>
  </si>
  <si>
    <t>Cash and Cash Equivalents</t>
  </si>
  <si>
    <t>Total Non-Curent Assets</t>
  </si>
  <si>
    <t>Total Current Assets</t>
  </si>
  <si>
    <t>Total Assets</t>
  </si>
  <si>
    <t>Share Capital</t>
  </si>
  <si>
    <t>Treasury Shares</t>
  </si>
  <si>
    <t>Reserves</t>
  </si>
  <si>
    <t>Minority Interest</t>
  </si>
  <si>
    <t>Liabilities</t>
  </si>
  <si>
    <t>Total Non-Current Liabilities</t>
  </si>
  <si>
    <t>Total Current Liabilities</t>
  </si>
  <si>
    <t>Total Liabilites</t>
  </si>
  <si>
    <t>Total Equity and Liabilities</t>
  </si>
  <si>
    <t>Loans and Borrowings</t>
  </si>
  <si>
    <t>Deferred Income</t>
  </si>
  <si>
    <t>Payables and Accruals</t>
  </si>
  <si>
    <t>Deferred Tax Liabilities</t>
  </si>
  <si>
    <t>Current Tax Liabilities</t>
  </si>
  <si>
    <t>Net cash inflow from financing activities</t>
  </si>
  <si>
    <t>Net (decrease)/increase in Cash &amp; Cash Equivalents</t>
  </si>
  <si>
    <t>Earnings</t>
  </si>
  <si>
    <t xml:space="preserve">                    Non-distributable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</si>
</sst>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10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0" fontId="1" fillId="0" borderId="0" xfId="0" applyFont="1" applyAlignment="1" quotePrefix="1">
      <alignment/>
    </xf>
    <xf numFmtId="173" fontId="1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73" fontId="2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73" fontId="2" fillId="0" borderId="3" xfId="15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4" fontId="2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center"/>
    </xf>
    <xf numFmtId="173" fontId="2" fillId="0" borderId="4" xfId="15" applyNumberFormat="1" applyFont="1" applyBorder="1" applyAlignment="1">
      <alignment/>
    </xf>
    <xf numFmtId="173" fontId="1" fillId="0" borderId="0" xfId="0" applyNumberFormat="1" applyFont="1" applyAlignment="1" quotePrefix="1">
      <alignment horizontal="center"/>
    </xf>
    <xf numFmtId="173" fontId="2" fillId="0" borderId="0" xfId="15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71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3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1" xfId="0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171" fontId="6" fillId="0" borderId="1" xfId="15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114300</xdr:rowOff>
    </xdr:from>
    <xdr:to>
      <xdr:col>5</xdr:col>
      <xdr:colOff>571500</xdr:colOff>
      <xdr:row>5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162175" y="10382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114300</xdr:rowOff>
    </xdr:from>
    <xdr:to>
      <xdr:col>10</xdr:col>
      <xdr:colOff>723900</xdr:colOff>
      <xdr:row>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181725" y="10382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114300</xdr:rowOff>
    </xdr:from>
    <xdr:to>
      <xdr:col>5</xdr:col>
      <xdr:colOff>314325</xdr:colOff>
      <xdr:row>6</xdr:row>
      <xdr:rowOff>114300</xdr:rowOff>
    </xdr:to>
    <xdr:sp>
      <xdr:nvSpPr>
        <xdr:cNvPr id="3" name="Line 9"/>
        <xdr:cNvSpPr>
          <a:spLocks/>
        </xdr:cNvSpPr>
      </xdr:nvSpPr>
      <xdr:spPr>
        <a:xfrm>
          <a:off x="2152650" y="12382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6</xdr:row>
      <xdr:rowOff>104775</xdr:rowOff>
    </xdr:from>
    <xdr:to>
      <xdr:col>8</xdr:col>
      <xdr:colOff>866775</xdr:colOff>
      <xdr:row>6</xdr:row>
      <xdr:rowOff>104775</xdr:rowOff>
    </xdr:to>
    <xdr:sp>
      <xdr:nvSpPr>
        <xdr:cNvPr id="4" name="Line 12"/>
        <xdr:cNvSpPr>
          <a:spLocks/>
        </xdr:cNvSpPr>
      </xdr:nvSpPr>
      <xdr:spPr>
        <a:xfrm>
          <a:off x="4886325" y="12287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53" sqref="K53"/>
    </sheetView>
  </sheetViews>
  <sheetFormatPr defaultColWidth="9.33203125" defaultRowHeight="12.75"/>
  <cols>
    <col min="1" max="1" width="4" style="2" customWidth="1"/>
    <col min="2" max="5" width="9.33203125" style="2" customWidth="1"/>
    <col min="6" max="6" width="5.16015625" style="2" customWidth="1"/>
    <col min="7" max="7" width="15" style="3" bestFit="1" customWidth="1"/>
    <col min="8" max="8" width="22.16015625" style="2" customWidth="1"/>
    <col min="9" max="9" width="2.83203125" style="2" customWidth="1"/>
    <col min="10" max="10" width="19" style="2" customWidth="1"/>
    <col min="11" max="11" width="21.5" style="3" customWidth="1"/>
    <col min="12" max="16384" width="9.33203125" style="2" customWidth="1"/>
  </cols>
  <sheetData>
    <row r="1" ht="15.75">
      <c r="A1" s="11" t="s">
        <v>3</v>
      </c>
    </row>
    <row r="2" ht="15.75">
      <c r="A2" s="11" t="s">
        <v>23</v>
      </c>
    </row>
    <row r="3" ht="15.75">
      <c r="A3" s="11" t="s">
        <v>78</v>
      </c>
    </row>
    <row r="5" ht="15">
      <c r="A5" s="2" t="s">
        <v>79</v>
      </c>
    </row>
    <row r="6" ht="15">
      <c r="A6" s="2" t="s">
        <v>4</v>
      </c>
    </row>
    <row r="9" spans="7:11" ht="15">
      <c r="G9" s="13"/>
      <c r="I9" s="10"/>
      <c r="J9" s="1"/>
      <c r="K9" s="10" t="s">
        <v>25</v>
      </c>
    </row>
    <row r="10" spans="7:11" ht="15">
      <c r="G10" s="10" t="s">
        <v>5</v>
      </c>
      <c r="H10" s="10" t="s">
        <v>25</v>
      </c>
      <c r="I10" s="10"/>
      <c r="J10" s="14" t="s">
        <v>82</v>
      </c>
      <c r="K10" s="10" t="str">
        <f>J10</f>
        <v>3 MONTHS</v>
      </c>
    </row>
    <row r="11" spans="7:11" ht="15">
      <c r="G11" s="10" t="s">
        <v>0</v>
      </c>
      <c r="H11" s="10" t="s">
        <v>0</v>
      </c>
      <c r="I11" s="10"/>
      <c r="J11" s="14" t="s">
        <v>26</v>
      </c>
      <c r="K11" s="10" t="s">
        <v>26</v>
      </c>
    </row>
    <row r="12" spans="7:11" ht="15">
      <c r="G12" s="10" t="s">
        <v>24</v>
      </c>
      <c r="H12" s="10" t="s">
        <v>24</v>
      </c>
      <c r="I12" s="10"/>
      <c r="J12" s="14" t="s">
        <v>2</v>
      </c>
      <c r="K12" s="10" t="s">
        <v>2</v>
      </c>
    </row>
    <row r="13" spans="7:11" ht="15">
      <c r="G13" s="4" t="s">
        <v>80</v>
      </c>
      <c r="H13" s="4" t="s">
        <v>81</v>
      </c>
      <c r="I13" s="4"/>
      <c r="J13" s="21" t="str">
        <f>G13</f>
        <v>30/09/2007</v>
      </c>
      <c r="K13" s="4" t="str">
        <f>H13</f>
        <v>30/09/2006</v>
      </c>
    </row>
    <row r="14" spans="7:11" ht="15">
      <c r="G14" s="10" t="s">
        <v>1</v>
      </c>
      <c r="H14" s="10" t="s">
        <v>1</v>
      </c>
      <c r="I14" s="10"/>
      <c r="J14" s="14" t="s">
        <v>1</v>
      </c>
      <c r="K14" s="10" t="s">
        <v>1</v>
      </c>
    </row>
    <row r="15" spans="8:9" ht="15">
      <c r="H15" s="3"/>
      <c r="I15" s="3"/>
    </row>
    <row r="16" spans="2:11" ht="15.75" thickBot="1">
      <c r="B16" s="2" t="s">
        <v>8</v>
      </c>
      <c r="G16" s="12">
        <v>168567</v>
      </c>
      <c r="H16" s="12">
        <v>120442</v>
      </c>
      <c r="I16" s="3"/>
      <c r="J16" s="12">
        <f>+G16</f>
        <v>168567</v>
      </c>
      <c r="K16" s="12">
        <v>120442</v>
      </c>
    </row>
    <row r="17" spans="8:10" ht="15">
      <c r="H17" s="3"/>
      <c r="I17" s="3"/>
      <c r="J17" s="3"/>
    </row>
    <row r="18" spans="2:11" ht="15">
      <c r="B18" s="2" t="s">
        <v>63</v>
      </c>
      <c r="G18" s="3">
        <v>21674</v>
      </c>
      <c r="H18" s="22">
        <v>10861</v>
      </c>
      <c r="I18" s="7"/>
      <c r="J18" s="3">
        <f>G18</f>
        <v>21674</v>
      </c>
      <c r="K18" s="22">
        <v>10861</v>
      </c>
    </row>
    <row r="19" spans="8:10" ht="15">
      <c r="H19" s="3"/>
      <c r="I19" s="7"/>
      <c r="J19" s="3"/>
    </row>
    <row r="20" spans="2:11" ht="15">
      <c r="B20" s="2" t="s">
        <v>40</v>
      </c>
      <c r="G20" s="3">
        <v>-3203</v>
      </c>
      <c r="H20" s="3">
        <v>-3059</v>
      </c>
      <c r="I20" s="7"/>
      <c r="J20" s="3">
        <f>G20</f>
        <v>-3203</v>
      </c>
      <c r="K20" s="3">
        <v>-3059</v>
      </c>
    </row>
    <row r="21" spans="2:11" ht="15.75" thickBot="1">
      <c r="B21" s="2" t="s">
        <v>27</v>
      </c>
      <c r="G21" s="12">
        <v>196</v>
      </c>
      <c r="H21" s="12">
        <v>247</v>
      </c>
      <c r="I21" s="7"/>
      <c r="J21" s="12">
        <f>+G21</f>
        <v>196</v>
      </c>
      <c r="K21" s="12">
        <v>247</v>
      </c>
    </row>
    <row r="22" spans="8:10" ht="6.75" customHeight="1">
      <c r="H22" s="3"/>
      <c r="I22" s="7"/>
      <c r="J22" s="3"/>
    </row>
    <row r="23" spans="2:11" ht="15">
      <c r="B23" s="2" t="s">
        <v>64</v>
      </c>
      <c r="G23" s="3">
        <f>SUM(G18:G21)</f>
        <v>18667</v>
      </c>
      <c r="H23" s="3">
        <f>SUM(H18:H21)</f>
        <v>8049</v>
      </c>
      <c r="I23" s="7"/>
      <c r="J23" s="3">
        <f>SUM(J18:J21)</f>
        <v>18667</v>
      </c>
      <c r="K23" s="3">
        <f>SUM(K18:K21)</f>
        <v>8049</v>
      </c>
    </row>
    <row r="24" spans="8:10" ht="15">
      <c r="H24" s="3"/>
      <c r="I24" s="7"/>
      <c r="J24" s="3"/>
    </row>
    <row r="25" spans="2:10" ht="15">
      <c r="B25" s="2" t="s">
        <v>73</v>
      </c>
      <c r="H25" s="3"/>
      <c r="I25" s="7"/>
      <c r="J25" s="3"/>
    </row>
    <row r="26" spans="3:10" ht="15">
      <c r="C26" s="2" t="s">
        <v>75</v>
      </c>
      <c r="H26" s="3"/>
      <c r="I26" s="7"/>
      <c r="J26" s="3"/>
    </row>
    <row r="27" spans="3:11" ht="15">
      <c r="C27" s="2" t="s">
        <v>74</v>
      </c>
      <c r="G27" s="3">
        <v>572</v>
      </c>
      <c r="H27" s="3">
        <v>8</v>
      </c>
      <c r="I27" s="7"/>
      <c r="J27" s="3">
        <f>G27</f>
        <v>572</v>
      </c>
      <c r="K27" s="3">
        <v>8</v>
      </c>
    </row>
    <row r="28" spans="7:11" ht="6.75" customHeight="1">
      <c r="G28" s="8"/>
      <c r="H28" s="8"/>
      <c r="I28" s="7"/>
      <c r="J28" s="8"/>
      <c r="K28" s="8"/>
    </row>
    <row r="29" spans="7:10" ht="6.75" customHeight="1">
      <c r="G29" s="7"/>
      <c r="H29" s="3"/>
      <c r="I29" s="7"/>
      <c r="J29" s="7"/>
    </row>
    <row r="30" spans="2:11" ht="15">
      <c r="B30" s="2" t="s">
        <v>45</v>
      </c>
      <c r="G30" s="3">
        <f>SUM(G23:G27)</f>
        <v>19239</v>
      </c>
      <c r="H30" s="3">
        <f>SUM(H23:H27)</f>
        <v>8057</v>
      </c>
      <c r="I30" s="3"/>
      <c r="J30" s="3">
        <f>SUM(J23:J27)</f>
        <v>19239</v>
      </c>
      <c r="K30" s="3">
        <f>SUM(K23:K27)</f>
        <v>8057</v>
      </c>
    </row>
    <row r="31" spans="8:10" ht="15">
      <c r="H31" s="3"/>
      <c r="I31" s="7"/>
      <c r="J31" s="3"/>
    </row>
    <row r="32" spans="2:11" ht="15">
      <c r="B32" s="2" t="s">
        <v>39</v>
      </c>
      <c r="G32" s="3">
        <v>-4614</v>
      </c>
      <c r="H32" s="3">
        <v>-1621</v>
      </c>
      <c r="I32" s="7"/>
      <c r="J32" s="3">
        <f>G32</f>
        <v>-4614</v>
      </c>
      <c r="K32" s="3">
        <v>-1621</v>
      </c>
    </row>
    <row r="33" spans="7:11" ht="6.75" customHeight="1">
      <c r="G33" s="8"/>
      <c r="H33" s="8"/>
      <c r="I33" s="7"/>
      <c r="J33" s="8"/>
      <c r="K33" s="8"/>
    </row>
    <row r="34" spans="8:10" ht="6.75" customHeight="1">
      <c r="H34" s="3"/>
      <c r="I34" s="7"/>
      <c r="J34" s="3"/>
    </row>
    <row r="35" spans="2:11" ht="15.75" thickBot="1">
      <c r="B35" s="2" t="s">
        <v>65</v>
      </c>
      <c r="G35" s="15">
        <f>SUM(G30:G33)</f>
        <v>14625</v>
      </c>
      <c r="H35" s="15">
        <f>SUM(H30:H33)</f>
        <v>6436</v>
      </c>
      <c r="I35" s="7"/>
      <c r="J35" s="15">
        <f>SUM(J30:J33)</f>
        <v>14625</v>
      </c>
      <c r="K35" s="15">
        <f>SUM(K30:K33)</f>
        <v>6436</v>
      </c>
    </row>
    <row r="36" spans="8:10" ht="15.75" thickTop="1">
      <c r="H36" s="3"/>
      <c r="I36" s="7"/>
      <c r="J36" s="3"/>
    </row>
    <row r="37" spans="2:10" ht="15">
      <c r="B37" s="2" t="s">
        <v>54</v>
      </c>
      <c r="H37" s="3"/>
      <c r="I37" s="7"/>
      <c r="J37" s="3"/>
    </row>
    <row r="38" spans="2:11" ht="15">
      <c r="B38" s="2" t="s">
        <v>56</v>
      </c>
      <c r="G38" s="3">
        <v>14270</v>
      </c>
      <c r="H38" s="3">
        <v>6423</v>
      </c>
      <c r="I38" s="7"/>
      <c r="J38" s="3">
        <f>+G38</f>
        <v>14270</v>
      </c>
      <c r="K38" s="3">
        <v>6423</v>
      </c>
    </row>
    <row r="39" spans="2:11" ht="15">
      <c r="B39" s="2" t="s">
        <v>55</v>
      </c>
      <c r="G39" s="3">
        <v>355</v>
      </c>
      <c r="H39" s="3">
        <v>13</v>
      </c>
      <c r="I39" s="7"/>
      <c r="J39" s="3">
        <f>+G39</f>
        <v>355</v>
      </c>
      <c r="K39" s="3">
        <v>13</v>
      </c>
    </row>
    <row r="40" spans="7:11" ht="15.75" thickBot="1">
      <c r="G40" s="20">
        <f>SUM(G38:G39)</f>
        <v>14625</v>
      </c>
      <c r="H40" s="20">
        <f>SUM(H38:H39)</f>
        <v>6436</v>
      </c>
      <c r="I40" s="7"/>
      <c r="J40" s="20">
        <f>SUM(J38:J39)</f>
        <v>14625</v>
      </c>
      <c r="K40" s="20">
        <f>SUM(K38:K39)</f>
        <v>6436</v>
      </c>
    </row>
    <row r="41" spans="8:10" ht="15.75" thickTop="1">
      <c r="H41" s="3"/>
      <c r="I41" s="7"/>
      <c r="J41" s="3"/>
    </row>
    <row r="42" spans="2:11" ht="15">
      <c r="B42" s="2" t="s">
        <v>28</v>
      </c>
      <c r="G42" s="16">
        <f>(+G38/456032)*100</f>
        <v>3.1291663742895235</v>
      </c>
      <c r="H42" s="16">
        <f>(+H38/456132)*100</f>
        <v>1.4081450106548103</v>
      </c>
      <c r="I42" s="17"/>
      <c r="J42" s="16">
        <f>(+J38/456032)*100</f>
        <v>3.1291663742895235</v>
      </c>
      <c r="K42" s="16">
        <f>(+K38/456132)*100</f>
        <v>1.4081450106548103</v>
      </c>
    </row>
    <row r="43" spans="8:10" ht="15">
      <c r="H43" s="3"/>
      <c r="I43" s="7"/>
      <c r="J43" s="3"/>
    </row>
    <row r="44" spans="2:11" ht="15">
      <c r="B44" s="2" t="s">
        <v>29</v>
      </c>
      <c r="G44" s="8">
        <v>0</v>
      </c>
      <c r="H44" s="8">
        <v>0</v>
      </c>
      <c r="I44" s="7"/>
      <c r="J44" s="8">
        <v>0</v>
      </c>
      <c r="K44" s="8">
        <v>0</v>
      </c>
    </row>
    <row r="46" spans="2:3" ht="15">
      <c r="B46" s="2" t="s">
        <v>7</v>
      </c>
      <c r="C46" s="2" t="s">
        <v>52</v>
      </c>
    </row>
    <row r="47" ht="15">
      <c r="C47" s="2" t="s">
        <v>50</v>
      </c>
    </row>
    <row r="48" ht="8.25" customHeight="1"/>
    <row r="50" ht="15">
      <c r="B50" s="9" t="s">
        <v>30</v>
      </c>
    </row>
    <row r="51" ht="15">
      <c r="B51" s="1" t="s">
        <v>83</v>
      </c>
    </row>
  </sheetData>
  <printOptions horizontalCentered="1"/>
  <pageMargins left="0" right="0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H13" sqref="H13"/>
    </sheetView>
  </sheetViews>
  <sheetFormatPr defaultColWidth="9.33203125" defaultRowHeight="12.75"/>
  <cols>
    <col min="1" max="2" width="4.33203125" style="2" customWidth="1"/>
    <col min="3" max="6" width="9.33203125" style="2" customWidth="1"/>
    <col min="7" max="7" width="6" style="2" customWidth="1"/>
    <col min="8" max="8" width="16.33203125" style="2" customWidth="1"/>
    <col min="9" max="9" width="18.83203125" style="3" customWidth="1"/>
    <col min="10" max="10" width="1.83203125" style="2" customWidth="1"/>
    <col min="11" max="11" width="18.83203125" style="3" customWidth="1"/>
    <col min="12" max="16384" width="9.33203125" style="2" customWidth="1"/>
  </cols>
  <sheetData>
    <row r="1" spans="1:2" ht="15.75">
      <c r="A1" s="11" t="s">
        <v>3</v>
      </c>
      <c r="B1" s="11"/>
    </row>
    <row r="2" spans="1:2" ht="18" customHeight="1">
      <c r="A2" s="11" t="s">
        <v>18</v>
      </c>
      <c r="B2" s="11"/>
    </row>
    <row r="3" spans="1:2" ht="18" customHeight="1">
      <c r="A3" s="11" t="s">
        <v>84</v>
      </c>
      <c r="B3" s="11"/>
    </row>
    <row r="4" ht="10.5" customHeight="1"/>
    <row r="5" spans="9:11" ht="15">
      <c r="I5" s="4" t="s">
        <v>6</v>
      </c>
      <c r="K5" s="10" t="s">
        <v>85</v>
      </c>
    </row>
    <row r="6" spans="7:11" ht="15">
      <c r="G6" s="5"/>
      <c r="I6" s="10" t="s">
        <v>20</v>
      </c>
      <c r="K6" s="10" t="s">
        <v>20</v>
      </c>
    </row>
    <row r="7" spans="9:11" ht="15">
      <c r="I7" s="4" t="s">
        <v>80</v>
      </c>
      <c r="K7" s="4" t="s">
        <v>77</v>
      </c>
    </row>
    <row r="8" spans="9:11" ht="15">
      <c r="I8" s="10" t="s">
        <v>1</v>
      </c>
      <c r="K8" s="10" t="s">
        <v>1</v>
      </c>
    </row>
    <row r="9" ht="15">
      <c r="B9" s="1" t="s">
        <v>104</v>
      </c>
    </row>
    <row r="10" spans="3:11" ht="15">
      <c r="C10" s="2" t="s">
        <v>9</v>
      </c>
      <c r="I10" s="3">
        <v>380809</v>
      </c>
      <c r="K10" s="3">
        <v>380835</v>
      </c>
    </row>
    <row r="11" spans="3:11" ht="15">
      <c r="C11" s="2" t="s">
        <v>102</v>
      </c>
      <c r="I11" s="3">
        <v>6615</v>
      </c>
      <c r="K11" s="3">
        <v>6615</v>
      </c>
    </row>
    <row r="12" spans="3:11" ht="15">
      <c r="C12" s="2" t="s">
        <v>100</v>
      </c>
      <c r="I12" s="3">
        <v>8194</v>
      </c>
      <c r="K12" s="3">
        <v>5909</v>
      </c>
    </row>
    <row r="13" spans="3:11" ht="15">
      <c r="C13" s="2" t="s">
        <v>61</v>
      </c>
      <c r="I13" s="3">
        <v>6819</v>
      </c>
      <c r="K13" s="3">
        <v>6852</v>
      </c>
    </row>
    <row r="14" spans="3:11" ht="15">
      <c r="C14" s="2" t="s">
        <v>101</v>
      </c>
      <c r="I14" s="3">
        <v>36850</v>
      </c>
      <c r="K14" s="3">
        <v>37432</v>
      </c>
    </row>
    <row r="15" spans="3:11" ht="15">
      <c r="C15" s="2" t="s">
        <v>21</v>
      </c>
      <c r="I15" s="3">
        <v>53731</v>
      </c>
      <c r="K15" s="3">
        <v>50519</v>
      </c>
    </row>
    <row r="16" spans="3:11" ht="15">
      <c r="C16" s="2" t="s">
        <v>46</v>
      </c>
      <c r="I16" s="3">
        <v>118187</v>
      </c>
      <c r="K16" s="3">
        <v>79895</v>
      </c>
    </row>
    <row r="17" spans="3:11" ht="15">
      <c r="C17" s="2" t="s">
        <v>47</v>
      </c>
      <c r="I17" s="7">
        <v>4362</v>
      </c>
      <c r="J17" s="6"/>
      <c r="K17" s="7">
        <v>4362</v>
      </c>
    </row>
    <row r="18" spans="3:11" ht="15">
      <c r="C18" s="2" t="s">
        <v>103</v>
      </c>
      <c r="I18" s="8">
        <v>23253</v>
      </c>
      <c r="K18" s="8">
        <v>20678</v>
      </c>
    </row>
    <row r="19" spans="2:11" ht="15">
      <c r="B19" s="1" t="s">
        <v>109</v>
      </c>
      <c r="I19" s="54">
        <f>SUM(I10:I18)</f>
        <v>638820</v>
      </c>
      <c r="K19" s="54">
        <f>SUM(K10:K18)</f>
        <v>593097</v>
      </c>
    </row>
    <row r="21" spans="3:11" ht="15">
      <c r="C21" s="2" t="s">
        <v>105</v>
      </c>
      <c r="I21" s="7">
        <v>260668</v>
      </c>
      <c r="K21" s="7">
        <v>261166</v>
      </c>
    </row>
    <row r="22" spans="3:11" ht="15">
      <c r="C22" s="2" t="s">
        <v>103</v>
      </c>
      <c r="I22" s="7">
        <v>277154</v>
      </c>
      <c r="K22" s="7">
        <v>266290</v>
      </c>
    </row>
    <row r="23" spans="3:11" ht="15">
      <c r="C23" s="2" t="s">
        <v>106</v>
      </c>
      <c r="I23" s="7">
        <v>25724</v>
      </c>
      <c r="K23" s="7">
        <v>29556</v>
      </c>
    </row>
    <row r="24" spans="3:11" ht="15">
      <c r="C24" s="2" t="s">
        <v>107</v>
      </c>
      <c r="I24" s="7">
        <v>2639</v>
      </c>
      <c r="K24" s="7">
        <v>4379</v>
      </c>
    </row>
    <row r="25" spans="3:11" ht="15">
      <c r="C25" s="2" t="s">
        <v>108</v>
      </c>
      <c r="I25" s="7">
        <v>42272</v>
      </c>
      <c r="K25" s="7">
        <v>32621</v>
      </c>
    </row>
    <row r="26" spans="2:11" ht="15">
      <c r="B26" s="1" t="s">
        <v>110</v>
      </c>
      <c r="I26" s="54">
        <f>SUM(I21:I25)</f>
        <v>608457</v>
      </c>
      <c r="J26" s="6"/>
      <c r="K26" s="54">
        <f>SUM(K21:K25)</f>
        <v>594012</v>
      </c>
    </row>
    <row r="27" spans="9:11" ht="8.25" customHeight="1">
      <c r="I27" s="7"/>
      <c r="J27" s="6"/>
      <c r="K27" s="7"/>
    </row>
    <row r="28" spans="2:11" ht="15.75" thickBot="1">
      <c r="B28" s="1" t="s">
        <v>111</v>
      </c>
      <c r="I28" s="12">
        <f>+I19+I26</f>
        <v>1247277</v>
      </c>
      <c r="K28" s="12">
        <f>+K19+K26</f>
        <v>1187109</v>
      </c>
    </row>
    <row r="29" spans="9:11" ht="15">
      <c r="I29" s="7"/>
      <c r="K29" s="7"/>
    </row>
    <row r="30" ht="15">
      <c r="B30" s="1" t="s">
        <v>60</v>
      </c>
    </row>
    <row r="31" spans="3:11" ht="15">
      <c r="C31" s="2" t="s">
        <v>112</v>
      </c>
      <c r="I31" s="3">
        <v>456132</v>
      </c>
      <c r="K31" s="3">
        <v>456132</v>
      </c>
    </row>
    <row r="32" spans="3:11" ht="15">
      <c r="C32" s="2" t="s">
        <v>113</v>
      </c>
      <c r="I32" s="7">
        <v>-40</v>
      </c>
      <c r="J32" s="6"/>
      <c r="K32" s="7">
        <v>-40</v>
      </c>
    </row>
    <row r="33" spans="3:11" ht="15">
      <c r="C33" s="2" t="s">
        <v>114</v>
      </c>
      <c r="I33" s="8">
        <v>258725</v>
      </c>
      <c r="J33" s="6"/>
      <c r="K33" s="8">
        <v>245694</v>
      </c>
    </row>
    <row r="34" spans="2:11" ht="15">
      <c r="B34" s="1" t="s">
        <v>66</v>
      </c>
      <c r="I34" s="3">
        <f>SUM(I31:I33)</f>
        <v>714817</v>
      </c>
      <c r="K34" s="3">
        <f>SUM(K31:K33)</f>
        <v>701786</v>
      </c>
    </row>
    <row r="35" ht="6" customHeight="1"/>
    <row r="36" spans="2:11" ht="15">
      <c r="B36" s="1" t="s">
        <v>115</v>
      </c>
      <c r="I36" s="8">
        <v>707</v>
      </c>
      <c r="K36" s="8">
        <v>299</v>
      </c>
    </row>
    <row r="37" ht="8.25" customHeight="1"/>
    <row r="38" spans="2:11" ht="15">
      <c r="B38" s="1" t="s">
        <v>57</v>
      </c>
      <c r="I38" s="8">
        <f>SUM(I34:I36)</f>
        <v>715524</v>
      </c>
      <c r="K38" s="8">
        <f>SUM(K34:K36)</f>
        <v>702085</v>
      </c>
    </row>
    <row r="40" ht="15">
      <c r="B40" s="1" t="s">
        <v>116</v>
      </c>
    </row>
    <row r="41" spans="3:11" ht="15">
      <c r="C41" s="2" t="s">
        <v>121</v>
      </c>
      <c r="I41" s="7">
        <v>76471</v>
      </c>
      <c r="J41" s="6"/>
      <c r="K41" s="7">
        <v>81788</v>
      </c>
    </row>
    <row r="42" spans="3:11" ht="15">
      <c r="C42" s="2" t="s">
        <v>122</v>
      </c>
      <c r="I42" s="7">
        <v>33289</v>
      </c>
      <c r="J42" s="6"/>
      <c r="K42" s="7">
        <v>30200</v>
      </c>
    </row>
    <row r="43" spans="3:11" ht="15">
      <c r="C43" s="2" t="s">
        <v>123</v>
      </c>
      <c r="I43" s="7">
        <v>16654</v>
      </c>
      <c r="J43" s="6"/>
      <c r="K43" s="7">
        <v>12154</v>
      </c>
    </row>
    <row r="44" spans="3:11" ht="15">
      <c r="C44" s="2" t="s">
        <v>124</v>
      </c>
      <c r="I44" s="7">
        <v>7060</v>
      </c>
      <c r="J44" s="6"/>
      <c r="K44" s="7">
        <v>7062</v>
      </c>
    </row>
    <row r="45" spans="2:11" ht="15">
      <c r="B45" s="1" t="s">
        <v>117</v>
      </c>
      <c r="I45" s="54">
        <f>SUM(I41:I44)</f>
        <v>133474</v>
      </c>
      <c r="J45" s="6"/>
      <c r="K45" s="54">
        <f>SUM(K41:K44)</f>
        <v>131204</v>
      </c>
    </row>
    <row r="46" spans="9:11" ht="15">
      <c r="I46" s="7"/>
      <c r="J46" s="6"/>
      <c r="K46" s="7"/>
    </row>
    <row r="47" spans="3:11" ht="15">
      <c r="C47" s="2" t="s">
        <v>122</v>
      </c>
      <c r="I47" s="7">
        <v>50620</v>
      </c>
      <c r="J47" s="6"/>
      <c r="K47" s="7">
        <v>53723</v>
      </c>
    </row>
    <row r="48" spans="3:11" ht="15">
      <c r="C48" s="2" t="s">
        <v>123</v>
      </c>
      <c r="I48" s="7">
        <v>128336</v>
      </c>
      <c r="J48" s="6"/>
      <c r="K48" s="7">
        <v>113259</v>
      </c>
    </row>
    <row r="49" spans="3:11" ht="14.25" customHeight="1">
      <c r="C49" s="2" t="s">
        <v>121</v>
      </c>
      <c r="I49" s="7">
        <v>213012</v>
      </c>
      <c r="J49" s="6"/>
      <c r="K49" s="7">
        <v>182614</v>
      </c>
    </row>
    <row r="50" spans="3:11" ht="15">
      <c r="C50" s="2" t="s">
        <v>125</v>
      </c>
      <c r="I50" s="7">
        <v>6311</v>
      </c>
      <c r="J50" s="6"/>
      <c r="K50" s="7">
        <v>4224</v>
      </c>
    </row>
    <row r="51" spans="2:11" ht="15">
      <c r="B51" s="1" t="s">
        <v>118</v>
      </c>
      <c r="I51" s="54">
        <f>SUM(I47:I50)</f>
        <v>398279</v>
      </c>
      <c r="J51" s="6"/>
      <c r="K51" s="54">
        <f>SUM(K47:K50)</f>
        <v>353820</v>
      </c>
    </row>
    <row r="52" ht="8.25" customHeight="1">
      <c r="J52" s="6"/>
    </row>
    <row r="53" spans="2:11" ht="15">
      <c r="B53" s="1" t="s">
        <v>119</v>
      </c>
      <c r="I53" s="3">
        <f>+I45+I51</f>
        <v>531753</v>
      </c>
      <c r="J53" s="6"/>
      <c r="K53" s="3">
        <f>+K45+K51</f>
        <v>485024</v>
      </c>
    </row>
    <row r="54" ht="8.25" customHeight="1">
      <c r="J54" s="6"/>
    </row>
    <row r="55" spans="2:11" ht="15.75" thickBot="1">
      <c r="B55" s="1" t="s">
        <v>120</v>
      </c>
      <c r="I55" s="55">
        <f>+I38+I53</f>
        <v>1247277</v>
      </c>
      <c r="J55" s="6"/>
      <c r="K55" s="55">
        <f>+K38+K53</f>
        <v>1187109</v>
      </c>
    </row>
    <row r="56" spans="9:11" ht="15">
      <c r="I56" s="7"/>
      <c r="K56" s="7"/>
    </row>
    <row r="57" spans="2:12" ht="15">
      <c r="B57" s="2" t="s">
        <v>62</v>
      </c>
      <c r="H57" s="3"/>
      <c r="I57" s="25">
        <f>+I34/I31</f>
        <v>1.5671274981803514</v>
      </c>
      <c r="K57" s="25">
        <f>+K34/K31</f>
        <v>1.5385590136188647</v>
      </c>
      <c r="L57" s="3"/>
    </row>
    <row r="59" ht="15">
      <c r="B59" s="9" t="s">
        <v>19</v>
      </c>
    </row>
    <row r="60" ht="15">
      <c r="B60" s="1" t="s">
        <v>86</v>
      </c>
    </row>
  </sheetData>
  <printOptions horizontalCentered="1" verticalCentered="1"/>
  <pageMargins left="0" right="0" top="0" bottom="0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6"/>
  <sheetViews>
    <sheetView workbookViewId="0" topLeftCell="A7">
      <selection activeCell="I13" sqref="I13"/>
    </sheetView>
  </sheetViews>
  <sheetFormatPr defaultColWidth="9.33203125" defaultRowHeight="12.75"/>
  <cols>
    <col min="1" max="1" width="5.16015625" style="26" customWidth="1"/>
    <col min="2" max="2" width="10.5" style="26" customWidth="1"/>
    <col min="3" max="3" width="11" style="26" bestFit="1" customWidth="1"/>
    <col min="4" max="4" width="10.33203125" style="26" customWidth="1"/>
    <col min="5" max="5" width="11.83203125" style="26" customWidth="1"/>
    <col min="6" max="6" width="12.83203125" style="26" customWidth="1"/>
    <col min="7" max="8" width="14" style="26" customWidth="1"/>
    <col min="9" max="9" width="15.83203125" style="26" customWidth="1"/>
    <col min="10" max="10" width="15.66015625" style="26" customWidth="1"/>
    <col min="11" max="11" width="13.33203125" style="26" customWidth="1"/>
    <col min="12" max="12" width="11" style="26" bestFit="1" customWidth="1"/>
    <col min="13" max="13" width="15" style="26" bestFit="1" customWidth="1"/>
    <col min="14" max="16384" width="9.33203125" style="26" customWidth="1"/>
  </cols>
  <sheetData>
    <row r="1" ht="15.75">
      <c r="B1" s="11" t="s">
        <v>3</v>
      </c>
    </row>
    <row r="2" ht="15.75">
      <c r="B2" s="11" t="s">
        <v>17</v>
      </c>
    </row>
    <row r="3" ht="15.75">
      <c r="B3" s="11" t="s">
        <v>78</v>
      </c>
    </row>
    <row r="6" spans="5:11" ht="15.75">
      <c r="E6" s="27" t="s">
        <v>67</v>
      </c>
      <c r="F6" s="27" t="s">
        <v>72</v>
      </c>
      <c r="G6" s="27"/>
      <c r="H6" s="27"/>
      <c r="K6" s="28" t="s">
        <v>67</v>
      </c>
    </row>
    <row r="7" spans="5:10" ht="15.75">
      <c r="E7" s="26" t="s">
        <v>67</v>
      </c>
      <c r="F7" s="27" t="s">
        <v>129</v>
      </c>
      <c r="G7" s="29"/>
      <c r="H7" s="29"/>
      <c r="I7" s="28" t="s">
        <v>67</v>
      </c>
      <c r="J7" s="30" t="s">
        <v>68</v>
      </c>
    </row>
    <row r="8" spans="5:13" ht="15.75">
      <c r="E8" s="31" t="s">
        <v>10</v>
      </c>
      <c r="F8" s="31" t="s">
        <v>10</v>
      </c>
      <c r="G8" s="31" t="s">
        <v>11</v>
      </c>
      <c r="H8" s="31" t="s">
        <v>12</v>
      </c>
      <c r="I8" s="31" t="s">
        <v>70</v>
      </c>
      <c r="J8" s="31" t="s">
        <v>22</v>
      </c>
      <c r="K8" s="31"/>
      <c r="L8" s="31" t="s">
        <v>58</v>
      </c>
      <c r="M8" s="32" t="s">
        <v>16</v>
      </c>
    </row>
    <row r="9" spans="5:13" ht="15.75">
      <c r="E9" s="31" t="s">
        <v>13</v>
      </c>
      <c r="F9" s="31" t="s">
        <v>14</v>
      </c>
      <c r="G9" s="31" t="s">
        <v>15</v>
      </c>
      <c r="H9" s="31" t="s">
        <v>15</v>
      </c>
      <c r="I9" s="31" t="s">
        <v>71</v>
      </c>
      <c r="J9" s="31" t="s">
        <v>128</v>
      </c>
      <c r="K9" s="32" t="s">
        <v>16</v>
      </c>
      <c r="L9" s="31" t="s">
        <v>59</v>
      </c>
      <c r="M9" s="32" t="s">
        <v>60</v>
      </c>
    </row>
    <row r="10" spans="5:13" ht="15.75">
      <c r="E10" s="33" t="s">
        <v>34</v>
      </c>
      <c r="F10" s="33" t="s">
        <v>34</v>
      </c>
      <c r="G10" s="33" t="s">
        <v>34</v>
      </c>
      <c r="H10" s="33" t="s">
        <v>34</v>
      </c>
      <c r="I10" s="33" t="s">
        <v>34</v>
      </c>
      <c r="J10" s="33" t="s">
        <v>34</v>
      </c>
      <c r="K10" s="34" t="s">
        <v>34</v>
      </c>
      <c r="L10" s="33" t="s">
        <v>34</v>
      </c>
      <c r="M10" s="34" t="s">
        <v>34</v>
      </c>
    </row>
    <row r="11" spans="5:13" ht="8.25" customHeight="1">
      <c r="E11" s="35"/>
      <c r="F11" s="35"/>
      <c r="G11" s="35"/>
      <c r="H11" s="35"/>
      <c r="I11" s="35"/>
      <c r="J11" s="35"/>
      <c r="K11" s="36"/>
      <c r="M11" s="11"/>
    </row>
    <row r="12" spans="2:13" ht="15.75">
      <c r="B12" s="11" t="s">
        <v>88</v>
      </c>
      <c r="E12" s="35"/>
      <c r="F12" s="35"/>
      <c r="G12" s="35"/>
      <c r="H12" s="35"/>
      <c r="I12" s="35"/>
      <c r="J12" s="35"/>
      <c r="K12" s="36"/>
      <c r="M12" s="11"/>
    </row>
    <row r="13" spans="2:13" ht="15.75">
      <c r="B13" s="52" t="s">
        <v>89</v>
      </c>
      <c r="C13" s="37"/>
      <c r="D13" s="37"/>
      <c r="E13" s="35"/>
      <c r="F13" s="35"/>
      <c r="G13" s="35"/>
      <c r="H13" s="35"/>
      <c r="I13" s="35"/>
      <c r="J13" s="35"/>
      <c r="K13" s="36"/>
      <c r="M13" s="11"/>
    </row>
    <row r="14" spans="2:13" ht="15.75">
      <c r="B14" s="37"/>
      <c r="C14" s="37"/>
      <c r="D14" s="37"/>
      <c r="E14" s="35"/>
      <c r="F14" s="35"/>
      <c r="G14" s="35"/>
      <c r="H14" s="35"/>
      <c r="I14" s="35"/>
      <c r="J14" s="35"/>
      <c r="K14" s="36"/>
      <c r="M14" s="11"/>
    </row>
    <row r="15" spans="2:13" ht="15.75">
      <c r="B15" s="11" t="s">
        <v>90</v>
      </c>
      <c r="E15" s="38">
        <v>456132</v>
      </c>
      <c r="F15" s="38">
        <v>39773</v>
      </c>
      <c r="G15" s="38">
        <v>0</v>
      </c>
      <c r="H15" s="38">
        <v>-1459</v>
      </c>
      <c r="I15" s="38">
        <v>-40</v>
      </c>
      <c r="J15" s="38">
        <v>207380</v>
      </c>
      <c r="K15" s="39">
        <f>SUM(E15:J15)</f>
        <v>701786</v>
      </c>
      <c r="L15" s="38">
        <v>299</v>
      </c>
      <c r="M15" s="39">
        <f>SUM(K15:L15)</f>
        <v>702085</v>
      </c>
    </row>
    <row r="16" spans="2:13" ht="15.75">
      <c r="B16" s="11"/>
      <c r="E16" s="38"/>
      <c r="F16" s="38"/>
      <c r="G16" s="38"/>
      <c r="H16" s="38"/>
      <c r="I16" s="38"/>
      <c r="J16" s="38"/>
      <c r="K16" s="38"/>
      <c r="L16" s="38"/>
      <c r="M16" s="38"/>
    </row>
    <row r="17" spans="2:13" ht="15.75">
      <c r="B17" s="26" t="s">
        <v>76</v>
      </c>
      <c r="E17" s="38"/>
      <c r="F17" s="38"/>
      <c r="G17" s="38"/>
      <c r="H17" s="38"/>
      <c r="I17" s="38"/>
      <c r="J17" s="38"/>
      <c r="K17" s="39"/>
      <c r="M17" s="11"/>
    </row>
    <row r="18" spans="2:13" ht="15.75">
      <c r="B18" s="26" t="s">
        <v>53</v>
      </c>
      <c r="E18" s="38">
        <v>0</v>
      </c>
      <c r="F18" s="38">
        <v>0</v>
      </c>
      <c r="G18" s="38">
        <v>0</v>
      </c>
      <c r="H18" s="38">
        <v>-1239</v>
      </c>
      <c r="I18" s="38">
        <v>0</v>
      </c>
      <c r="J18" s="38">
        <v>0</v>
      </c>
      <c r="K18" s="39">
        <f>SUM(E18:J18)</f>
        <v>-1239</v>
      </c>
      <c r="L18" s="38">
        <v>53</v>
      </c>
      <c r="M18" s="44">
        <f>SUM(K18:L18)</f>
        <v>-1186</v>
      </c>
    </row>
    <row r="19" spans="2:13" ht="15.75">
      <c r="B19" s="26" t="s">
        <v>44</v>
      </c>
      <c r="E19" s="38"/>
      <c r="F19" s="38"/>
      <c r="G19" s="38"/>
      <c r="H19" s="38"/>
      <c r="I19" s="38"/>
      <c r="J19" s="38"/>
      <c r="K19" s="39"/>
      <c r="M19" s="44"/>
    </row>
    <row r="20" spans="2:13" ht="15.75">
      <c r="B20" s="26" t="s">
        <v>96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14270</v>
      </c>
      <c r="K20" s="39">
        <f>SUM(E20:J20)</f>
        <v>14270</v>
      </c>
      <c r="L20" s="38">
        <v>355</v>
      </c>
      <c r="M20" s="44">
        <f>SUM(K20:L20)</f>
        <v>14625</v>
      </c>
    </row>
    <row r="21" spans="5:13" ht="15.75">
      <c r="E21" s="42"/>
      <c r="F21" s="53"/>
      <c r="G21" s="53"/>
      <c r="H21" s="53"/>
      <c r="I21" s="42"/>
      <c r="J21" s="53"/>
      <c r="K21" s="43"/>
      <c r="L21" s="53"/>
      <c r="M21" s="45"/>
    </row>
    <row r="22" spans="5:13" ht="15.75">
      <c r="E22" s="40"/>
      <c r="F22" s="40"/>
      <c r="G22" s="40"/>
      <c r="H22" s="40"/>
      <c r="I22" s="40"/>
      <c r="J22" s="40"/>
      <c r="K22" s="41"/>
      <c r="M22" s="44"/>
    </row>
    <row r="23" spans="2:13" ht="15.75">
      <c r="B23" s="11" t="s">
        <v>97</v>
      </c>
      <c r="E23" s="38">
        <f aca="true" t="shared" si="0" ref="E23:M23">SUM(E15:E21)</f>
        <v>456132</v>
      </c>
      <c r="F23" s="38">
        <f t="shared" si="0"/>
        <v>39773</v>
      </c>
      <c r="G23" s="38">
        <f t="shared" si="0"/>
        <v>0</v>
      </c>
      <c r="H23" s="38">
        <f t="shared" si="0"/>
        <v>-2698</v>
      </c>
      <c r="I23" s="38">
        <f t="shared" si="0"/>
        <v>-40</v>
      </c>
      <c r="J23" s="38">
        <f t="shared" si="0"/>
        <v>221650</v>
      </c>
      <c r="K23" s="39">
        <f t="shared" si="0"/>
        <v>714817</v>
      </c>
      <c r="L23" s="38">
        <f t="shared" si="0"/>
        <v>707</v>
      </c>
      <c r="M23" s="39">
        <f t="shared" si="0"/>
        <v>715524</v>
      </c>
    </row>
    <row r="24" spans="2:13" ht="6.75" customHeight="1" thickBot="1">
      <c r="B24" s="11"/>
      <c r="E24" s="46"/>
      <c r="F24" s="46"/>
      <c r="G24" s="46"/>
      <c r="H24" s="46"/>
      <c r="I24" s="46"/>
      <c r="J24" s="46"/>
      <c r="K24" s="47"/>
      <c r="L24" s="48"/>
      <c r="M24" s="49"/>
    </row>
    <row r="25" spans="2:11" ht="15.75">
      <c r="B25" s="50"/>
      <c r="C25" s="50"/>
      <c r="D25" s="50"/>
      <c r="E25" s="40"/>
      <c r="F25" s="40"/>
      <c r="G25" s="40"/>
      <c r="H25" s="40"/>
      <c r="I25" s="40"/>
      <c r="J25" s="40"/>
      <c r="K25" s="40"/>
    </row>
    <row r="26" spans="2:11" ht="15.75">
      <c r="B26" s="50"/>
      <c r="C26" s="50"/>
      <c r="D26" s="50"/>
      <c r="E26" s="40"/>
      <c r="F26" s="40"/>
      <c r="G26" s="40"/>
      <c r="H26" s="40"/>
      <c r="I26" s="40"/>
      <c r="J26" s="40"/>
      <c r="K26" s="40"/>
    </row>
    <row r="27" spans="2:11" ht="15.75">
      <c r="B27" s="11" t="s">
        <v>88</v>
      </c>
      <c r="E27" s="35"/>
      <c r="F27" s="35"/>
      <c r="G27" s="35"/>
      <c r="H27" s="35"/>
      <c r="I27" s="35"/>
      <c r="J27" s="35"/>
      <c r="K27" s="35"/>
    </row>
    <row r="28" spans="2:11" ht="15.75">
      <c r="B28" s="52" t="s">
        <v>91</v>
      </c>
      <c r="C28" s="37"/>
      <c r="D28" s="37"/>
      <c r="E28" s="35"/>
      <c r="F28" s="35"/>
      <c r="G28" s="35"/>
      <c r="H28" s="35"/>
      <c r="I28" s="35"/>
      <c r="J28" s="35"/>
      <c r="K28" s="35"/>
    </row>
    <row r="29" spans="2:11" ht="15.75">
      <c r="B29" s="37"/>
      <c r="C29" s="37"/>
      <c r="D29" s="37"/>
      <c r="E29" s="35"/>
      <c r="F29" s="35"/>
      <c r="G29" s="35"/>
      <c r="H29" s="35"/>
      <c r="I29" s="35"/>
      <c r="J29" s="35"/>
      <c r="K29" s="35"/>
    </row>
    <row r="30" spans="2:13" ht="15.75">
      <c r="B30" s="11" t="s">
        <v>94</v>
      </c>
      <c r="E30" s="38">
        <v>456132</v>
      </c>
      <c r="F30" s="38">
        <v>39773</v>
      </c>
      <c r="G30" s="38">
        <v>0</v>
      </c>
      <c r="H30" s="38">
        <v>1646</v>
      </c>
      <c r="I30" s="38">
        <v>0</v>
      </c>
      <c r="J30" s="38">
        <v>178317</v>
      </c>
      <c r="K30" s="39">
        <f>SUM(E30:J30)</f>
        <v>675868</v>
      </c>
      <c r="L30" s="38">
        <v>260</v>
      </c>
      <c r="M30" s="44">
        <f>SUM(K30:L30)</f>
        <v>676128</v>
      </c>
    </row>
    <row r="31" spans="2:13" ht="15.75">
      <c r="B31" s="11"/>
      <c r="E31" s="38"/>
      <c r="F31" s="38"/>
      <c r="G31" s="38"/>
      <c r="H31" s="38"/>
      <c r="I31" s="38"/>
      <c r="J31" s="38"/>
      <c r="K31" s="39"/>
      <c r="L31" s="38"/>
      <c r="M31" s="44"/>
    </row>
    <row r="32" spans="2:13" ht="15.75">
      <c r="B32" s="26" t="s">
        <v>95</v>
      </c>
      <c r="E32" s="40"/>
      <c r="F32" s="40"/>
      <c r="G32" s="40"/>
      <c r="H32" s="40"/>
      <c r="I32" s="40"/>
      <c r="J32" s="40"/>
      <c r="K32" s="41"/>
      <c r="L32" s="40"/>
      <c r="M32" s="41"/>
    </row>
    <row r="33" spans="2:13" ht="15.75">
      <c r="B33" s="26" t="s">
        <v>53</v>
      </c>
      <c r="E33" s="40">
        <v>0</v>
      </c>
      <c r="F33" s="40">
        <v>0</v>
      </c>
      <c r="G33" s="40">
        <v>0</v>
      </c>
      <c r="H33" s="40">
        <v>170</v>
      </c>
      <c r="I33" s="40">
        <v>0</v>
      </c>
      <c r="J33" s="40">
        <v>0</v>
      </c>
      <c r="K33" s="41">
        <f>SUM(E33:J33)</f>
        <v>170</v>
      </c>
      <c r="L33" s="40">
        <v>14</v>
      </c>
      <c r="M33" s="41">
        <f>SUM(K33:L33)</f>
        <v>184</v>
      </c>
    </row>
    <row r="34" spans="2:13" ht="15.75">
      <c r="B34" s="26" t="s">
        <v>43</v>
      </c>
      <c r="E34" s="38"/>
      <c r="F34" s="38"/>
      <c r="G34" s="38"/>
      <c r="H34" s="38"/>
      <c r="I34" s="38"/>
      <c r="J34" s="38"/>
      <c r="K34" s="39"/>
      <c r="M34" s="44"/>
    </row>
    <row r="35" spans="2:13" ht="15.75">
      <c r="B35" s="26" t="s">
        <v>96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6423</v>
      </c>
      <c r="K35" s="41">
        <f>SUM(E35:J35)</f>
        <v>6423</v>
      </c>
      <c r="L35" s="38">
        <v>13</v>
      </c>
      <c r="M35" s="44">
        <f>SUM(K35:L35)</f>
        <v>6436</v>
      </c>
    </row>
    <row r="36" spans="2:13" ht="15.75">
      <c r="B36" s="26" t="s">
        <v>69</v>
      </c>
      <c r="E36" s="38">
        <v>0</v>
      </c>
      <c r="F36" s="38">
        <v>0</v>
      </c>
      <c r="G36" s="38">
        <v>0</v>
      </c>
      <c r="H36" s="38">
        <v>0</v>
      </c>
      <c r="I36" s="38">
        <v>-40</v>
      </c>
      <c r="J36" s="38">
        <v>0</v>
      </c>
      <c r="K36" s="41">
        <f>SUM(E36:J36)</f>
        <v>-40</v>
      </c>
      <c r="L36" s="38">
        <v>0</v>
      </c>
      <c r="M36" s="44">
        <f>SUM(K36:L36)</f>
        <v>-40</v>
      </c>
    </row>
    <row r="37" spans="5:13" ht="15.75">
      <c r="E37" s="42"/>
      <c r="F37" s="42"/>
      <c r="G37" s="42"/>
      <c r="H37" s="42"/>
      <c r="I37" s="42"/>
      <c r="J37" s="42"/>
      <c r="K37" s="43"/>
      <c r="L37" s="42"/>
      <c r="M37" s="45"/>
    </row>
    <row r="38" spans="5:13" ht="15.75">
      <c r="E38" s="40"/>
      <c r="F38" s="40"/>
      <c r="G38" s="40"/>
      <c r="H38" s="40"/>
      <c r="I38" s="40"/>
      <c r="J38" s="40"/>
      <c r="K38" s="41"/>
      <c r="M38" s="44"/>
    </row>
    <row r="39" spans="2:13" ht="15.75">
      <c r="B39" s="11" t="s">
        <v>98</v>
      </c>
      <c r="E39" s="38">
        <f aca="true" t="shared" si="1" ref="E39:J39">SUM(E30:E37)</f>
        <v>456132</v>
      </c>
      <c r="F39" s="38">
        <f t="shared" si="1"/>
        <v>39773</v>
      </c>
      <c r="G39" s="38">
        <f t="shared" si="1"/>
        <v>0</v>
      </c>
      <c r="H39" s="38">
        <f t="shared" si="1"/>
        <v>1816</v>
      </c>
      <c r="I39" s="38">
        <f t="shared" si="1"/>
        <v>-40</v>
      </c>
      <c r="J39" s="38">
        <f t="shared" si="1"/>
        <v>184740</v>
      </c>
      <c r="K39" s="39">
        <f>SUM(E39:J39)</f>
        <v>682421</v>
      </c>
      <c r="L39" s="38">
        <f>SUM(L30:L37)</f>
        <v>287</v>
      </c>
      <c r="M39" s="39">
        <f>SUM(K39:L39)</f>
        <v>682708</v>
      </c>
    </row>
    <row r="40" spans="2:13" ht="6.75" customHeight="1" thickBot="1">
      <c r="B40" s="11"/>
      <c r="E40" s="46"/>
      <c r="F40" s="46"/>
      <c r="G40" s="46"/>
      <c r="H40" s="46"/>
      <c r="I40" s="46"/>
      <c r="J40" s="46"/>
      <c r="K40" s="47"/>
      <c r="L40" s="48"/>
      <c r="M40" s="49"/>
    </row>
    <row r="45" ht="15.75">
      <c r="B45" s="51" t="s">
        <v>32</v>
      </c>
    </row>
    <row r="46" ht="15.75">
      <c r="B46" s="11" t="s">
        <v>87</v>
      </c>
    </row>
  </sheetData>
  <printOptions horizontalCentered="1"/>
  <pageMargins left="0" right="0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9" sqref="H19"/>
    </sheetView>
  </sheetViews>
  <sheetFormatPr defaultColWidth="9.33203125" defaultRowHeight="12.75"/>
  <cols>
    <col min="1" max="7" width="9.33203125" style="2" customWidth="1"/>
    <col min="8" max="8" width="15" style="2" customWidth="1"/>
    <col min="9" max="9" width="2.16015625" style="2" customWidth="1"/>
    <col min="10" max="10" width="15" style="2" customWidth="1"/>
    <col min="11" max="16384" width="9.33203125" style="2" customWidth="1"/>
  </cols>
  <sheetData>
    <row r="1" ht="15.75">
      <c r="A1" s="11" t="s">
        <v>3</v>
      </c>
    </row>
    <row r="2" ht="15.75">
      <c r="A2" s="11" t="s">
        <v>31</v>
      </c>
    </row>
    <row r="3" ht="15.75">
      <c r="A3" s="11" t="s">
        <v>78</v>
      </c>
    </row>
    <row r="4" ht="15.75">
      <c r="A4" s="11"/>
    </row>
    <row r="6" spans="8:10" ht="15">
      <c r="H6" s="14" t="s">
        <v>88</v>
      </c>
      <c r="J6" s="14" t="str">
        <f>+H6</f>
        <v>3 Months</v>
      </c>
    </row>
    <row r="7" spans="8:10" ht="15">
      <c r="H7" s="14" t="s">
        <v>33</v>
      </c>
      <c r="J7" s="14" t="s">
        <v>33</v>
      </c>
    </row>
    <row r="8" spans="8:10" ht="15">
      <c r="H8" s="24" t="s">
        <v>92</v>
      </c>
      <c r="J8" s="24" t="s">
        <v>93</v>
      </c>
    </row>
    <row r="9" spans="8:10" ht="15">
      <c r="H9" s="19" t="s">
        <v>34</v>
      </c>
      <c r="J9" s="23" t="s">
        <v>34</v>
      </c>
    </row>
    <row r="10" ht="15">
      <c r="H10" s="18"/>
    </row>
    <row r="11" spans="1:10" ht="15">
      <c r="A11" s="2" t="s">
        <v>99</v>
      </c>
      <c r="H11" s="3">
        <v>6732</v>
      </c>
      <c r="J11" s="3">
        <v>78</v>
      </c>
    </row>
    <row r="12" spans="8:10" ht="15">
      <c r="H12" s="3"/>
      <c r="J12" s="3"/>
    </row>
    <row r="13" spans="1:10" ht="15">
      <c r="A13" s="2" t="s">
        <v>51</v>
      </c>
      <c r="H13" s="7">
        <v>-15578</v>
      </c>
      <c r="J13" s="7">
        <v>-6054</v>
      </c>
    </row>
    <row r="14" spans="8:10" ht="15">
      <c r="H14" s="3"/>
      <c r="J14" s="3"/>
    </row>
    <row r="15" spans="1:10" ht="15">
      <c r="A15" s="2" t="s">
        <v>126</v>
      </c>
      <c r="H15" s="8">
        <v>231</v>
      </c>
      <c r="J15" s="8">
        <v>10909</v>
      </c>
    </row>
    <row r="16" spans="8:10" ht="15">
      <c r="H16" s="3"/>
      <c r="J16" s="3"/>
    </row>
    <row r="17" spans="1:10" ht="15">
      <c r="A17" s="2" t="s">
        <v>127</v>
      </c>
      <c r="H17" s="3">
        <f>+H11+H13+H15</f>
        <v>-8615</v>
      </c>
      <c r="J17" s="3">
        <f>+J11+J13+J15</f>
        <v>4933</v>
      </c>
    </row>
    <row r="18" spans="8:10" ht="15">
      <c r="H18" s="3"/>
      <c r="J18" s="3"/>
    </row>
    <row r="19" spans="1:10" ht="15">
      <c r="A19" s="2" t="s">
        <v>41</v>
      </c>
      <c r="H19" s="8">
        <v>14011</v>
      </c>
      <c r="J19" s="8">
        <v>3834</v>
      </c>
    </row>
    <row r="20" spans="8:10" ht="15">
      <c r="H20" s="3"/>
      <c r="J20" s="3"/>
    </row>
    <row r="21" spans="1:10" ht="15.75" thickBot="1">
      <c r="A21" s="2" t="s">
        <v>42</v>
      </c>
      <c r="H21" s="15">
        <f>+H17+H19</f>
        <v>5396</v>
      </c>
      <c r="J21" s="15">
        <f>+J17+J19</f>
        <v>8767</v>
      </c>
    </row>
    <row r="22" spans="8:10" ht="15.75" thickTop="1">
      <c r="H22" s="3"/>
      <c r="J22" s="3"/>
    </row>
    <row r="23" spans="1:10" ht="15">
      <c r="A23" s="2" t="s">
        <v>36</v>
      </c>
      <c r="H23" s="3"/>
      <c r="J23" s="3"/>
    </row>
    <row r="24" spans="2:10" ht="15">
      <c r="B24" s="2" t="s">
        <v>37</v>
      </c>
      <c r="H24" s="3">
        <v>30305</v>
      </c>
      <c r="J24" s="3">
        <v>26776</v>
      </c>
    </row>
    <row r="25" spans="2:10" ht="15">
      <c r="B25" s="2" t="s">
        <v>38</v>
      </c>
      <c r="H25" s="3">
        <v>-25920</v>
      </c>
      <c r="J25" s="3">
        <v>-18729</v>
      </c>
    </row>
    <row r="26" spans="2:10" ht="15">
      <c r="B26" s="2" t="s">
        <v>48</v>
      </c>
      <c r="H26" s="3"/>
      <c r="J26" s="3"/>
    </row>
    <row r="27" spans="2:10" ht="15">
      <c r="B27" s="2" t="s">
        <v>49</v>
      </c>
      <c r="H27" s="3">
        <v>1011</v>
      </c>
      <c r="J27" s="3">
        <v>720</v>
      </c>
    </row>
    <row r="28" spans="8:10" ht="15.75" thickBot="1">
      <c r="H28" s="20">
        <f>SUM(H24:H27)</f>
        <v>5396</v>
      </c>
      <c r="J28" s="20">
        <f>SUM(J24:J27)</f>
        <v>8767</v>
      </c>
    </row>
    <row r="29" ht="15.75" thickTop="1">
      <c r="H29" s="3"/>
    </row>
    <row r="30" ht="15">
      <c r="H30" s="3"/>
    </row>
    <row r="31" ht="15">
      <c r="H31" s="3"/>
    </row>
    <row r="32" ht="15">
      <c r="H32" s="3"/>
    </row>
    <row r="33" ht="15">
      <c r="H33" s="3"/>
    </row>
    <row r="34" ht="15">
      <c r="H34" s="3"/>
    </row>
    <row r="35" spans="1:8" ht="15">
      <c r="A35" s="9" t="s">
        <v>35</v>
      </c>
      <c r="H35" s="3"/>
    </row>
    <row r="36" spans="1:8" ht="15">
      <c r="A36" s="1" t="s">
        <v>87</v>
      </c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</sheetData>
  <printOptions horizontalCentered="1"/>
  <pageMargins left="0.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Too</cp:lastModifiedBy>
  <cp:lastPrinted>2007-11-15T10:56:41Z</cp:lastPrinted>
  <dcterms:created xsi:type="dcterms:W3CDTF">1999-09-10T07:41:06Z</dcterms:created>
  <dcterms:modified xsi:type="dcterms:W3CDTF">2007-11-22T08:22:32Z</dcterms:modified>
  <cp:category/>
  <cp:version/>
  <cp:contentType/>
  <cp:contentStatus/>
</cp:coreProperties>
</file>