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income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'cashflow'!$A$1:$J$36</definedName>
    <definedName name="_xlnm.Print_Titles" localSheetId="1">'bs'!$1:$3</definedName>
  </definedNames>
  <calcPr fullCalcOnLoad="1"/>
</workbook>
</file>

<file path=xl/sharedStrings.xml><?xml version="1.0" encoding="utf-8"?>
<sst xmlns="http://schemas.openxmlformats.org/spreadsheetml/2006/main" count="175" uniqueCount="136">
  <si>
    <t>QUARTER</t>
  </si>
  <si>
    <t>RM'000</t>
  </si>
  <si>
    <t>TO DATE</t>
  </si>
  <si>
    <t>PJ DEVELOPMENT HOLDINGS BERHAD (5938-A)</t>
  </si>
  <si>
    <t>The figures have not been audited.</t>
  </si>
  <si>
    <t>CURRENT</t>
  </si>
  <si>
    <t>(UNAUDITED)</t>
  </si>
  <si>
    <t>Current Assets</t>
  </si>
  <si>
    <t>Current Liabilities</t>
  </si>
  <si>
    <t>Note :</t>
  </si>
  <si>
    <t>Revenue</t>
  </si>
  <si>
    <t>Property, Plant and Equipment</t>
  </si>
  <si>
    <t xml:space="preserve">      Inventories</t>
  </si>
  <si>
    <t>Net Current Assets</t>
  </si>
  <si>
    <t xml:space="preserve">Share </t>
  </si>
  <si>
    <t>Revaluation</t>
  </si>
  <si>
    <t>Translation</t>
  </si>
  <si>
    <t>Capital</t>
  </si>
  <si>
    <t>Premium</t>
  </si>
  <si>
    <t>Reserve</t>
  </si>
  <si>
    <t>Total</t>
  </si>
  <si>
    <t>CONDENSED CONSOLIDATED STATEMENT OF CHANGES IN EQUITY</t>
  </si>
  <si>
    <t>CONDENSED CONSOLIDATED BALANCE SHEET</t>
  </si>
  <si>
    <t>(The Condensed Consolidated Balance Sheets should be read in conjunction with the Annual Financial</t>
  </si>
  <si>
    <t>AS AT</t>
  </si>
  <si>
    <t xml:space="preserve">      Trade and Other Payables</t>
  </si>
  <si>
    <t xml:space="preserve">      Trade and Other Receivables</t>
  </si>
  <si>
    <t xml:space="preserve">      Cash and Cash Equivalents</t>
  </si>
  <si>
    <t xml:space="preserve">      Taxation</t>
  </si>
  <si>
    <t>Other Investments</t>
  </si>
  <si>
    <t>Long Term and Deferred Liabilities</t>
  </si>
  <si>
    <t xml:space="preserve">      Borrowings</t>
  </si>
  <si>
    <t>Retained</t>
  </si>
  <si>
    <t>Profits</t>
  </si>
  <si>
    <t>CONDENSED CONSOLIDATED INCOME STATEMENTS</t>
  </si>
  <si>
    <t>ENDED</t>
  </si>
  <si>
    <t>COMPARATIVE</t>
  </si>
  <si>
    <t>CUMULATIVE</t>
  </si>
  <si>
    <t>Interest Income</t>
  </si>
  <si>
    <t>Basic Earnings per Ordinary Share (sen)</t>
  </si>
  <si>
    <t>Diluted Earnings per Ordinary Share (sen)</t>
  </si>
  <si>
    <t xml:space="preserve">(The Condensed Consolidated Income Statements should be read in conjunction with the Annual Financial Report </t>
  </si>
  <si>
    <t>CONDENSED CONSOLIDATED CASH FLOW STATEMENTS</t>
  </si>
  <si>
    <t xml:space="preserve">(The Condensed Consolidated Statement of Changes in Equity should be read in conjunction with </t>
  </si>
  <si>
    <t>Ended</t>
  </si>
  <si>
    <t>RM '000</t>
  </si>
  <si>
    <t xml:space="preserve">(The Condensed Consolidated Cash Flow Statements should be read in conjunction with </t>
  </si>
  <si>
    <t>Cash &amp; Cash Equivalents comprises :</t>
  </si>
  <si>
    <t>Cash and bank balances</t>
  </si>
  <si>
    <t>Bank overdrafts</t>
  </si>
  <si>
    <t>Financed by:-</t>
  </si>
  <si>
    <t>Capital and reserves</t>
  </si>
  <si>
    <t xml:space="preserve">      Reserves</t>
  </si>
  <si>
    <t xml:space="preserve">      Share Capital</t>
  </si>
  <si>
    <t>Tax Expense</t>
  </si>
  <si>
    <t>Financing Costs</t>
  </si>
  <si>
    <t>Cash &amp; Cash Equivalents at beginning of period</t>
  </si>
  <si>
    <t>Cash &amp; Cash Equivalents at end of period</t>
  </si>
  <si>
    <t>AUDITED</t>
  </si>
  <si>
    <t xml:space="preserve">Net profit for the </t>
  </si>
  <si>
    <t>Net profit for the</t>
  </si>
  <si>
    <t>Profit Before Taxation</t>
  </si>
  <si>
    <t>Investment in Associated Companies</t>
  </si>
  <si>
    <t>Trade and Other Receivables</t>
  </si>
  <si>
    <t>Land Held for Property Development</t>
  </si>
  <si>
    <t>Deferred Tax Assets</t>
  </si>
  <si>
    <t xml:space="preserve">      Property Development Costs</t>
  </si>
  <si>
    <t>Minority Shareholders' Interest</t>
  </si>
  <si>
    <t xml:space="preserve">      Deferred Tax Liabilities</t>
  </si>
  <si>
    <t>Deposits placed with licensed banks (excluding</t>
  </si>
  <si>
    <t xml:space="preserve">   deposit pledged)</t>
  </si>
  <si>
    <t>At 1 July 2005</t>
  </si>
  <si>
    <t>Company's share price at the balance sheet date.</t>
  </si>
  <si>
    <t>Net cash outflow from investing activities</t>
  </si>
  <si>
    <t>The diluted earnings per share figures are not shown as the conversion price of warrants is higher than the</t>
  </si>
  <si>
    <t xml:space="preserve">      Deferred Income</t>
  </si>
  <si>
    <t>30/06/2006</t>
  </si>
  <si>
    <t xml:space="preserve">      the financial statements</t>
  </si>
  <si>
    <t>Quarterly report on consolidated results for the first quarter ended 30/09/2006.</t>
  </si>
  <si>
    <t>3 MONTHS</t>
  </si>
  <si>
    <t>30/09/2006</t>
  </si>
  <si>
    <t>30/09/2005</t>
  </si>
  <si>
    <t xml:space="preserve">  for the year ended 30 June 2006)</t>
  </si>
  <si>
    <t>AT 30 SEPTEMBER 2006</t>
  </si>
  <si>
    <t xml:space="preserve">  Report for the year ended 30 June 2006)</t>
  </si>
  <si>
    <t xml:space="preserve">  the Annual Financial Report for the year ended 30 June 2006)</t>
  </si>
  <si>
    <t>3 Months</t>
  </si>
  <si>
    <t>ended 30 September 2006</t>
  </si>
  <si>
    <t>At 1 July 2006</t>
  </si>
  <si>
    <t>At 30 September 2006</t>
  </si>
  <si>
    <t>ended 30 September 2005</t>
  </si>
  <si>
    <t>At 30 September 2005</t>
  </si>
  <si>
    <t>30/09/06</t>
  </si>
  <si>
    <t>30/09/05</t>
  </si>
  <si>
    <t>FOR THE THREE MONTHS ENDED 30 SEPTEMBER 2006</t>
  </si>
  <si>
    <t>Attributable to:</t>
  </si>
  <si>
    <t xml:space="preserve">     Minority Interest</t>
  </si>
  <si>
    <t xml:space="preserve">     Shareholders Of The Company</t>
  </si>
  <si>
    <t>Total Equity</t>
  </si>
  <si>
    <t xml:space="preserve">     three months period</t>
  </si>
  <si>
    <t>Net cash inflow/(outflow) from financing activities</t>
  </si>
  <si>
    <t>Minority</t>
  </si>
  <si>
    <t>Interest</t>
  </si>
  <si>
    <t>Equity</t>
  </si>
  <si>
    <t>Net cash inflow/(outflow) from operating activities</t>
  </si>
  <si>
    <t>Issuance of shares to minority</t>
  </si>
  <si>
    <t xml:space="preserve">      shareholders</t>
  </si>
  <si>
    <t>Investment Property</t>
  </si>
  <si>
    <t>Goodwill</t>
  </si>
  <si>
    <t>(RESTATED)</t>
  </si>
  <si>
    <t>Net Assets Per Share</t>
  </si>
  <si>
    <t>At 1 July 2006 (restated)</t>
  </si>
  <si>
    <t>Results from Operating Activities</t>
  </si>
  <si>
    <t>Operating Profit</t>
  </si>
  <si>
    <t>Profit for The Period</t>
  </si>
  <si>
    <t>Total Equity Attributable to Shareholders of the Company</t>
  </si>
  <si>
    <t>Effect of adopting FRS 3</t>
  </si>
  <si>
    <t>At 1 July 2005 (restated)</t>
  </si>
  <si>
    <t>|</t>
  </si>
  <si>
    <t>Distributable</t>
  </si>
  <si>
    <t>Net increase/(decrease) in Cash &amp; Cash Equivalents</t>
  </si>
  <si>
    <t xml:space="preserve">      Less: Treasury Shares</t>
  </si>
  <si>
    <t>Shares repurchased</t>
  </si>
  <si>
    <t>Treasury</t>
  </si>
  <si>
    <t>Shares</t>
  </si>
  <si>
    <t xml:space="preserve">                     Attributable to Shareholders of the Company</t>
  </si>
  <si>
    <t xml:space="preserve">           Non-distributable</t>
  </si>
  <si>
    <t>Net gain not recognised in</t>
  </si>
  <si>
    <t xml:space="preserve">        policy</t>
  </si>
  <si>
    <t>Effect of change in accounting</t>
  </si>
  <si>
    <t xml:space="preserve">       policy</t>
  </si>
  <si>
    <t xml:space="preserve">Effect of change in accounting </t>
  </si>
  <si>
    <t>Share of Profit/(Loss) After Tax and</t>
  </si>
  <si>
    <t>Accounted Associate</t>
  </si>
  <si>
    <t>Minority Interest of Equity</t>
  </si>
  <si>
    <t>Prepaid Lease Payment (interest in leasehold land)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</si>
</sst>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#,##0.0"/>
  </numFmts>
  <fonts count="9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0" fontId="1" fillId="0" borderId="0" xfId="0" applyFont="1" applyAlignment="1" quotePrefix="1">
      <alignment/>
    </xf>
    <xf numFmtId="173" fontId="1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173" fontId="2" fillId="0" borderId="3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73" fontId="2" fillId="0" borderId="4" xfId="15" applyNumberFormat="1" applyFont="1" applyBorder="1" applyAlignment="1">
      <alignment/>
    </xf>
    <xf numFmtId="171" fontId="2" fillId="0" borderId="2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14" fontId="2" fillId="0" borderId="0" xfId="0" applyNumberFormat="1" applyFont="1" applyAlignment="1">
      <alignment/>
    </xf>
    <xf numFmtId="14" fontId="1" fillId="0" borderId="2" xfId="0" applyNumberFormat="1" applyFont="1" applyBorder="1" applyAlignment="1">
      <alignment horizontal="center"/>
    </xf>
    <xf numFmtId="173" fontId="2" fillId="0" borderId="5" xfId="15" applyNumberFormat="1" applyFont="1" applyBorder="1" applyAlignment="1">
      <alignment/>
    </xf>
    <xf numFmtId="173" fontId="1" fillId="0" borderId="0" xfId="0" applyNumberFormat="1" applyFont="1" applyAlignment="1" quotePrefix="1">
      <alignment horizontal="center"/>
    </xf>
    <xf numFmtId="173" fontId="2" fillId="0" borderId="0" xfId="15" applyNumberFormat="1" applyFont="1" applyFill="1" applyAlignment="1">
      <alignment/>
    </xf>
    <xf numFmtId="0" fontId="1" fillId="0" borderId="2" xfId="0" applyFont="1" applyBorder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73" fontId="2" fillId="0" borderId="6" xfId="15" applyNumberFormat="1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2" fillId="0" borderId="8" xfId="15" applyNumberFormat="1" applyFont="1" applyBorder="1" applyAlignment="1">
      <alignment/>
    </xf>
    <xf numFmtId="173" fontId="2" fillId="0" borderId="9" xfId="15" applyNumberFormat="1" applyFont="1" applyBorder="1" applyAlignment="1">
      <alignment/>
    </xf>
    <xf numFmtId="171" fontId="2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3" fillId="0" borderId="0" xfId="15" applyNumberFormat="1" applyFont="1" applyAlignment="1">
      <alignment/>
    </xf>
    <xf numFmtId="173" fontId="6" fillId="0" borderId="10" xfId="15" applyNumberFormat="1" applyFont="1" applyBorder="1" applyAlignment="1">
      <alignment/>
    </xf>
    <xf numFmtId="173" fontId="6" fillId="0" borderId="11" xfId="15" applyNumberFormat="1" applyFont="1" applyBorder="1" applyAlignment="1">
      <alignment/>
    </xf>
    <xf numFmtId="173" fontId="3" fillId="0" borderId="11" xfId="15" applyNumberFormat="1" applyFont="1" applyBorder="1" applyAlignment="1">
      <alignment/>
    </xf>
    <xf numFmtId="173" fontId="3" fillId="0" borderId="12" xfId="15" applyNumberFormat="1" applyFont="1" applyBorder="1" applyAlignment="1">
      <alignment/>
    </xf>
    <xf numFmtId="173" fontId="6" fillId="0" borderId="13" xfId="15" applyNumberFormat="1" applyFont="1" applyBorder="1" applyAlignment="1">
      <alignment/>
    </xf>
    <xf numFmtId="173" fontId="6" fillId="0" borderId="0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14" xfId="15" applyNumberFormat="1" applyFont="1" applyBorder="1" applyAlignment="1">
      <alignment/>
    </xf>
    <xf numFmtId="173" fontId="6" fillId="0" borderId="15" xfId="15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16" xfId="15" applyNumberFormat="1" applyFont="1" applyBorder="1" applyAlignment="1">
      <alignment/>
    </xf>
    <xf numFmtId="173" fontId="3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171" fontId="6" fillId="0" borderId="0" xfId="15" applyFont="1" applyAlignment="1">
      <alignment/>
    </xf>
    <xf numFmtId="0" fontId="6" fillId="0" borderId="2" xfId="0" applyFont="1" applyBorder="1" applyAlignment="1">
      <alignment/>
    </xf>
    <xf numFmtId="173" fontId="3" fillId="0" borderId="2" xfId="0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0" fontId="6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</xdr:row>
      <xdr:rowOff>114300</xdr:rowOff>
    </xdr:from>
    <xdr:to>
      <xdr:col>5</xdr:col>
      <xdr:colOff>571500</xdr:colOff>
      <xdr:row>5</xdr:row>
      <xdr:rowOff>114300</xdr:rowOff>
    </xdr:to>
    <xdr:sp>
      <xdr:nvSpPr>
        <xdr:cNvPr id="1" name="Line 4"/>
        <xdr:cNvSpPr>
          <a:spLocks/>
        </xdr:cNvSpPr>
      </xdr:nvSpPr>
      <xdr:spPr>
        <a:xfrm>
          <a:off x="2162175" y="10382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152400</xdr:colOff>
      <xdr:row>5</xdr:row>
      <xdr:rowOff>114300</xdr:rowOff>
    </xdr:from>
    <xdr:to>
      <xdr:col>10</xdr:col>
      <xdr:colOff>723900</xdr:colOff>
      <xdr:row>5</xdr:row>
      <xdr:rowOff>114300</xdr:rowOff>
    </xdr:to>
    <xdr:sp>
      <xdr:nvSpPr>
        <xdr:cNvPr id="2" name="Line 5"/>
        <xdr:cNvSpPr>
          <a:spLocks/>
        </xdr:cNvSpPr>
      </xdr:nvSpPr>
      <xdr:spPr>
        <a:xfrm>
          <a:off x="6181725" y="10382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114300</xdr:rowOff>
    </xdr:from>
    <xdr:to>
      <xdr:col>6</xdr:col>
      <xdr:colOff>314325</xdr:colOff>
      <xdr:row>6</xdr:row>
      <xdr:rowOff>114300</xdr:rowOff>
    </xdr:to>
    <xdr:sp>
      <xdr:nvSpPr>
        <xdr:cNvPr id="3" name="Line 9"/>
        <xdr:cNvSpPr>
          <a:spLocks/>
        </xdr:cNvSpPr>
      </xdr:nvSpPr>
      <xdr:spPr>
        <a:xfrm>
          <a:off x="2828925" y="12382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6</xdr:row>
      <xdr:rowOff>104775</xdr:rowOff>
    </xdr:from>
    <xdr:to>
      <xdr:col>8</xdr:col>
      <xdr:colOff>838200</xdr:colOff>
      <xdr:row>6</xdr:row>
      <xdr:rowOff>104775</xdr:rowOff>
    </xdr:to>
    <xdr:sp>
      <xdr:nvSpPr>
        <xdr:cNvPr id="4" name="Line 10"/>
        <xdr:cNvSpPr>
          <a:spLocks/>
        </xdr:cNvSpPr>
      </xdr:nvSpPr>
      <xdr:spPr>
        <a:xfrm flipH="1" flipV="1">
          <a:off x="4962525" y="12287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J42" sqref="J42"/>
    </sheetView>
  </sheetViews>
  <sheetFormatPr defaultColWidth="9.33203125" defaultRowHeight="12.75"/>
  <cols>
    <col min="1" max="1" width="4" style="2" customWidth="1"/>
    <col min="2" max="5" width="9.33203125" style="2" customWidth="1"/>
    <col min="6" max="6" width="5.16015625" style="2" customWidth="1"/>
    <col min="7" max="7" width="15" style="3" bestFit="1" customWidth="1"/>
    <col min="8" max="8" width="22.16015625" style="2" customWidth="1"/>
    <col min="9" max="9" width="2.83203125" style="2" customWidth="1"/>
    <col min="10" max="10" width="19" style="2" customWidth="1"/>
    <col min="11" max="11" width="21.5" style="3" customWidth="1"/>
    <col min="12" max="16384" width="9.33203125" style="2" customWidth="1"/>
  </cols>
  <sheetData>
    <row r="1" ht="15.75">
      <c r="A1" s="12" t="s">
        <v>3</v>
      </c>
    </row>
    <row r="2" ht="15.75">
      <c r="A2" s="12" t="s">
        <v>34</v>
      </c>
    </row>
    <row r="3" ht="15.75">
      <c r="A3" s="12" t="s">
        <v>94</v>
      </c>
    </row>
    <row r="5" ht="15">
      <c r="A5" s="2" t="s">
        <v>78</v>
      </c>
    </row>
    <row r="6" ht="15">
      <c r="A6" s="2" t="s">
        <v>4</v>
      </c>
    </row>
    <row r="9" spans="7:11" ht="15">
      <c r="G9" s="14"/>
      <c r="I9" s="11"/>
      <c r="J9" s="1"/>
      <c r="K9" s="11" t="s">
        <v>36</v>
      </c>
    </row>
    <row r="10" spans="7:11" ht="15">
      <c r="G10" s="11" t="s">
        <v>5</v>
      </c>
      <c r="H10" s="11" t="s">
        <v>36</v>
      </c>
      <c r="I10" s="11"/>
      <c r="J10" s="15" t="s">
        <v>79</v>
      </c>
      <c r="K10" s="11" t="str">
        <f>J10</f>
        <v>3 MONTHS</v>
      </c>
    </row>
    <row r="11" spans="7:11" ht="15">
      <c r="G11" s="11" t="s">
        <v>0</v>
      </c>
      <c r="H11" s="11" t="s">
        <v>0</v>
      </c>
      <c r="I11" s="11"/>
      <c r="J11" s="15" t="s">
        <v>37</v>
      </c>
      <c r="K11" s="11" t="s">
        <v>37</v>
      </c>
    </row>
    <row r="12" spans="7:11" ht="15">
      <c r="G12" s="11" t="s">
        <v>35</v>
      </c>
      <c r="H12" s="11" t="s">
        <v>35</v>
      </c>
      <c r="I12" s="11"/>
      <c r="J12" s="15" t="s">
        <v>2</v>
      </c>
      <c r="K12" s="11" t="s">
        <v>2</v>
      </c>
    </row>
    <row r="13" spans="7:11" ht="15">
      <c r="G13" s="4" t="s">
        <v>80</v>
      </c>
      <c r="H13" s="4" t="s">
        <v>81</v>
      </c>
      <c r="I13" s="4"/>
      <c r="J13" s="22" t="str">
        <f>G13</f>
        <v>30/09/2006</v>
      </c>
      <c r="K13" s="4" t="str">
        <f>H13</f>
        <v>30/09/2005</v>
      </c>
    </row>
    <row r="14" spans="7:11" ht="15">
      <c r="G14" s="11" t="s">
        <v>1</v>
      </c>
      <c r="H14" s="11" t="s">
        <v>1</v>
      </c>
      <c r="I14" s="11"/>
      <c r="J14" s="15" t="s">
        <v>1</v>
      </c>
      <c r="K14" s="11" t="s">
        <v>1</v>
      </c>
    </row>
    <row r="15" spans="8:9" ht="15">
      <c r="H15" s="3"/>
      <c r="I15" s="3"/>
    </row>
    <row r="16" spans="2:11" ht="15.75" thickBot="1">
      <c r="B16" s="2" t="s">
        <v>10</v>
      </c>
      <c r="G16" s="13">
        <v>120442</v>
      </c>
      <c r="H16" s="13">
        <v>107581</v>
      </c>
      <c r="I16" s="3"/>
      <c r="J16" s="13">
        <f>+G16</f>
        <v>120442</v>
      </c>
      <c r="K16" s="13">
        <v>107581</v>
      </c>
    </row>
    <row r="17" spans="8:10" ht="15">
      <c r="H17" s="3"/>
      <c r="I17" s="3"/>
      <c r="J17" s="3"/>
    </row>
    <row r="18" spans="2:11" ht="15">
      <c r="B18" s="2" t="s">
        <v>112</v>
      </c>
      <c r="G18" s="3">
        <v>10861</v>
      </c>
      <c r="H18" s="23">
        <v>6633</v>
      </c>
      <c r="I18" s="8"/>
      <c r="J18" s="3">
        <f>+G18</f>
        <v>10861</v>
      </c>
      <c r="K18" s="23">
        <v>6633</v>
      </c>
    </row>
    <row r="19" spans="8:10" ht="15">
      <c r="H19" s="3"/>
      <c r="I19" s="8"/>
      <c r="J19" s="3"/>
    </row>
    <row r="20" spans="2:11" ht="15">
      <c r="B20" s="2" t="s">
        <v>55</v>
      </c>
      <c r="G20" s="3">
        <v>-3059</v>
      </c>
      <c r="H20" s="3">
        <v>-2691</v>
      </c>
      <c r="I20" s="8"/>
      <c r="J20" s="3">
        <f>+G20</f>
        <v>-3059</v>
      </c>
      <c r="K20" s="3">
        <v>-2691</v>
      </c>
    </row>
    <row r="21" spans="2:11" ht="15.75" thickBot="1">
      <c r="B21" s="2" t="s">
        <v>38</v>
      </c>
      <c r="G21" s="13">
        <v>247</v>
      </c>
      <c r="H21" s="13">
        <v>174</v>
      </c>
      <c r="I21" s="8"/>
      <c r="J21" s="13">
        <f>+G21</f>
        <v>247</v>
      </c>
      <c r="K21" s="13">
        <v>174</v>
      </c>
    </row>
    <row r="22" spans="8:10" ht="6.75" customHeight="1">
      <c r="H22" s="3"/>
      <c r="I22" s="8"/>
      <c r="J22" s="3"/>
    </row>
    <row r="23" spans="2:11" ht="15">
      <c r="B23" s="2" t="s">
        <v>113</v>
      </c>
      <c r="G23" s="3">
        <f>SUM(G18:G21)</f>
        <v>8049</v>
      </c>
      <c r="H23" s="3">
        <f>SUM(H18:H21)</f>
        <v>4116</v>
      </c>
      <c r="I23" s="8"/>
      <c r="J23" s="3">
        <f>SUM(J18:J21)</f>
        <v>8049</v>
      </c>
      <c r="K23" s="3">
        <f>SUM(K18:K21)</f>
        <v>4116</v>
      </c>
    </row>
    <row r="24" spans="8:10" ht="15">
      <c r="H24" s="3"/>
      <c r="I24" s="8"/>
      <c r="J24" s="3"/>
    </row>
    <row r="25" spans="2:10" ht="15">
      <c r="B25" s="2" t="s">
        <v>132</v>
      </c>
      <c r="H25" s="3"/>
      <c r="I25" s="8"/>
      <c r="J25" s="3"/>
    </row>
    <row r="26" spans="3:10" ht="15">
      <c r="C26" s="2" t="s">
        <v>134</v>
      </c>
      <c r="H26" s="3"/>
      <c r="I26" s="8"/>
      <c r="J26" s="3"/>
    </row>
    <row r="27" spans="3:11" ht="15">
      <c r="C27" s="2" t="s">
        <v>133</v>
      </c>
      <c r="G27" s="3">
        <v>8</v>
      </c>
      <c r="H27" s="3">
        <v>-108</v>
      </c>
      <c r="I27" s="8"/>
      <c r="J27" s="3">
        <f>+G27</f>
        <v>8</v>
      </c>
      <c r="K27" s="3">
        <v>-108</v>
      </c>
    </row>
    <row r="28" spans="7:11" ht="6.75" customHeight="1">
      <c r="G28" s="9"/>
      <c r="H28" s="9"/>
      <c r="I28" s="8"/>
      <c r="J28" s="9"/>
      <c r="K28" s="9"/>
    </row>
    <row r="29" spans="7:10" ht="6.75" customHeight="1">
      <c r="G29" s="8"/>
      <c r="H29" s="3"/>
      <c r="I29" s="8"/>
      <c r="J29" s="8"/>
    </row>
    <row r="30" spans="2:11" ht="15">
      <c r="B30" s="2" t="s">
        <v>61</v>
      </c>
      <c r="G30" s="3">
        <f>SUM(G23:G27)</f>
        <v>8057</v>
      </c>
      <c r="H30" s="3">
        <f>SUM(H23:H27)</f>
        <v>4008</v>
      </c>
      <c r="I30" s="3"/>
      <c r="J30" s="3">
        <f>SUM(J23:J27)</f>
        <v>8057</v>
      </c>
      <c r="K30" s="3">
        <f>SUM(K23:K27)</f>
        <v>4008</v>
      </c>
    </row>
    <row r="31" spans="8:10" ht="15">
      <c r="H31" s="3"/>
      <c r="I31" s="8"/>
      <c r="J31" s="3"/>
    </row>
    <row r="32" spans="2:11" ht="15">
      <c r="B32" s="2" t="s">
        <v>54</v>
      </c>
      <c r="G32" s="3">
        <v>-1621</v>
      </c>
      <c r="H32" s="3">
        <v>-1123</v>
      </c>
      <c r="I32" s="8"/>
      <c r="J32" s="3">
        <f>+G32</f>
        <v>-1621</v>
      </c>
      <c r="K32" s="3">
        <v>-1123</v>
      </c>
    </row>
    <row r="33" spans="7:11" ht="6.75" customHeight="1">
      <c r="G33" s="9"/>
      <c r="H33" s="9"/>
      <c r="I33" s="8"/>
      <c r="J33" s="9"/>
      <c r="K33" s="9"/>
    </row>
    <row r="34" spans="8:10" ht="6.75" customHeight="1">
      <c r="H34" s="3"/>
      <c r="I34" s="8"/>
      <c r="J34" s="3"/>
    </row>
    <row r="35" spans="2:11" ht="15.75" thickBot="1">
      <c r="B35" s="2" t="s">
        <v>114</v>
      </c>
      <c r="G35" s="16">
        <f>SUM(G30:G33)</f>
        <v>6436</v>
      </c>
      <c r="H35" s="16">
        <f>SUM(H30:H33)</f>
        <v>2885</v>
      </c>
      <c r="I35" s="8"/>
      <c r="J35" s="16">
        <f>SUM(J30:J33)</f>
        <v>6436</v>
      </c>
      <c r="K35" s="16">
        <f>SUM(K30:K33)</f>
        <v>2885</v>
      </c>
    </row>
    <row r="36" spans="8:10" ht="15.75" thickTop="1">
      <c r="H36" s="3"/>
      <c r="I36" s="8"/>
      <c r="J36" s="3"/>
    </row>
    <row r="37" spans="2:10" ht="15">
      <c r="B37" s="2" t="s">
        <v>95</v>
      </c>
      <c r="H37" s="3"/>
      <c r="I37" s="8"/>
      <c r="J37" s="3"/>
    </row>
    <row r="38" spans="2:11" ht="15">
      <c r="B38" s="2" t="s">
        <v>97</v>
      </c>
      <c r="G38" s="3">
        <v>6423</v>
      </c>
      <c r="H38" s="3">
        <v>3008</v>
      </c>
      <c r="I38" s="8"/>
      <c r="J38" s="3">
        <v>6423</v>
      </c>
      <c r="K38" s="3">
        <v>3008</v>
      </c>
    </row>
    <row r="39" spans="2:11" ht="15">
      <c r="B39" s="2" t="s">
        <v>96</v>
      </c>
      <c r="G39" s="3">
        <v>13</v>
      </c>
      <c r="H39" s="3">
        <v>-123</v>
      </c>
      <c r="I39" s="8"/>
      <c r="J39" s="3">
        <v>13</v>
      </c>
      <c r="K39" s="3">
        <v>-123</v>
      </c>
    </row>
    <row r="40" spans="7:11" ht="15.75" thickBot="1">
      <c r="G40" s="21">
        <f>SUM(G38:G39)</f>
        <v>6436</v>
      </c>
      <c r="H40" s="21">
        <f>SUM(H38:H39)</f>
        <v>2885</v>
      </c>
      <c r="I40" s="8"/>
      <c r="J40" s="21">
        <f>SUM(J38:J39)</f>
        <v>6436</v>
      </c>
      <c r="K40" s="21">
        <f>SUM(K38:K39)</f>
        <v>2885</v>
      </c>
    </row>
    <row r="41" spans="8:10" ht="15.75" thickTop="1">
      <c r="H41" s="3"/>
      <c r="I41" s="8"/>
      <c r="J41" s="3"/>
    </row>
    <row r="42" spans="2:11" ht="15">
      <c r="B42" s="2" t="s">
        <v>39</v>
      </c>
      <c r="G42" s="17">
        <f>(+G35/456083)*100</f>
        <v>1.411146655323702</v>
      </c>
      <c r="H42" s="17">
        <f>(+H35*1000/456132232)*100</f>
        <v>0.6324920270050111</v>
      </c>
      <c r="I42" s="18"/>
      <c r="J42" s="17">
        <f>(+J35/456083)*100</f>
        <v>1.411146655323702</v>
      </c>
      <c r="K42" s="17">
        <f>(+K35*1000/456132232)*100</f>
        <v>0.6324920270050111</v>
      </c>
    </row>
    <row r="43" spans="8:10" ht="15">
      <c r="H43" s="3"/>
      <c r="I43" s="8"/>
      <c r="J43" s="3"/>
    </row>
    <row r="44" spans="2:11" ht="15">
      <c r="B44" s="2" t="s">
        <v>40</v>
      </c>
      <c r="G44" s="9">
        <v>0</v>
      </c>
      <c r="H44" s="9">
        <v>0</v>
      </c>
      <c r="I44" s="8"/>
      <c r="J44" s="9">
        <v>0</v>
      </c>
      <c r="K44" s="9">
        <v>0</v>
      </c>
    </row>
    <row r="46" spans="2:3" ht="15">
      <c r="B46" s="2" t="s">
        <v>9</v>
      </c>
      <c r="C46" s="2" t="s">
        <v>74</v>
      </c>
    </row>
    <row r="47" ht="15">
      <c r="C47" s="2" t="s">
        <v>72</v>
      </c>
    </row>
    <row r="48" ht="8.25" customHeight="1"/>
    <row r="50" ht="15">
      <c r="B50" s="10" t="s">
        <v>41</v>
      </c>
    </row>
    <row r="51" ht="15">
      <c r="B51" s="1" t="s">
        <v>82</v>
      </c>
    </row>
  </sheetData>
  <printOptions horizontalCentered="1"/>
  <pageMargins left="0" right="0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H57" sqref="H57"/>
    </sheetView>
  </sheetViews>
  <sheetFormatPr defaultColWidth="9.33203125" defaultRowHeight="12.75"/>
  <cols>
    <col min="1" max="1" width="4.33203125" style="2" customWidth="1"/>
    <col min="2" max="6" width="9.33203125" style="2" customWidth="1"/>
    <col min="7" max="7" width="11.5" style="2" customWidth="1"/>
    <col min="8" max="8" width="20" style="3" customWidth="1"/>
    <col min="9" max="9" width="1.83203125" style="2" customWidth="1"/>
    <col min="10" max="10" width="20.33203125" style="3" customWidth="1"/>
    <col min="11" max="16384" width="9.33203125" style="2" customWidth="1"/>
  </cols>
  <sheetData>
    <row r="1" ht="15.75">
      <c r="A1" s="12" t="s">
        <v>3</v>
      </c>
    </row>
    <row r="2" ht="18" customHeight="1">
      <c r="A2" s="12" t="s">
        <v>22</v>
      </c>
    </row>
    <row r="3" ht="18" customHeight="1">
      <c r="A3" s="12" t="s">
        <v>83</v>
      </c>
    </row>
    <row r="4" ht="10.5" customHeight="1"/>
    <row r="5" ht="15" customHeight="1">
      <c r="J5" s="4" t="s">
        <v>109</v>
      </c>
    </row>
    <row r="6" spans="8:10" ht="15">
      <c r="H6" s="4" t="s">
        <v>6</v>
      </c>
      <c r="J6" s="11" t="s">
        <v>58</v>
      </c>
    </row>
    <row r="7" spans="6:10" ht="15">
      <c r="F7" s="5"/>
      <c r="H7" s="11" t="s">
        <v>24</v>
      </c>
      <c r="J7" s="11" t="s">
        <v>24</v>
      </c>
    </row>
    <row r="8" spans="8:10" ht="15">
      <c r="H8" s="4" t="s">
        <v>80</v>
      </c>
      <c r="J8" s="4" t="s">
        <v>76</v>
      </c>
    </row>
    <row r="9" spans="8:10" ht="15">
      <c r="H9" s="11" t="s">
        <v>1</v>
      </c>
      <c r="J9" s="11" t="s">
        <v>1</v>
      </c>
    </row>
    <row r="11" spans="2:10" ht="15">
      <c r="B11" s="2" t="s">
        <v>11</v>
      </c>
      <c r="H11" s="3">
        <v>378825</v>
      </c>
      <c r="J11" s="3">
        <v>382317</v>
      </c>
    </row>
    <row r="12" spans="2:10" ht="15">
      <c r="B12" s="2" t="s">
        <v>107</v>
      </c>
      <c r="H12" s="3">
        <v>7030</v>
      </c>
      <c r="J12" s="3">
        <v>7060</v>
      </c>
    </row>
    <row r="13" spans="2:10" ht="15">
      <c r="B13" s="2" t="s">
        <v>135</v>
      </c>
      <c r="H13" s="3">
        <v>5969</v>
      </c>
      <c r="J13" s="3">
        <v>5989</v>
      </c>
    </row>
    <row r="14" spans="2:10" ht="15">
      <c r="B14" s="2" t="s">
        <v>62</v>
      </c>
      <c r="H14" s="3">
        <v>39980</v>
      </c>
      <c r="J14" s="3">
        <v>25638</v>
      </c>
    </row>
    <row r="15" spans="2:10" ht="15">
      <c r="B15" s="2" t="s">
        <v>29</v>
      </c>
      <c r="H15" s="3">
        <v>52699</v>
      </c>
      <c r="J15" s="3">
        <v>52699</v>
      </c>
    </row>
    <row r="16" spans="2:10" ht="15">
      <c r="B16" s="2" t="s">
        <v>64</v>
      </c>
      <c r="H16" s="3">
        <v>124235</v>
      </c>
      <c r="J16" s="3">
        <v>106295</v>
      </c>
    </row>
    <row r="17" spans="2:10" ht="15">
      <c r="B17" s="2" t="s">
        <v>108</v>
      </c>
      <c r="H17" s="3">
        <v>6615</v>
      </c>
      <c r="J17" s="3">
        <v>6615</v>
      </c>
    </row>
    <row r="18" spans="2:10" ht="15">
      <c r="B18" s="2" t="s">
        <v>63</v>
      </c>
      <c r="H18" s="3">
        <v>14192</v>
      </c>
      <c r="J18" s="3">
        <v>10479</v>
      </c>
    </row>
    <row r="19" spans="2:10" ht="15">
      <c r="B19" s="2" t="s">
        <v>65</v>
      </c>
      <c r="H19" s="9">
        <v>3407</v>
      </c>
      <c r="J19" s="9">
        <v>3407</v>
      </c>
    </row>
    <row r="20" spans="8:10" ht="15">
      <c r="H20" s="3">
        <f>SUM(H11:H19)</f>
        <v>632952</v>
      </c>
      <c r="J20" s="3">
        <f>SUM(J11:J19)</f>
        <v>600499</v>
      </c>
    </row>
    <row r="21" ht="15">
      <c r="B21" s="2" t="s">
        <v>7</v>
      </c>
    </row>
    <row r="22" spans="2:10" ht="15">
      <c r="B22" s="2" t="s">
        <v>12</v>
      </c>
      <c r="H22" s="26">
        <v>39742</v>
      </c>
      <c r="J22" s="26">
        <v>26284</v>
      </c>
    </row>
    <row r="23" spans="2:10" ht="15">
      <c r="B23" s="2" t="s">
        <v>66</v>
      </c>
      <c r="H23" s="27">
        <v>181152</v>
      </c>
      <c r="J23" s="27">
        <v>169794</v>
      </c>
    </row>
    <row r="24" spans="2:10" ht="15">
      <c r="B24" s="2" t="s">
        <v>26</v>
      </c>
      <c r="H24" s="27">
        <v>218587</v>
      </c>
      <c r="J24" s="27">
        <v>241148</v>
      </c>
    </row>
    <row r="25" spans="2:10" ht="15">
      <c r="B25" s="2" t="s">
        <v>27</v>
      </c>
      <c r="H25" s="27">
        <v>39864</v>
      </c>
      <c r="J25" s="27">
        <v>28703</v>
      </c>
    </row>
    <row r="26" spans="8:10" ht="15">
      <c r="H26" s="28">
        <f>SUM(H22:H25)</f>
        <v>479345</v>
      </c>
      <c r="I26" s="6"/>
      <c r="J26" s="28">
        <f>SUM(J22:J25)</f>
        <v>465929</v>
      </c>
    </row>
    <row r="28" ht="15">
      <c r="B28" s="2" t="s">
        <v>8</v>
      </c>
    </row>
    <row r="29" spans="2:10" ht="15">
      <c r="B29" s="2" t="s">
        <v>25</v>
      </c>
      <c r="H29" s="26">
        <v>167455</v>
      </c>
      <c r="J29" s="26">
        <v>161196</v>
      </c>
    </row>
    <row r="30" spans="2:10" ht="15">
      <c r="B30" s="2" t="s">
        <v>31</v>
      </c>
      <c r="H30" s="27">
        <v>134802</v>
      </c>
      <c r="J30" s="27">
        <v>129077</v>
      </c>
    </row>
    <row r="31" spans="2:10" ht="15">
      <c r="B31" s="2" t="s">
        <v>28</v>
      </c>
      <c r="H31" s="27">
        <v>3094</v>
      </c>
      <c r="J31" s="27">
        <v>2854</v>
      </c>
    </row>
    <row r="32" spans="8:10" ht="15">
      <c r="H32" s="28">
        <f>SUM(H29:H31)</f>
        <v>305351</v>
      </c>
      <c r="I32" s="6"/>
      <c r="J32" s="28">
        <f>SUM(J29:J31)</f>
        <v>293127</v>
      </c>
    </row>
    <row r="33" ht="15">
      <c r="I33" s="6"/>
    </row>
    <row r="34" spans="2:10" ht="15">
      <c r="B34" s="2" t="s">
        <v>13</v>
      </c>
      <c r="H34" s="3">
        <f>+H26-H32</f>
        <v>173994</v>
      </c>
      <c r="I34" s="6"/>
      <c r="J34" s="3">
        <f>+J26-J32</f>
        <v>172802</v>
      </c>
    </row>
    <row r="35" ht="15">
      <c r="I35" s="6"/>
    </row>
    <row r="36" spans="8:10" ht="15.75" thickBot="1">
      <c r="H36" s="7">
        <f>+H20+H34</f>
        <v>806946</v>
      </c>
      <c r="I36" s="6"/>
      <c r="J36" s="7">
        <f>+J20+J34</f>
        <v>773301</v>
      </c>
    </row>
    <row r="37" spans="8:10" ht="15.75" thickTop="1">
      <c r="H37" s="8"/>
      <c r="J37" s="8"/>
    </row>
    <row r="38" spans="2:10" ht="15">
      <c r="B38" s="2" t="s">
        <v>50</v>
      </c>
      <c r="H38" s="8"/>
      <c r="J38" s="8"/>
    </row>
    <row r="39" ht="15">
      <c r="B39" s="2" t="s">
        <v>51</v>
      </c>
    </row>
    <row r="40" spans="2:10" ht="15">
      <c r="B40" s="2" t="s">
        <v>53</v>
      </c>
      <c r="H40" s="3">
        <v>456132</v>
      </c>
      <c r="J40" s="3">
        <v>456132</v>
      </c>
    </row>
    <row r="41" spans="2:10" ht="15">
      <c r="B41" s="2" t="s">
        <v>52</v>
      </c>
      <c r="H41" s="8">
        <v>226329</v>
      </c>
      <c r="I41" s="6"/>
      <c r="J41" s="8">
        <v>205403</v>
      </c>
    </row>
    <row r="42" spans="2:10" ht="15">
      <c r="B42" s="2" t="s">
        <v>121</v>
      </c>
      <c r="H42" s="9">
        <v>-40</v>
      </c>
      <c r="J42" s="9">
        <v>0</v>
      </c>
    </row>
    <row r="43" spans="2:10" ht="15">
      <c r="B43" s="2" t="s">
        <v>115</v>
      </c>
      <c r="H43" s="3">
        <f>SUM(H40:H42)</f>
        <v>682421</v>
      </c>
      <c r="J43" s="3">
        <f>SUM(J40:J42)</f>
        <v>661535</v>
      </c>
    </row>
    <row r="44" ht="8.25" customHeight="1"/>
    <row r="45" spans="2:10" ht="15">
      <c r="B45" s="2" t="s">
        <v>67</v>
      </c>
      <c r="H45" s="9">
        <v>287</v>
      </c>
      <c r="J45" s="9">
        <v>260</v>
      </c>
    </row>
    <row r="46" ht="8.25" customHeight="1"/>
    <row r="47" spans="2:10" ht="15">
      <c r="B47" s="2" t="s">
        <v>98</v>
      </c>
      <c r="H47" s="9">
        <f>SUM(H43:H45)</f>
        <v>682708</v>
      </c>
      <c r="J47" s="9">
        <f>SUM(J43:J45)</f>
        <v>661795</v>
      </c>
    </row>
    <row r="48" ht="8.25" customHeight="1"/>
    <row r="49" ht="15">
      <c r="B49" s="2" t="s">
        <v>30</v>
      </c>
    </row>
    <row r="50" spans="2:10" ht="15">
      <c r="B50" s="2" t="s">
        <v>75</v>
      </c>
      <c r="H50" s="26">
        <v>27639</v>
      </c>
      <c r="J50" s="26">
        <v>24867</v>
      </c>
    </row>
    <row r="51" spans="2:10" ht="15">
      <c r="B51" s="2" t="s">
        <v>31</v>
      </c>
      <c r="H51" s="27">
        <v>89163</v>
      </c>
      <c r="J51" s="27">
        <v>79385</v>
      </c>
    </row>
    <row r="52" spans="2:10" ht="15">
      <c r="B52" s="2" t="s">
        <v>68</v>
      </c>
      <c r="H52" s="29">
        <v>7436</v>
      </c>
      <c r="J52" s="29">
        <v>7254</v>
      </c>
    </row>
    <row r="53" spans="8:10" ht="15">
      <c r="H53" s="29">
        <f>SUM(H50:H52)</f>
        <v>124238</v>
      </c>
      <c r="J53" s="29">
        <f>SUM(J50:J52)</f>
        <v>111506</v>
      </c>
    </row>
    <row r="55" spans="8:10" ht="15.75" thickBot="1">
      <c r="H55" s="7">
        <f>+H47+H53</f>
        <v>806946</v>
      </c>
      <c r="I55" s="6"/>
      <c r="J55" s="7">
        <f>+J47+J53</f>
        <v>773301</v>
      </c>
    </row>
    <row r="56" spans="8:10" ht="15.75" thickTop="1">
      <c r="H56" s="8"/>
      <c r="J56" s="8"/>
    </row>
    <row r="57" spans="2:11" ht="15">
      <c r="B57" s="2" t="s">
        <v>110</v>
      </c>
      <c r="G57" s="3"/>
      <c r="H57" s="30">
        <f>+H43/H40</f>
        <v>1.4961041979076233</v>
      </c>
      <c r="J57" s="30">
        <f>+J43/J40</f>
        <v>1.4503148211482642</v>
      </c>
      <c r="K57" s="3"/>
    </row>
    <row r="59" ht="15">
      <c r="B59" s="10" t="s">
        <v>23</v>
      </c>
    </row>
    <row r="60" ht="15">
      <c r="B60" s="1" t="s">
        <v>84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7"/>
  <sheetViews>
    <sheetView workbookViewId="0" topLeftCell="A1">
      <selection activeCell="H16" sqref="H16"/>
    </sheetView>
  </sheetViews>
  <sheetFormatPr defaultColWidth="9.33203125" defaultRowHeight="12.75"/>
  <cols>
    <col min="1" max="1" width="5.16015625" style="31" customWidth="1"/>
    <col min="2" max="2" width="10.5" style="31" customWidth="1"/>
    <col min="3" max="3" width="11" style="31" bestFit="1" customWidth="1"/>
    <col min="4" max="4" width="10.33203125" style="31" customWidth="1"/>
    <col min="5" max="5" width="11.83203125" style="31" customWidth="1"/>
    <col min="6" max="6" width="12.83203125" style="31" customWidth="1"/>
    <col min="7" max="8" width="14" style="31" customWidth="1"/>
    <col min="9" max="9" width="15.83203125" style="31" customWidth="1"/>
    <col min="10" max="10" width="15.66015625" style="31" customWidth="1"/>
    <col min="11" max="11" width="13.33203125" style="31" customWidth="1"/>
    <col min="12" max="12" width="9.33203125" style="31" customWidth="1"/>
    <col min="13" max="13" width="15" style="31" bestFit="1" customWidth="1"/>
    <col min="14" max="16384" width="9.33203125" style="31" customWidth="1"/>
  </cols>
  <sheetData>
    <row r="1" ht="15.75">
      <c r="B1" s="12" t="s">
        <v>3</v>
      </c>
    </row>
    <row r="2" ht="15.75">
      <c r="B2" s="12" t="s">
        <v>21</v>
      </c>
    </row>
    <row r="3" ht="15.75">
      <c r="B3" s="12" t="s">
        <v>94</v>
      </c>
    </row>
    <row r="6" spans="5:11" ht="15.75">
      <c r="E6" s="32" t="s">
        <v>118</v>
      </c>
      <c r="F6" s="32" t="s">
        <v>125</v>
      </c>
      <c r="G6" s="32"/>
      <c r="H6" s="32"/>
      <c r="K6" s="33" t="s">
        <v>118</v>
      </c>
    </row>
    <row r="7" spans="5:10" ht="15.75">
      <c r="E7" s="32"/>
      <c r="F7" s="31" t="s">
        <v>118</v>
      </c>
      <c r="G7" s="32" t="s">
        <v>126</v>
      </c>
      <c r="H7" s="34"/>
      <c r="I7" s="34" t="s">
        <v>118</v>
      </c>
      <c r="J7" s="35" t="s">
        <v>119</v>
      </c>
    </row>
    <row r="8" spans="5:13" ht="15.75">
      <c r="E8" s="36" t="s">
        <v>14</v>
      </c>
      <c r="F8" s="36" t="s">
        <v>14</v>
      </c>
      <c r="G8" s="36" t="s">
        <v>15</v>
      </c>
      <c r="H8" s="36" t="s">
        <v>16</v>
      </c>
      <c r="I8" s="36" t="s">
        <v>123</v>
      </c>
      <c r="J8" s="36" t="s">
        <v>32</v>
      </c>
      <c r="K8" s="36"/>
      <c r="L8" s="36" t="s">
        <v>101</v>
      </c>
      <c r="M8" s="37" t="s">
        <v>20</v>
      </c>
    </row>
    <row r="9" spans="5:13" ht="15.75">
      <c r="E9" s="36" t="s">
        <v>17</v>
      </c>
      <c r="F9" s="36" t="s">
        <v>18</v>
      </c>
      <c r="G9" s="36" t="s">
        <v>19</v>
      </c>
      <c r="H9" s="36" t="s">
        <v>19</v>
      </c>
      <c r="I9" s="36" t="s">
        <v>124</v>
      </c>
      <c r="J9" s="36" t="s">
        <v>33</v>
      </c>
      <c r="K9" s="37" t="s">
        <v>20</v>
      </c>
      <c r="L9" s="36" t="s">
        <v>102</v>
      </c>
      <c r="M9" s="37" t="s">
        <v>103</v>
      </c>
    </row>
    <row r="10" spans="5:13" ht="15.75">
      <c r="E10" s="38" t="s">
        <v>45</v>
      </c>
      <c r="F10" s="38" t="s">
        <v>45</v>
      </c>
      <c r="G10" s="38" t="s">
        <v>45</v>
      </c>
      <c r="H10" s="38" t="s">
        <v>45</v>
      </c>
      <c r="I10" s="38" t="s">
        <v>45</v>
      </c>
      <c r="J10" s="38" t="s">
        <v>45</v>
      </c>
      <c r="K10" s="39" t="s">
        <v>45</v>
      </c>
      <c r="L10" s="38" t="s">
        <v>45</v>
      </c>
      <c r="M10" s="39" t="s">
        <v>45</v>
      </c>
    </row>
    <row r="11" spans="5:13" ht="8.25" customHeight="1">
      <c r="E11" s="40"/>
      <c r="F11" s="40"/>
      <c r="G11" s="40"/>
      <c r="H11" s="40"/>
      <c r="I11" s="40"/>
      <c r="J11" s="40"/>
      <c r="K11" s="41"/>
      <c r="M11" s="12"/>
    </row>
    <row r="12" spans="2:13" ht="15.75">
      <c r="B12" s="31" t="s">
        <v>86</v>
      </c>
      <c r="E12" s="40"/>
      <c r="F12" s="40"/>
      <c r="G12" s="40"/>
      <c r="H12" s="40"/>
      <c r="I12" s="40"/>
      <c r="J12" s="40"/>
      <c r="K12" s="41"/>
      <c r="M12" s="12"/>
    </row>
    <row r="13" spans="2:13" ht="15.75">
      <c r="B13" s="42" t="s">
        <v>87</v>
      </c>
      <c r="C13" s="42"/>
      <c r="D13" s="42"/>
      <c r="E13" s="40"/>
      <c r="F13" s="40"/>
      <c r="G13" s="40"/>
      <c r="H13" s="40"/>
      <c r="I13" s="40"/>
      <c r="J13" s="40"/>
      <c r="K13" s="41"/>
      <c r="M13" s="12"/>
    </row>
    <row r="14" spans="2:13" ht="15.75">
      <c r="B14" s="42"/>
      <c r="C14" s="42"/>
      <c r="D14" s="42"/>
      <c r="E14" s="40"/>
      <c r="F14" s="40"/>
      <c r="G14" s="40"/>
      <c r="H14" s="40"/>
      <c r="I14" s="40"/>
      <c r="J14" s="40"/>
      <c r="K14" s="41"/>
      <c r="M14" s="12"/>
    </row>
    <row r="15" spans="2:13" ht="15.75">
      <c r="B15" s="12" t="s">
        <v>88</v>
      </c>
      <c r="E15" s="43">
        <v>456132</v>
      </c>
      <c r="F15" s="43">
        <v>39773</v>
      </c>
      <c r="G15" s="43">
        <v>62848</v>
      </c>
      <c r="H15" s="43">
        <v>1646</v>
      </c>
      <c r="I15" s="43">
        <v>0</v>
      </c>
      <c r="J15" s="43">
        <v>164334</v>
      </c>
      <c r="K15" s="44">
        <f>SUM(E15:J15)</f>
        <v>724733</v>
      </c>
      <c r="L15" s="43">
        <v>260</v>
      </c>
      <c r="M15" s="44">
        <f>SUM(K15:L15)</f>
        <v>724993</v>
      </c>
    </row>
    <row r="16" spans="2:13" ht="15.75">
      <c r="B16" s="12"/>
      <c r="E16" s="45"/>
      <c r="F16" s="46"/>
      <c r="G16" s="46"/>
      <c r="H16" s="46"/>
      <c r="I16" s="46"/>
      <c r="J16" s="46"/>
      <c r="K16" s="47"/>
      <c r="L16" s="46"/>
      <c r="M16" s="48"/>
    </row>
    <row r="17" spans="2:13" ht="15.75">
      <c r="B17" s="31" t="s">
        <v>129</v>
      </c>
      <c r="E17" s="49"/>
      <c r="F17" s="50"/>
      <c r="G17" s="50"/>
      <c r="H17" s="50"/>
      <c r="I17" s="50"/>
      <c r="J17" s="50"/>
      <c r="K17" s="51"/>
      <c r="L17" s="50"/>
      <c r="M17" s="52"/>
    </row>
    <row r="18" spans="2:13" ht="15.75">
      <c r="B18" s="31" t="s">
        <v>128</v>
      </c>
      <c r="E18" s="49">
        <v>0</v>
      </c>
      <c r="F18" s="50">
        <v>0</v>
      </c>
      <c r="G18" s="50">
        <v>-62848</v>
      </c>
      <c r="H18" s="50">
        <v>0</v>
      </c>
      <c r="I18" s="50">
        <v>0</v>
      </c>
      <c r="J18" s="50">
        <v>-350</v>
      </c>
      <c r="K18" s="51">
        <f>SUM(E18:J18)</f>
        <v>-63198</v>
      </c>
      <c r="L18" s="50">
        <v>0</v>
      </c>
      <c r="M18" s="52">
        <f>SUM(K18:L18)</f>
        <v>-63198</v>
      </c>
    </row>
    <row r="19" spans="2:13" ht="15.75">
      <c r="B19" s="31" t="s">
        <v>116</v>
      </c>
      <c r="E19" s="49">
        <v>0</v>
      </c>
      <c r="F19" s="50">
        <v>0</v>
      </c>
      <c r="G19" s="50">
        <v>0</v>
      </c>
      <c r="H19" s="50">
        <v>0</v>
      </c>
      <c r="I19" s="50">
        <v>0</v>
      </c>
      <c r="J19" s="50">
        <v>14333</v>
      </c>
      <c r="K19" s="51">
        <f>SUM(E19:J19)</f>
        <v>14333</v>
      </c>
      <c r="L19" s="50">
        <v>0</v>
      </c>
      <c r="M19" s="52">
        <f>SUM(K19:L19)</f>
        <v>14333</v>
      </c>
    </row>
    <row r="20" spans="2:13" ht="15.75">
      <c r="B20" s="12"/>
      <c r="E20" s="53"/>
      <c r="F20" s="54"/>
      <c r="G20" s="54"/>
      <c r="H20" s="54"/>
      <c r="I20" s="54"/>
      <c r="J20" s="54"/>
      <c r="K20" s="55"/>
      <c r="L20" s="54"/>
      <c r="M20" s="56"/>
    </row>
    <row r="21" spans="2:13" ht="15.75">
      <c r="B21" s="12" t="s">
        <v>111</v>
      </c>
      <c r="E21" s="43">
        <f>SUM(E15:E20)</f>
        <v>456132</v>
      </c>
      <c r="F21" s="43">
        <f aca="true" t="shared" si="0" ref="F21:M21">SUM(F15:F20)</f>
        <v>39773</v>
      </c>
      <c r="G21" s="43">
        <f t="shared" si="0"/>
        <v>0</v>
      </c>
      <c r="H21" s="43">
        <f t="shared" si="0"/>
        <v>1646</v>
      </c>
      <c r="I21" s="43">
        <f t="shared" si="0"/>
        <v>0</v>
      </c>
      <c r="J21" s="43">
        <f t="shared" si="0"/>
        <v>178317</v>
      </c>
      <c r="K21" s="44">
        <f>SUM(E21:J21)</f>
        <v>675868</v>
      </c>
      <c r="L21" s="43">
        <f t="shared" si="0"/>
        <v>260</v>
      </c>
      <c r="M21" s="44">
        <f t="shared" si="0"/>
        <v>676128</v>
      </c>
    </row>
    <row r="22" spans="2:13" ht="15.75">
      <c r="B22" s="12"/>
      <c r="E22" s="43"/>
      <c r="F22" s="43"/>
      <c r="G22" s="43"/>
      <c r="H22" s="43"/>
      <c r="I22" s="43"/>
      <c r="J22" s="43"/>
      <c r="K22" s="43"/>
      <c r="L22" s="43"/>
      <c r="M22" s="43"/>
    </row>
    <row r="23" spans="2:13" ht="15.75">
      <c r="B23" s="31" t="s">
        <v>127</v>
      </c>
      <c r="E23" s="43"/>
      <c r="F23" s="43"/>
      <c r="G23" s="43"/>
      <c r="H23" s="43"/>
      <c r="I23" s="43"/>
      <c r="J23" s="43"/>
      <c r="K23" s="44"/>
      <c r="M23" s="12"/>
    </row>
    <row r="24" spans="2:13" ht="15.75">
      <c r="B24" s="31" t="s">
        <v>77</v>
      </c>
      <c r="E24" s="43">
        <v>0</v>
      </c>
      <c r="F24" s="43">
        <v>0</v>
      </c>
      <c r="G24" s="43">
        <v>0</v>
      </c>
      <c r="H24" s="43">
        <v>170</v>
      </c>
      <c r="I24" s="43">
        <v>0</v>
      </c>
      <c r="J24" s="43">
        <v>0</v>
      </c>
      <c r="K24" s="44">
        <f>SUM(E24:J24)</f>
        <v>170</v>
      </c>
      <c r="L24" s="43">
        <v>14</v>
      </c>
      <c r="M24" s="57">
        <f>SUM(K24:L24)</f>
        <v>184</v>
      </c>
    </row>
    <row r="25" spans="2:13" ht="15.75">
      <c r="B25" s="31" t="s">
        <v>60</v>
      </c>
      <c r="E25" s="43"/>
      <c r="F25" s="43"/>
      <c r="G25" s="43"/>
      <c r="H25" s="43"/>
      <c r="I25" s="43"/>
      <c r="J25" s="43"/>
      <c r="K25" s="44"/>
      <c r="M25" s="57"/>
    </row>
    <row r="26" spans="2:13" ht="15.75">
      <c r="B26" s="31" t="s">
        <v>99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6423</v>
      </c>
      <c r="K26" s="44">
        <f>SUM(E26:J26)</f>
        <v>6423</v>
      </c>
      <c r="L26" s="43">
        <v>13</v>
      </c>
      <c r="M26" s="57">
        <f>SUM(K26:L26)</f>
        <v>6436</v>
      </c>
    </row>
    <row r="27" spans="2:13" ht="15.75">
      <c r="B27" s="31" t="s">
        <v>122</v>
      </c>
      <c r="C27" s="58"/>
      <c r="E27" s="43">
        <v>0</v>
      </c>
      <c r="F27" s="59">
        <v>0</v>
      </c>
      <c r="G27" s="59">
        <v>0</v>
      </c>
      <c r="H27" s="59">
        <v>0</v>
      </c>
      <c r="I27" s="43">
        <v>-40</v>
      </c>
      <c r="J27" s="59">
        <v>0</v>
      </c>
      <c r="K27" s="44">
        <f>SUM(E27:J27)</f>
        <v>-40</v>
      </c>
      <c r="L27" s="59">
        <v>0</v>
      </c>
      <c r="M27" s="57">
        <f>SUM(K27:L27)</f>
        <v>-40</v>
      </c>
    </row>
    <row r="28" spans="5:13" ht="15.75">
      <c r="E28" s="54"/>
      <c r="F28" s="54"/>
      <c r="G28" s="54"/>
      <c r="H28" s="54"/>
      <c r="I28" s="54"/>
      <c r="J28" s="54"/>
      <c r="K28" s="55"/>
      <c r="L28" s="60"/>
      <c r="M28" s="61"/>
    </row>
    <row r="29" spans="5:13" ht="15.75">
      <c r="E29" s="50"/>
      <c r="F29" s="50"/>
      <c r="G29" s="50"/>
      <c r="H29" s="50"/>
      <c r="I29" s="50"/>
      <c r="J29" s="50"/>
      <c r="K29" s="51"/>
      <c r="M29" s="57"/>
    </row>
    <row r="30" spans="2:13" ht="15.75">
      <c r="B30" s="12" t="s">
        <v>89</v>
      </c>
      <c r="E30" s="43">
        <f aca="true" t="shared" si="1" ref="E30:M30">SUM(E21:E28)</f>
        <v>456132</v>
      </c>
      <c r="F30" s="43">
        <f t="shared" si="1"/>
        <v>39773</v>
      </c>
      <c r="G30" s="43">
        <f t="shared" si="1"/>
        <v>0</v>
      </c>
      <c r="H30" s="43">
        <f t="shared" si="1"/>
        <v>1816</v>
      </c>
      <c r="I30" s="43">
        <f>SUM(I21:I28)</f>
        <v>-40</v>
      </c>
      <c r="J30" s="43">
        <f t="shared" si="1"/>
        <v>184740</v>
      </c>
      <c r="K30" s="44">
        <f t="shared" si="1"/>
        <v>682421</v>
      </c>
      <c r="L30" s="43">
        <f t="shared" si="1"/>
        <v>287</v>
      </c>
      <c r="M30" s="44">
        <f t="shared" si="1"/>
        <v>682708</v>
      </c>
    </row>
    <row r="31" spans="2:13" ht="6.75" customHeight="1" thickBot="1">
      <c r="B31" s="12"/>
      <c r="E31" s="62"/>
      <c r="F31" s="62"/>
      <c r="G31" s="62"/>
      <c r="H31" s="62"/>
      <c r="I31" s="62"/>
      <c r="J31" s="62"/>
      <c r="K31" s="63"/>
      <c r="L31" s="64"/>
      <c r="M31" s="65"/>
    </row>
    <row r="32" spans="2:11" ht="15.75">
      <c r="B32" s="66"/>
      <c r="C32" s="66"/>
      <c r="D32" s="66"/>
      <c r="E32" s="50"/>
      <c r="F32" s="50"/>
      <c r="G32" s="50"/>
      <c r="H32" s="50"/>
      <c r="I32" s="50"/>
      <c r="J32" s="50"/>
      <c r="K32" s="50"/>
    </row>
    <row r="33" spans="2:11" ht="15.75">
      <c r="B33" s="66"/>
      <c r="C33" s="66"/>
      <c r="D33" s="66"/>
      <c r="E33" s="50"/>
      <c r="F33" s="50"/>
      <c r="G33" s="50"/>
      <c r="H33" s="50"/>
      <c r="I33" s="50"/>
      <c r="J33" s="50"/>
      <c r="K33" s="50"/>
    </row>
    <row r="34" spans="2:11" ht="15.75">
      <c r="B34" s="31" t="s">
        <v>86</v>
      </c>
      <c r="E34" s="40"/>
      <c r="F34" s="40"/>
      <c r="G34" s="40"/>
      <c r="H34" s="40"/>
      <c r="I34" s="40"/>
      <c r="J34" s="40"/>
      <c r="K34" s="40"/>
    </row>
    <row r="35" spans="2:11" ht="15.75">
      <c r="B35" s="42" t="s">
        <v>90</v>
      </c>
      <c r="C35" s="42"/>
      <c r="D35" s="42"/>
      <c r="E35" s="40"/>
      <c r="F35" s="40"/>
      <c r="G35" s="40"/>
      <c r="H35" s="40"/>
      <c r="I35" s="40"/>
      <c r="J35" s="40"/>
      <c r="K35" s="40"/>
    </row>
    <row r="36" spans="2:11" ht="15.75">
      <c r="B36" s="42"/>
      <c r="C36" s="42"/>
      <c r="D36" s="42"/>
      <c r="E36" s="40"/>
      <c r="F36" s="40"/>
      <c r="G36" s="40"/>
      <c r="H36" s="40"/>
      <c r="I36" s="40"/>
      <c r="J36" s="40"/>
      <c r="K36" s="40"/>
    </row>
    <row r="37" spans="2:13" ht="15.75">
      <c r="B37" s="12" t="s">
        <v>71</v>
      </c>
      <c r="E37" s="43">
        <v>456132</v>
      </c>
      <c r="F37" s="43">
        <v>39773</v>
      </c>
      <c r="G37" s="43">
        <v>62848</v>
      </c>
      <c r="H37" s="43">
        <v>5075</v>
      </c>
      <c r="I37" s="43">
        <v>0</v>
      </c>
      <c r="J37" s="43">
        <v>142363</v>
      </c>
      <c r="K37" s="44">
        <f>SUM(E37:J37)</f>
        <v>706191</v>
      </c>
      <c r="L37" s="43">
        <v>250</v>
      </c>
      <c r="M37" s="57">
        <f>SUM(K37:L37)</f>
        <v>706441</v>
      </c>
    </row>
    <row r="38" spans="2:13" ht="15.75">
      <c r="B38" s="12"/>
      <c r="E38" s="43"/>
      <c r="F38" s="43"/>
      <c r="G38" s="43"/>
      <c r="H38" s="43"/>
      <c r="I38" s="43"/>
      <c r="J38" s="43"/>
      <c r="K38" s="44"/>
      <c r="L38" s="43"/>
      <c r="M38" s="57"/>
    </row>
    <row r="39" spans="2:13" ht="15.75">
      <c r="B39" s="12"/>
      <c r="E39" s="45"/>
      <c r="F39" s="46"/>
      <c r="G39" s="46"/>
      <c r="H39" s="46"/>
      <c r="I39" s="46"/>
      <c r="J39" s="46"/>
      <c r="K39" s="47"/>
      <c r="L39" s="46"/>
      <c r="M39" s="48"/>
    </row>
    <row r="40" spans="2:13" ht="15.75">
      <c r="B40" s="31" t="s">
        <v>131</v>
      </c>
      <c r="E40" s="49"/>
      <c r="F40" s="50"/>
      <c r="G40" s="50"/>
      <c r="H40" s="50"/>
      <c r="I40" s="50"/>
      <c r="J40" s="50"/>
      <c r="K40" s="51"/>
      <c r="L40" s="50"/>
      <c r="M40" s="52"/>
    </row>
    <row r="41" spans="2:13" ht="15.75">
      <c r="B41" s="31" t="s">
        <v>130</v>
      </c>
      <c r="E41" s="49">
        <v>0</v>
      </c>
      <c r="F41" s="50">
        <v>0</v>
      </c>
      <c r="G41" s="50">
        <v>-62848</v>
      </c>
      <c r="H41" s="50">
        <v>0</v>
      </c>
      <c r="I41" s="50">
        <v>0</v>
      </c>
      <c r="J41" s="50">
        <v>-350</v>
      </c>
      <c r="K41" s="51">
        <f>SUM(E41:J41)</f>
        <v>-63198</v>
      </c>
      <c r="L41" s="50">
        <v>0</v>
      </c>
      <c r="M41" s="52">
        <f>SUM(K41:L41)</f>
        <v>-63198</v>
      </c>
    </row>
    <row r="42" spans="5:13" ht="15.75">
      <c r="E42" s="53"/>
      <c r="F42" s="54"/>
      <c r="G42" s="54"/>
      <c r="H42" s="54"/>
      <c r="I42" s="54"/>
      <c r="J42" s="54"/>
      <c r="K42" s="55"/>
      <c r="L42" s="54"/>
      <c r="M42" s="56"/>
    </row>
    <row r="43" spans="2:13" ht="15.75">
      <c r="B43" s="12" t="s">
        <v>117</v>
      </c>
      <c r="E43" s="50">
        <f>SUM(E37:E42)</f>
        <v>456132</v>
      </c>
      <c r="F43" s="50">
        <f aca="true" t="shared" si="2" ref="F43:M43">SUM(F37:F42)</f>
        <v>39773</v>
      </c>
      <c r="G43" s="50">
        <f t="shared" si="2"/>
        <v>0</v>
      </c>
      <c r="H43" s="50">
        <f t="shared" si="2"/>
        <v>5075</v>
      </c>
      <c r="I43" s="50">
        <f t="shared" si="2"/>
        <v>0</v>
      </c>
      <c r="J43" s="50">
        <f t="shared" si="2"/>
        <v>142013</v>
      </c>
      <c r="K43" s="51">
        <f t="shared" si="2"/>
        <v>642993</v>
      </c>
      <c r="L43" s="50">
        <f t="shared" si="2"/>
        <v>250</v>
      </c>
      <c r="M43" s="51">
        <f t="shared" si="2"/>
        <v>643243</v>
      </c>
    </row>
    <row r="44" spans="2:13" ht="15.75">
      <c r="B44" s="12"/>
      <c r="E44" s="50"/>
      <c r="F44" s="50"/>
      <c r="G44" s="50"/>
      <c r="H44" s="50"/>
      <c r="I44" s="50"/>
      <c r="J44" s="50"/>
      <c r="K44" s="51"/>
      <c r="L44" s="50"/>
      <c r="M44" s="51"/>
    </row>
    <row r="45" spans="2:13" ht="15.75">
      <c r="B45" s="31" t="s">
        <v>105</v>
      </c>
      <c r="E45" s="43"/>
      <c r="F45" s="43"/>
      <c r="G45" s="43"/>
      <c r="H45" s="43"/>
      <c r="I45" s="43"/>
      <c r="J45" s="43"/>
      <c r="K45" s="44"/>
      <c r="M45" s="12"/>
    </row>
    <row r="46" spans="2:13" ht="15.75">
      <c r="B46" s="31" t="s">
        <v>106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51">
        <f>SUM(E46:J46)</f>
        <v>0</v>
      </c>
      <c r="L46" s="43">
        <v>120</v>
      </c>
      <c r="M46" s="57">
        <f>SUM(K46:L46)</f>
        <v>120</v>
      </c>
    </row>
    <row r="47" spans="2:13" ht="15.75">
      <c r="B47" s="31" t="s">
        <v>59</v>
      </c>
      <c r="E47" s="43"/>
      <c r="F47" s="43"/>
      <c r="G47" s="43"/>
      <c r="H47" s="43"/>
      <c r="I47" s="43"/>
      <c r="J47" s="43"/>
      <c r="K47" s="44"/>
      <c r="M47" s="57"/>
    </row>
    <row r="48" spans="2:13" ht="15.75">
      <c r="B48" s="31" t="s">
        <v>99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3008</v>
      </c>
      <c r="K48" s="55">
        <f>SUM(E48:J48)</f>
        <v>3008</v>
      </c>
      <c r="L48" s="54">
        <v>-123</v>
      </c>
      <c r="M48" s="61">
        <f>SUM(K48:L48)</f>
        <v>2885</v>
      </c>
    </row>
    <row r="49" spans="5:13" ht="15.75">
      <c r="E49" s="50"/>
      <c r="F49" s="50"/>
      <c r="G49" s="50"/>
      <c r="H49" s="50"/>
      <c r="I49" s="50"/>
      <c r="J49" s="50"/>
      <c r="K49" s="51"/>
      <c r="M49" s="57"/>
    </row>
    <row r="50" spans="2:13" ht="15.75">
      <c r="B50" s="12" t="s">
        <v>91</v>
      </c>
      <c r="E50" s="43">
        <f>SUM(E43:E48)</f>
        <v>456132</v>
      </c>
      <c r="F50" s="43">
        <f aca="true" t="shared" si="3" ref="F50:L50">SUM(F43:F48)</f>
        <v>39773</v>
      </c>
      <c r="G50" s="43">
        <f t="shared" si="3"/>
        <v>0</v>
      </c>
      <c r="H50" s="43">
        <f t="shared" si="3"/>
        <v>5075</v>
      </c>
      <c r="I50" s="43">
        <f t="shared" si="3"/>
        <v>0</v>
      </c>
      <c r="J50" s="43">
        <f t="shared" si="3"/>
        <v>145021</v>
      </c>
      <c r="K50" s="44">
        <f>SUM(E50:J50)</f>
        <v>646001</v>
      </c>
      <c r="L50" s="43">
        <f t="shared" si="3"/>
        <v>247</v>
      </c>
      <c r="M50" s="44">
        <f>SUM(K50:L50)</f>
        <v>646248</v>
      </c>
    </row>
    <row r="51" spans="2:13" ht="6.75" customHeight="1" thickBot="1">
      <c r="B51" s="12"/>
      <c r="E51" s="62"/>
      <c r="F51" s="62"/>
      <c r="G51" s="62"/>
      <c r="H51" s="62"/>
      <c r="I51" s="62"/>
      <c r="J51" s="62"/>
      <c r="K51" s="63"/>
      <c r="L51" s="64"/>
      <c r="M51" s="65"/>
    </row>
    <row r="56" ht="15.75">
      <c r="B56" s="67" t="s">
        <v>43</v>
      </c>
    </row>
    <row r="57" ht="15.75">
      <c r="B57" s="12" t="s">
        <v>85</v>
      </c>
    </row>
  </sheetData>
  <printOptions horizontalCentered="1"/>
  <pageMargins left="0" right="0" top="1" bottom="1" header="0.5" footer="0.5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32" sqref="A32"/>
    </sheetView>
  </sheetViews>
  <sheetFormatPr defaultColWidth="9.33203125" defaultRowHeight="12.75"/>
  <cols>
    <col min="1" max="7" width="9.33203125" style="2" customWidth="1"/>
    <col min="8" max="8" width="15" style="2" customWidth="1"/>
    <col min="9" max="9" width="2.16015625" style="2" customWidth="1"/>
    <col min="10" max="10" width="15" style="2" customWidth="1"/>
    <col min="11" max="16384" width="9.33203125" style="2" customWidth="1"/>
  </cols>
  <sheetData>
    <row r="1" ht="15.75">
      <c r="A1" s="12" t="s">
        <v>3</v>
      </c>
    </row>
    <row r="2" ht="15.75">
      <c r="A2" s="12" t="s">
        <v>42</v>
      </c>
    </row>
    <row r="3" ht="15.75">
      <c r="A3" s="12" t="s">
        <v>94</v>
      </c>
    </row>
    <row r="4" ht="15.75">
      <c r="A4" s="12"/>
    </row>
    <row r="6" spans="8:10" ht="15">
      <c r="H6" s="15" t="s">
        <v>86</v>
      </c>
      <c r="J6" s="15" t="str">
        <f>+H6</f>
        <v>3 Months</v>
      </c>
    </row>
    <row r="7" spans="8:10" ht="15">
      <c r="H7" s="15" t="s">
        <v>44</v>
      </c>
      <c r="J7" s="15" t="s">
        <v>44</v>
      </c>
    </row>
    <row r="8" spans="8:10" ht="15">
      <c r="H8" s="25" t="s">
        <v>92</v>
      </c>
      <c r="J8" s="25" t="s">
        <v>93</v>
      </c>
    </row>
    <row r="9" spans="8:10" ht="15">
      <c r="H9" s="20" t="s">
        <v>45</v>
      </c>
      <c r="J9" s="24" t="s">
        <v>45</v>
      </c>
    </row>
    <row r="10" ht="15">
      <c r="H10" s="19"/>
    </row>
    <row r="11" spans="1:10" ht="15">
      <c r="A11" s="2" t="s">
        <v>104</v>
      </c>
      <c r="H11" s="3">
        <v>78</v>
      </c>
      <c r="J11" s="3">
        <v>-7525</v>
      </c>
    </row>
    <row r="12" spans="8:10" ht="15">
      <c r="H12" s="3"/>
      <c r="J12" s="3"/>
    </row>
    <row r="13" spans="1:10" ht="15">
      <c r="A13" s="2" t="s">
        <v>73</v>
      </c>
      <c r="H13" s="8">
        <v>-6054</v>
      </c>
      <c r="J13" s="8">
        <v>-2437</v>
      </c>
    </row>
    <row r="14" spans="8:10" ht="15">
      <c r="H14" s="3"/>
      <c r="J14" s="3"/>
    </row>
    <row r="15" spans="1:10" ht="15">
      <c r="A15" s="2" t="s">
        <v>100</v>
      </c>
      <c r="H15" s="9">
        <v>10909</v>
      </c>
      <c r="J15" s="9">
        <v>-1940</v>
      </c>
    </row>
    <row r="16" spans="8:10" ht="15">
      <c r="H16" s="3"/>
      <c r="J16" s="3"/>
    </row>
    <row r="17" spans="1:10" ht="15">
      <c r="A17" s="2" t="s">
        <v>120</v>
      </c>
      <c r="H17" s="3">
        <f>+H11+H13+H15</f>
        <v>4933</v>
      </c>
      <c r="J17" s="3">
        <f>+J11+J13+J15</f>
        <v>-11902</v>
      </c>
    </row>
    <row r="18" spans="8:10" ht="15">
      <c r="H18" s="3"/>
      <c r="J18" s="3"/>
    </row>
    <row r="19" spans="1:10" ht="15">
      <c r="A19" s="2" t="s">
        <v>56</v>
      </c>
      <c r="H19" s="9">
        <v>3834</v>
      </c>
      <c r="J19" s="9">
        <v>20096</v>
      </c>
    </row>
    <row r="20" spans="8:10" ht="15">
      <c r="H20" s="3"/>
      <c r="J20" s="3"/>
    </row>
    <row r="21" spans="1:10" ht="15.75" thickBot="1">
      <c r="A21" s="2" t="s">
        <v>57</v>
      </c>
      <c r="H21" s="16">
        <f>+H17+H19</f>
        <v>8767</v>
      </c>
      <c r="J21" s="16">
        <f>+J17+J19</f>
        <v>8194</v>
      </c>
    </row>
    <row r="22" spans="8:10" ht="15.75" thickTop="1">
      <c r="H22" s="3"/>
      <c r="J22" s="3"/>
    </row>
    <row r="23" spans="1:10" ht="15">
      <c r="A23" s="2" t="s">
        <v>47</v>
      </c>
      <c r="H23" s="3"/>
      <c r="J23" s="3"/>
    </row>
    <row r="24" spans="2:10" ht="15">
      <c r="B24" s="2" t="s">
        <v>48</v>
      </c>
      <c r="H24" s="3">
        <v>26776</v>
      </c>
      <c r="J24" s="3">
        <v>27641</v>
      </c>
    </row>
    <row r="25" spans="2:10" ht="15">
      <c r="B25" s="2" t="s">
        <v>49</v>
      </c>
      <c r="H25" s="3">
        <v>-18729</v>
      </c>
      <c r="J25" s="3">
        <v>-19961</v>
      </c>
    </row>
    <row r="26" spans="2:10" ht="15">
      <c r="B26" s="2" t="s">
        <v>69</v>
      </c>
      <c r="H26" s="3"/>
      <c r="J26" s="3"/>
    </row>
    <row r="27" spans="2:10" ht="15">
      <c r="B27" s="2" t="s">
        <v>70</v>
      </c>
      <c r="H27" s="3">
        <v>720</v>
      </c>
      <c r="J27" s="3">
        <v>514</v>
      </c>
    </row>
    <row r="28" spans="8:10" ht="15.75" thickBot="1">
      <c r="H28" s="21">
        <f>SUM(H24:H27)</f>
        <v>8767</v>
      </c>
      <c r="J28" s="21">
        <f>SUM(J24:J27)</f>
        <v>8194</v>
      </c>
    </row>
    <row r="29" ht="15.75" thickTop="1">
      <c r="H29" s="3"/>
    </row>
    <row r="30" ht="15">
      <c r="H30" s="3"/>
    </row>
    <row r="31" ht="15">
      <c r="H31" s="3"/>
    </row>
    <row r="32" ht="15">
      <c r="H32" s="3"/>
    </row>
    <row r="33" ht="15">
      <c r="H33" s="3"/>
    </row>
    <row r="34" ht="15">
      <c r="H34" s="3"/>
    </row>
    <row r="35" spans="1:8" ht="15">
      <c r="A35" s="10" t="s">
        <v>46</v>
      </c>
      <c r="H35" s="3"/>
    </row>
    <row r="36" spans="1:8" ht="15">
      <c r="A36" s="1" t="s">
        <v>85</v>
      </c>
      <c r="H36" s="3"/>
    </row>
    <row r="37" ht="15">
      <c r="H37" s="3"/>
    </row>
    <row r="38" ht="15">
      <c r="H38" s="3"/>
    </row>
    <row r="39" ht="15">
      <c r="H39" s="3"/>
    </row>
    <row r="40" ht="15">
      <c r="H40" s="3"/>
    </row>
    <row r="41" ht="15">
      <c r="H41" s="3"/>
    </row>
    <row r="42" ht="15">
      <c r="H42" s="3"/>
    </row>
    <row r="43" ht="15">
      <c r="H43" s="3"/>
    </row>
    <row r="44" ht="15">
      <c r="H44" s="3"/>
    </row>
  </sheetData>
  <printOptions horizontalCentered="1"/>
  <pageMargins left="0.5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Too</cp:lastModifiedBy>
  <cp:lastPrinted>2006-11-22T08:12:52Z</cp:lastPrinted>
  <dcterms:created xsi:type="dcterms:W3CDTF">1999-09-10T07:41:06Z</dcterms:created>
  <dcterms:modified xsi:type="dcterms:W3CDTF">2006-11-22T08:35:10Z</dcterms:modified>
  <cp:category/>
  <cp:version/>
  <cp:contentType/>
  <cp:contentStatus/>
</cp:coreProperties>
</file>