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3"/>
  </bookViews>
  <sheets>
    <sheet name="income" sheetId="1" r:id="rId1"/>
    <sheet name="bs" sheetId="2" r:id="rId2"/>
    <sheet name="equity" sheetId="3" r:id="rId3"/>
    <sheet name="cashflow" sheetId="4" r:id="rId4"/>
  </sheets>
  <definedNames>
    <definedName name="_xlnm.Print_Area" localSheetId="3">'cashflow'!$A$1:$J$40</definedName>
    <definedName name="_xlnm.Print_Titles" localSheetId="1">'bs'!$1:$3</definedName>
  </definedNames>
  <calcPr fullCalcOnLoad="1"/>
</workbook>
</file>

<file path=xl/sharedStrings.xml><?xml version="1.0" encoding="utf-8"?>
<sst xmlns="http://schemas.openxmlformats.org/spreadsheetml/2006/main" count="173" uniqueCount="133">
  <si>
    <t>QUARTER</t>
  </si>
  <si>
    <t>RM'000</t>
  </si>
  <si>
    <t>TO DATE</t>
  </si>
  <si>
    <t>PJ DEVELOPMENT HOLDINGS BERHAD (5938-A)</t>
  </si>
  <si>
    <t>The figures have not been audited.</t>
  </si>
  <si>
    <t>CURRENT</t>
  </si>
  <si>
    <t>(UNAUDITED)</t>
  </si>
  <si>
    <t>Current Assets</t>
  </si>
  <si>
    <t>Current Liabilities</t>
  </si>
  <si>
    <t>Note :</t>
  </si>
  <si>
    <t>Revenue</t>
  </si>
  <si>
    <t>Property, Plant and Equipment</t>
  </si>
  <si>
    <t>Intangible Assets</t>
  </si>
  <si>
    <t xml:space="preserve">      Inventories</t>
  </si>
  <si>
    <t>Net Current Assets</t>
  </si>
  <si>
    <t xml:space="preserve">      Deferred Income</t>
  </si>
  <si>
    <t>Non-Distributable</t>
  </si>
  <si>
    <t>Distributable</t>
  </si>
  <si>
    <t xml:space="preserve">Share </t>
  </si>
  <si>
    <t>Revaluation</t>
  </si>
  <si>
    <t>Translation</t>
  </si>
  <si>
    <t>Capital</t>
  </si>
  <si>
    <t>Premium</t>
  </si>
  <si>
    <t>Reserve</t>
  </si>
  <si>
    <t>Total</t>
  </si>
  <si>
    <t>RM</t>
  </si>
  <si>
    <t>CONDENSED CONSOLIDATED STATEMENT OF CHANGES IN EQUITY</t>
  </si>
  <si>
    <t>CONDENSED CONSOLIDATED BALANCE SHEET</t>
  </si>
  <si>
    <t>(The Condensed Consolidated Balance Sheets should be read in conjunction with the Annual Financial</t>
  </si>
  <si>
    <t>AS AT</t>
  </si>
  <si>
    <t xml:space="preserve">      Trade and Other Payables</t>
  </si>
  <si>
    <t xml:space="preserve">      Trade and Other Receivables</t>
  </si>
  <si>
    <t xml:space="preserve">      Cash and Cash Equivalents</t>
  </si>
  <si>
    <t xml:space="preserve">      Taxation</t>
  </si>
  <si>
    <t>Other Investments</t>
  </si>
  <si>
    <t>Long Term and Deferred Liabilities</t>
  </si>
  <si>
    <t xml:space="preserve">      Borrowings</t>
  </si>
  <si>
    <t>Retained</t>
  </si>
  <si>
    <t>Profits</t>
  </si>
  <si>
    <t>CONDENSED CONSOLIDATED INCOME STATEMENTS</t>
  </si>
  <si>
    <t>ENDED</t>
  </si>
  <si>
    <t>COMPARATIVE</t>
  </si>
  <si>
    <t>CUMULATIVE</t>
  </si>
  <si>
    <t>Interest Income</t>
  </si>
  <si>
    <t>Minority Interests</t>
  </si>
  <si>
    <t>Basic Earnings per Ordinary Share (sen)</t>
  </si>
  <si>
    <t>Diluted Earnings per Ordinary Share (sen)</t>
  </si>
  <si>
    <t xml:space="preserve">(The Condensed Consolidated Income Statements should be read in conjunction with the Annual Financial Report </t>
  </si>
  <si>
    <t>CONDENSED CONSOLIDATED CASH FLOW STATEMENTS</t>
  </si>
  <si>
    <t xml:space="preserve">(The Condensed Consolidated Statement of Changes in Equity should be read in conjunction with </t>
  </si>
  <si>
    <t>Ended</t>
  </si>
  <si>
    <t>RM '000</t>
  </si>
  <si>
    <t xml:space="preserve">(The Condensed Consolidated Cash Flow Statements should be read in conjunction with </t>
  </si>
  <si>
    <t>Cash &amp; Cash Equivalents comprises :</t>
  </si>
  <si>
    <t>Cash and bank balances</t>
  </si>
  <si>
    <t>Bank overdrafts</t>
  </si>
  <si>
    <t>Financed by:-</t>
  </si>
  <si>
    <t>Capital and reserves</t>
  </si>
  <si>
    <t xml:space="preserve">      Reserves</t>
  </si>
  <si>
    <t xml:space="preserve">      Share Capital</t>
  </si>
  <si>
    <t>Operating profit</t>
  </si>
  <si>
    <t>Tax Expense</t>
  </si>
  <si>
    <t>Financing Costs</t>
  </si>
  <si>
    <t>Cash &amp; Cash Equivalents at beginning of period</t>
  </si>
  <si>
    <t>Cash &amp; Cash Equivalents at end of period</t>
  </si>
  <si>
    <t>AUDITED</t>
  </si>
  <si>
    <t xml:space="preserve">Net profit for the </t>
  </si>
  <si>
    <t>Net profit for the</t>
  </si>
  <si>
    <t>Profit Before Taxation</t>
  </si>
  <si>
    <t>Profit After Taxation</t>
  </si>
  <si>
    <t>Net Profit for the Period</t>
  </si>
  <si>
    <t>Investment in Associated Companies</t>
  </si>
  <si>
    <t xml:space="preserve">  the Annual Financial Report for the year ended 30 June 2004)</t>
  </si>
  <si>
    <t>30/06/2004</t>
  </si>
  <si>
    <t xml:space="preserve">  Report for the year ended 30 June 2004)</t>
  </si>
  <si>
    <t xml:space="preserve">  for the year ended 30 June 2004)</t>
  </si>
  <si>
    <t>Net cash inflow from operating activities</t>
  </si>
  <si>
    <t>Trade and Other Receivables</t>
  </si>
  <si>
    <t xml:space="preserve">   30/6/2003</t>
  </si>
  <si>
    <t xml:space="preserve">   30/6/2004</t>
  </si>
  <si>
    <t xml:space="preserve">   30/6/2005</t>
  </si>
  <si>
    <t>FOR THE QUARTER ENDED 30 JUNE 2005</t>
  </si>
  <si>
    <t>30/06/2005</t>
  </si>
  <si>
    <t>AT 30 JUNE 2005</t>
  </si>
  <si>
    <t>12 Months</t>
  </si>
  <si>
    <t>ended 30 June 2005</t>
  </si>
  <si>
    <t>At 30 June 2005</t>
  </si>
  <si>
    <t>ended 30 June 2004</t>
  </si>
  <si>
    <t>At 30 June 2004</t>
  </si>
  <si>
    <t>30/06/05</t>
  </si>
  <si>
    <t>30/06/04</t>
  </si>
  <si>
    <t>Quarterly report on consolidated results for the fourth quarter ended 30/06/2005.</t>
  </si>
  <si>
    <t>12 MONTHS</t>
  </si>
  <si>
    <t>FOR THE YEAR ENDED 30 JUNE 2005</t>
  </si>
  <si>
    <t xml:space="preserve">     twelve months period</t>
  </si>
  <si>
    <t>Deficit on revaluation of properties</t>
  </si>
  <si>
    <t xml:space="preserve">     during the year</t>
  </si>
  <si>
    <t>Share of Profits of Associated Companies</t>
  </si>
  <si>
    <t>(1)   The diluted earnings per share figures are not shown as the conversion price of warrants are higher than the</t>
  </si>
  <si>
    <t>(RESTATED)</t>
  </si>
  <si>
    <t>Land Held for Property Development</t>
  </si>
  <si>
    <t>Deferred Tax Assets</t>
  </si>
  <si>
    <t xml:space="preserve">      Property Development Costs</t>
  </si>
  <si>
    <t>Minority Shareholders' Interest</t>
  </si>
  <si>
    <t xml:space="preserve">  equipment during the year</t>
  </si>
  <si>
    <t>At 1 July 2003 (as previously</t>
  </si>
  <si>
    <t xml:space="preserve">  stated)</t>
  </si>
  <si>
    <t xml:space="preserve">   stated)</t>
  </si>
  <si>
    <t>At 1 July 2004 (as previously</t>
  </si>
  <si>
    <t>At 1 July 2004 (restated)</t>
  </si>
  <si>
    <t>At 1 July 2003 (restated)</t>
  </si>
  <si>
    <t>Impairment loss of property, plant &amp;</t>
  </si>
  <si>
    <t xml:space="preserve">        Property Development Activities.</t>
  </si>
  <si>
    <t xml:space="preserve">        reflect the change in accounting policy arising from the adoption of FRS 201 (formerly known as MASB 32), </t>
  </si>
  <si>
    <t>policy arising from the adoption of FRS 201 (formerly known as MASB 32), Property Development  Activities.</t>
  </si>
  <si>
    <t>Effect of adopting FRS 201</t>
  </si>
  <si>
    <t xml:space="preserve">      Deferred Tax Liabilities</t>
  </si>
  <si>
    <t xml:space="preserve">        Company's share price at the balance sheet date.</t>
  </si>
  <si>
    <t>(Restated)</t>
  </si>
  <si>
    <t>Net cash (outflow)/inflow from investing activities</t>
  </si>
  <si>
    <t>Deposits placed with licensed banks (excluding</t>
  </si>
  <si>
    <t xml:space="preserve">   deposit pledged)</t>
  </si>
  <si>
    <t>as MASB 32), Property Development Activities.</t>
  </si>
  <si>
    <t xml:space="preserve"> - interim for year ended</t>
  </si>
  <si>
    <t>Net income not recognised in</t>
  </si>
  <si>
    <t xml:space="preserve">  the income statement</t>
  </si>
  <si>
    <t>Net (decrease)/increase in Cash &amp; Cash Equivalents</t>
  </si>
  <si>
    <t>Dividends - first and final for year ended</t>
  </si>
  <si>
    <t>Net cash outflow from financing activities</t>
  </si>
  <si>
    <t>(2)   The comparatives for 12  months cumulative todate and quarter ended 30 June 2004 have been restated to</t>
  </si>
  <si>
    <t>The comparatives for the year ended 30 June 2004 have been restated to reflect the change in accounting</t>
  </si>
  <si>
    <t>The comparatives for the year ended 30 June 2004 have been restated to reflect the</t>
  </si>
  <si>
    <t xml:space="preserve">change in accounting policy arising from the adoption of FRS 201 (formerly known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</si>
</sst>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#,##0.0"/>
  </numFmts>
  <fonts count="6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15" applyNumberFormat="1" applyFont="1" applyAlignment="1">
      <alignment/>
    </xf>
    <xf numFmtId="173" fontId="1" fillId="0" borderId="0" xfId="15" applyNumberFormat="1" applyFont="1" applyAlignment="1" quotePrefix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/>
    </xf>
    <xf numFmtId="173" fontId="2" fillId="0" borderId="1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0" fontId="1" fillId="0" borderId="0" xfId="0" applyFont="1" applyAlignment="1" quotePrefix="1">
      <alignment/>
    </xf>
    <xf numFmtId="173" fontId="1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2" fillId="0" borderId="3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73" fontId="2" fillId="0" borderId="4" xfId="15" applyNumberFormat="1" applyFont="1" applyBorder="1" applyAlignment="1">
      <alignment/>
    </xf>
    <xf numFmtId="171" fontId="2" fillId="0" borderId="2" xfId="15" applyNumberFormat="1" applyFont="1" applyBorder="1" applyAlignment="1">
      <alignment/>
    </xf>
    <xf numFmtId="171" fontId="2" fillId="0" borderId="0" xfId="15" applyNumberFormat="1" applyFont="1" applyBorder="1" applyAlignment="1">
      <alignment/>
    </xf>
    <xf numFmtId="14" fontId="2" fillId="0" borderId="0" xfId="0" applyNumberFormat="1" applyFont="1" applyAlignment="1">
      <alignment/>
    </xf>
    <xf numFmtId="14" fontId="1" fillId="0" borderId="2" xfId="0" applyNumberFormat="1" applyFont="1" applyBorder="1" applyAlignment="1">
      <alignment horizontal="center"/>
    </xf>
    <xf numFmtId="173" fontId="2" fillId="0" borderId="5" xfId="15" applyNumberFormat="1" applyFont="1" applyBorder="1" applyAlignment="1">
      <alignment/>
    </xf>
    <xf numFmtId="0" fontId="5" fillId="0" borderId="0" xfId="0" applyFont="1" applyAlignment="1">
      <alignment/>
    </xf>
    <xf numFmtId="173" fontId="1" fillId="0" borderId="0" xfId="0" applyNumberFormat="1" applyFont="1" applyAlignment="1" quotePrefix="1">
      <alignment horizontal="center"/>
    </xf>
    <xf numFmtId="173" fontId="2" fillId="0" borderId="0" xfId="15" applyNumberFormat="1" applyFont="1" applyFill="1" applyAlignment="1">
      <alignment/>
    </xf>
    <xf numFmtId="0" fontId="1" fillId="0" borderId="2" xfId="0" applyFont="1" applyBorder="1" applyAlignment="1">
      <alignment horizontal="center"/>
    </xf>
    <xf numFmtId="14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173" fontId="2" fillId="0" borderId="6" xfId="15" applyNumberFormat="1" applyFont="1" applyBorder="1" applyAlignment="1">
      <alignment/>
    </xf>
    <xf numFmtId="173" fontId="2" fillId="0" borderId="7" xfId="15" applyNumberFormat="1" applyFont="1" applyBorder="1" applyAlignment="1">
      <alignment/>
    </xf>
    <xf numFmtId="173" fontId="2" fillId="0" borderId="8" xfId="15" applyNumberFormat="1" applyFont="1" applyBorder="1" applyAlignment="1">
      <alignment/>
    </xf>
    <xf numFmtId="173" fontId="2" fillId="0" borderId="9" xfId="15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95250</xdr:rowOff>
    </xdr:from>
    <xdr:to>
      <xdr:col>5</xdr:col>
      <xdr:colOff>228600</xdr:colOff>
      <xdr:row>5</xdr:row>
      <xdr:rowOff>95250</xdr:rowOff>
    </xdr:to>
    <xdr:sp>
      <xdr:nvSpPr>
        <xdr:cNvPr id="1" name="Line 6"/>
        <xdr:cNvSpPr>
          <a:spLocks/>
        </xdr:cNvSpPr>
      </xdr:nvSpPr>
      <xdr:spPr>
        <a:xfrm>
          <a:off x="3076575" y="10191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523875</xdr:colOff>
      <xdr:row>5</xdr:row>
      <xdr:rowOff>114300</xdr:rowOff>
    </xdr:from>
    <xdr:to>
      <xdr:col>7</xdr:col>
      <xdr:colOff>733425</xdr:colOff>
      <xdr:row>5</xdr:row>
      <xdr:rowOff>114300</xdr:rowOff>
    </xdr:to>
    <xdr:sp>
      <xdr:nvSpPr>
        <xdr:cNvPr id="2" name="Line 7"/>
        <xdr:cNvSpPr>
          <a:spLocks/>
        </xdr:cNvSpPr>
      </xdr:nvSpPr>
      <xdr:spPr>
        <a:xfrm>
          <a:off x="5248275" y="103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8">
      <selection activeCell="C45" sqref="C45"/>
    </sheetView>
  </sheetViews>
  <sheetFormatPr defaultColWidth="9.33203125" defaultRowHeight="12.75"/>
  <cols>
    <col min="1" max="1" width="4" style="2" customWidth="1"/>
    <col min="2" max="5" width="9.33203125" style="2" customWidth="1"/>
    <col min="6" max="6" width="5.16015625" style="2" customWidth="1"/>
    <col min="7" max="7" width="15" style="3" bestFit="1" customWidth="1"/>
    <col min="8" max="8" width="22.16015625" style="2" customWidth="1"/>
    <col min="9" max="9" width="2.83203125" style="2" customWidth="1"/>
    <col min="10" max="10" width="19" style="2" customWidth="1"/>
    <col min="11" max="11" width="21.5" style="3" customWidth="1"/>
    <col min="12" max="16384" width="9.33203125" style="2" customWidth="1"/>
  </cols>
  <sheetData>
    <row r="1" ht="15.75">
      <c r="A1" s="12" t="s">
        <v>3</v>
      </c>
    </row>
    <row r="2" ht="15.75">
      <c r="A2" s="12" t="s">
        <v>39</v>
      </c>
    </row>
    <row r="3" ht="15.75">
      <c r="A3" s="12" t="s">
        <v>81</v>
      </c>
    </row>
    <row r="5" ht="15">
      <c r="A5" s="2" t="s">
        <v>91</v>
      </c>
    </row>
    <row r="6" ht="15">
      <c r="A6" s="2" t="s">
        <v>4</v>
      </c>
    </row>
    <row r="8" ht="15">
      <c r="K8" s="11" t="s">
        <v>41</v>
      </c>
    </row>
    <row r="9" spans="7:11" ht="15">
      <c r="G9" s="18"/>
      <c r="H9" s="11" t="s">
        <v>41</v>
      </c>
      <c r="I9" s="11"/>
      <c r="J9" s="1"/>
      <c r="K9" s="11" t="str">
        <f>J10</f>
        <v>12 MONTHS</v>
      </c>
    </row>
    <row r="10" spans="7:11" ht="15">
      <c r="G10" s="11" t="s">
        <v>5</v>
      </c>
      <c r="H10" s="11" t="s">
        <v>0</v>
      </c>
      <c r="I10" s="11"/>
      <c r="J10" s="19" t="s">
        <v>92</v>
      </c>
      <c r="K10" s="11" t="s">
        <v>42</v>
      </c>
    </row>
    <row r="11" spans="7:11" ht="15">
      <c r="G11" s="11" t="s">
        <v>0</v>
      </c>
      <c r="H11" s="11" t="s">
        <v>40</v>
      </c>
      <c r="I11" s="11"/>
      <c r="J11" s="19" t="s">
        <v>42</v>
      </c>
      <c r="K11" s="11" t="s">
        <v>2</v>
      </c>
    </row>
    <row r="12" spans="7:11" ht="15">
      <c r="G12" s="11" t="s">
        <v>40</v>
      </c>
      <c r="H12" s="4" t="s">
        <v>73</v>
      </c>
      <c r="I12" s="11"/>
      <c r="J12" s="19" t="s">
        <v>2</v>
      </c>
      <c r="K12" s="4" t="str">
        <f>H12</f>
        <v>30/06/2004</v>
      </c>
    </row>
    <row r="13" spans="7:11" ht="15">
      <c r="G13" s="4" t="s">
        <v>82</v>
      </c>
      <c r="H13" s="31" t="s">
        <v>99</v>
      </c>
      <c r="I13" s="4"/>
      <c r="J13" s="27" t="str">
        <f>G13</f>
        <v>30/06/2005</v>
      </c>
      <c r="K13" s="4" t="s">
        <v>99</v>
      </c>
    </row>
    <row r="14" spans="7:11" ht="15">
      <c r="G14" s="11" t="s">
        <v>1</v>
      </c>
      <c r="H14" s="11" t="s">
        <v>1</v>
      </c>
      <c r="I14" s="11"/>
      <c r="J14" s="19" t="s">
        <v>1</v>
      </c>
      <c r="K14" s="11" t="s">
        <v>1</v>
      </c>
    </row>
    <row r="15" spans="8:9" ht="15">
      <c r="H15" s="3"/>
      <c r="I15" s="3"/>
    </row>
    <row r="16" spans="2:11" ht="15.75" thickBot="1">
      <c r="B16" s="2" t="s">
        <v>10</v>
      </c>
      <c r="G16" s="17">
        <v>120022</v>
      </c>
      <c r="H16" s="17">
        <v>109911</v>
      </c>
      <c r="I16" s="3"/>
      <c r="J16" s="17">
        <v>409856</v>
      </c>
      <c r="K16" s="17">
        <v>354296</v>
      </c>
    </row>
    <row r="17" spans="8:10" ht="15">
      <c r="H17" s="3"/>
      <c r="I17" s="3"/>
      <c r="J17" s="3"/>
    </row>
    <row r="18" spans="2:11" ht="15">
      <c r="B18" s="2" t="s">
        <v>60</v>
      </c>
      <c r="G18" s="3">
        <v>10333</v>
      </c>
      <c r="H18" s="28">
        <v>16251</v>
      </c>
      <c r="I18" s="8"/>
      <c r="J18" s="3">
        <v>41643</v>
      </c>
      <c r="K18" s="28">
        <v>39562</v>
      </c>
    </row>
    <row r="19" spans="8:10" ht="15">
      <c r="H19" s="3"/>
      <c r="I19" s="8"/>
      <c r="J19" s="3"/>
    </row>
    <row r="20" spans="2:11" ht="15">
      <c r="B20" s="2" t="s">
        <v>62</v>
      </c>
      <c r="G20" s="3">
        <v>-2198</v>
      </c>
      <c r="H20" s="3">
        <v>-3365</v>
      </c>
      <c r="I20" s="8"/>
      <c r="J20" s="3">
        <v>-8443</v>
      </c>
      <c r="K20" s="3">
        <v>-11898</v>
      </c>
    </row>
    <row r="21" spans="2:11" ht="15">
      <c r="B21" s="2" t="s">
        <v>43</v>
      </c>
      <c r="G21" s="3">
        <v>216</v>
      </c>
      <c r="H21" s="3">
        <v>250</v>
      </c>
      <c r="I21" s="8"/>
      <c r="J21" s="3">
        <v>1681</v>
      </c>
      <c r="K21" s="3">
        <v>1359</v>
      </c>
    </row>
    <row r="22" spans="2:11" ht="15">
      <c r="B22" s="2" t="s">
        <v>97</v>
      </c>
      <c r="G22" s="3">
        <v>1291</v>
      </c>
      <c r="H22" s="3">
        <v>0</v>
      </c>
      <c r="I22" s="8"/>
      <c r="J22" s="3">
        <v>1291</v>
      </c>
      <c r="K22" s="3">
        <v>0</v>
      </c>
    </row>
    <row r="23" spans="7:11" ht="6.75" customHeight="1">
      <c r="G23" s="9"/>
      <c r="H23" s="9"/>
      <c r="I23" s="8"/>
      <c r="J23" s="9"/>
      <c r="K23" s="9"/>
    </row>
    <row r="24" spans="7:10" ht="6.75" customHeight="1">
      <c r="G24" s="8"/>
      <c r="H24" s="3"/>
      <c r="I24" s="8"/>
      <c r="J24" s="8"/>
    </row>
    <row r="25" spans="2:11" ht="15">
      <c r="B25" s="2" t="s">
        <v>68</v>
      </c>
      <c r="G25" s="3">
        <f>SUM(G18:G23)</f>
        <v>9642</v>
      </c>
      <c r="H25" s="3">
        <f>SUM(H18:H23)</f>
        <v>13136</v>
      </c>
      <c r="I25" s="8"/>
      <c r="J25" s="3">
        <f>SUM(J18:J23)</f>
        <v>36172</v>
      </c>
      <c r="K25" s="3">
        <f>SUM(K18:K23)</f>
        <v>29023</v>
      </c>
    </row>
    <row r="26" spans="8:10" ht="15">
      <c r="H26" s="3"/>
      <c r="I26" s="8"/>
      <c r="J26" s="3"/>
    </row>
    <row r="27" spans="2:11" ht="15">
      <c r="B27" s="2" t="s">
        <v>61</v>
      </c>
      <c r="G27" s="3">
        <v>-316</v>
      </c>
      <c r="H27" s="3">
        <v>-4201</v>
      </c>
      <c r="I27" s="8"/>
      <c r="J27" s="3">
        <v>-8603</v>
      </c>
      <c r="K27" s="3">
        <v>-8764</v>
      </c>
    </row>
    <row r="28" spans="7:11" ht="6.75" customHeight="1">
      <c r="G28" s="9"/>
      <c r="H28" s="9"/>
      <c r="I28" s="8"/>
      <c r="J28" s="9"/>
      <c r="K28" s="9"/>
    </row>
    <row r="29" spans="7:10" ht="6.75" customHeight="1">
      <c r="G29" s="8"/>
      <c r="H29" s="3"/>
      <c r="I29" s="8"/>
      <c r="J29" s="8"/>
    </row>
    <row r="30" spans="2:11" ht="15">
      <c r="B30" s="2" t="s">
        <v>69</v>
      </c>
      <c r="G30" s="3">
        <f>SUM(G25:G28)</f>
        <v>9326</v>
      </c>
      <c r="H30" s="3">
        <f>SUM(H25:H28)</f>
        <v>8935</v>
      </c>
      <c r="I30" s="8"/>
      <c r="J30" s="3">
        <f>SUM(J25:J28)</f>
        <v>27569</v>
      </c>
      <c r="K30" s="3">
        <f>SUM(K25:K28)</f>
        <v>20259</v>
      </c>
    </row>
    <row r="31" spans="8:10" ht="15">
      <c r="H31" s="3"/>
      <c r="I31" s="8"/>
      <c r="J31" s="3"/>
    </row>
    <row r="32" spans="2:11" ht="15">
      <c r="B32" s="2" t="s">
        <v>44</v>
      </c>
      <c r="G32" s="3">
        <v>0</v>
      </c>
      <c r="H32" s="3">
        <v>-755</v>
      </c>
      <c r="I32" s="8"/>
      <c r="J32" s="3">
        <f>+G32</f>
        <v>0</v>
      </c>
      <c r="K32" s="3">
        <v>-755</v>
      </c>
    </row>
    <row r="33" spans="7:11" ht="6.75" customHeight="1">
      <c r="G33" s="9"/>
      <c r="H33" s="9"/>
      <c r="I33" s="8"/>
      <c r="J33" s="9"/>
      <c r="K33" s="9"/>
    </row>
    <row r="34" spans="7:10" ht="6.75" customHeight="1">
      <c r="G34" s="8"/>
      <c r="H34" s="3"/>
      <c r="I34" s="8"/>
      <c r="J34" s="8"/>
    </row>
    <row r="35" spans="2:11" ht="15.75" thickBot="1">
      <c r="B35" s="2" t="s">
        <v>70</v>
      </c>
      <c r="G35" s="20">
        <f>SUM(G30:G33)</f>
        <v>9326</v>
      </c>
      <c r="H35" s="20">
        <f>SUM(H30:H33)</f>
        <v>8180</v>
      </c>
      <c r="I35" s="8"/>
      <c r="J35" s="20">
        <f>SUM(J30:J33)</f>
        <v>27569</v>
      </c>
      <c r="K35" s="20">
        <f>SUM(K30:K33)</f>
        <v>19504</v>
      </c>
    </row>
    <row r="36" spans="8:10" ht="15.75" thickTop="1">
      <c r="H36" s="3"/>
      <c r="I36" s="8"/>
      <c r="J36" s="3"/>
    </row>
    <row r="37" spans="2:11" ht="15">
      <c r="B37" s="2" t="s">
        <v>45</v>
      </c>
      <c r="G37" s="21">
        <f>(+G35*1000/456132232)*100</f>
        <v>2.0445825455281574</v>
      </c>
      <c r="H37" s="21">
        <f>(+H35*1000/456132232)*100</f>
        <v>1.7933396120973972</v>
      </c>
      <c r="I37" s="22"/>
      <c r="J37" s="21">
        <f>(+J35*1000/456132232)*100</f>
        <v>6.044080655979602</v>
      </c>
      <c r="K37" s="21">
        <f>(+K35*1000/456132232)*100</f>
        <v>4.275953031093843</v>
      </c>
    </row>
    <row r="38" spans="8:10" ht="15">
      <c r="H38" s="3"/>
      <c r="I38" s="8"/>
      <c r="J38" s="3"/>
    </row>
    <row r="39" spans="2:11" ht="15">
      <c r="B39" s="2" t="s">
        <v>46</v>
      </c>
      <c r="G39" s="9">
        <v>0</v>
      </c>
      <c r="H39" s="9">
        <v>0</v>
      </c>
      <c r="I39" s="8"/>
      <c r="J39" s="9">
        <v>0</v>
      </c>
      <c r="K39" s="9">
        <v>0</v>
      </c>
    </row>
    <row r="41" spans="2:3" ht="15">
      <c r="B41" s="2" t="s">
        <v>9</v>
      </c>
      <c r="C41" s="2" t="s">
        <v>98</v>
      </c>
    </row>
    <row r="42" ht="15">
      <c r="C42" s="2" t="s">
        <v>117</v>
      </c>
    </row>
    <row r="43" ht="8.25" customHeight="1"/>
    <row r="44" ht="15">
      <c r="C44" s="5" t="s">
        <v>129</v>
      </c>
    </row>
    <row r="45" ht="15">
      <c r="C45" s="2" t="s">
        <v>113</v>
      </c>
    </row>
    <row r="46" ht="15">
      <c r="C46" s="2" t="s">
        <v>112</v>
      </c>
    </row>
    <row r="48" ht="15">
      <c r="B48" s="10" t="s">
        <v>47</v>
      </c>
    </row>
    <row r="49" ht="15">
      <c r="B49" s="1" t="s">
        <v>75</v>
      </c>
    </row>
  </sheetData>
  <printOptions horizontalCentered="1"/>
  <pageMargins left="0" right="0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30">
      <selection activeCell="C54" sqref="C54"/>
    </sheetView>
  </sheetViews>
  <sheetFormatPr defaultColWidth="9.33203125" defaultRowHeight="12.75"/>
  <cols>
    <col min="1" max="1" width="4.33203125" style="2" customWidth="1"/>
    <col min="2" max="6" width="9.33203125" style="2" customWidth="1"/>
    <col min="7" max="7" width="11.5" style="2" customWidth="1"/>
    <col min="8" max="8" width="20" style="3" customWidth="1"/>
    <col min="9" max="9" width="1.83203125" style="2" customWidth="1"/>
    <col min="10" max="10" width="20.33203125" style="3" customWidth="1"/>
    <col min="11" max="16384" width="9.33203125" style="2" customWidth="1"/>
  </cols>
  <sheetData>
    <row r="1" ht="15.75">
      <c r="A1" s="12" t="s">
        <v>3</v>
      </c>
    </row>
    <row r="2" ht="18" customHeight="1">
      <c r="A2" s="12" t="s">
        <v>27</v>
      </c>
    </row>
    <row r="3" ht="18" customHeight="1">
      <c r="A3" s="12" t="s">
        <v>83</v>
      </c>
    </row>
    <row r="4" ht="10.5" customHeight="1"/>
    <row r="5" ht="15" customHeight="1">
      <c r="J5" s="11" t="s">
        <v>65</v>
      </c>
    </row>
    <row r="6" spans="8:10" ht="15">
      <c r="H6" s="4" t="s">
        <v>6</v>
      </c>
      <c r="J6" s="11" t="s">
        <v>29</v>
      </c>
    </row>
    <row r="7" spans="6:10" ht="15">
      <c r="F7" s="5"/>
      <c r="H7" s="11" t="s">
        <v>29</v>
      </c>
      <c r="J7" s="4" t="s">
        <v>73</v>
      </c>
    </row>
    <row r="8" spans="8:10" ht="15">
      <c r="H8" s="4" t="s">
        <v>82</v>
      </c>
      <c r="J8" s="31" t="s">
        <v>99</v>
      </c>
    </row>
    <row r="9" spans="8:10" ht="15">
      <c r="H9" s="11" t="s">
        <v>1</v>
      </c>
      <c r="J9" s="11" t="s">
        <v>1</v>
      </c>
    </row>
    <row r="11" spans="2:10" ht="15">
      <c r="B11" s="2" t="s">
        <v>11</v>
      </c>
      <c r="H11" s="3">
        <v>458811</v>
      </c>
      <c r="J11" s="3">
        <v>477617</v>
      </c>
    </row>
    <row r="12" spans="2:10" ht="15">
      <c r="B12" s="2" t="s">
        <v>71</v>
      </c>
      <c r="H12" s="3">
        <v>30287</v>
      </c>
      <c r="J12" s="3">
        <v>2</v>
      </c>
    </row>
    <row r="13" spans="2:10" ht="15">
      <c r="B13" s="2" t="s">
        <v>34</v>
      </c>
      <c r="H13" s="3">
        <v>52622</v>
      </c>
      <c r="J13" s="3">
        <v>76007</v>
      </c>
    </row>
    <row r="14" spans="2:10" ht="15">
      <c r="B14" s="2" t="s">
        <v>100</v>
      </c>
      <c r="H14" s="3">
        <v>142817</v>
      </c>
      <c r="J14" s="3">
        <v>153003</v>
      </c>
    </row>
    <row r="15" spans="2:10" ht="15">
      <c r="B15" s="2" t="s">
        <v>12</v>
      </c>
      <c r="H15" s="3">
        <v>7262</v>
      </c>
      <c r="J15" s="3">
        <v>7909</v>
      </c>
    </row>
    <row r="16" spans="2:10" ht="15">
      <c r="B16" s="2" t="s">
        <v>77</v>
      </c>
      <c r="H16" s="3">
        <v>11350</v>
      </c>
      <c r="J16" s="3">
        <v>9692</v>
      </c>
    </row>
    <row r="17" spans="2:10" ht="15">
      <c r="B17" s="2" t="s">
        <v>101</v>
      </c>
      <c r="H17" s="9">
        <v>564</v>
      </c>
      <c r="J17" s="9">
        <v>3167</v>
      </c>
    </row>
    <row r="18" spans="8:10" ht="15">
      <c r="H18" s="3">
        <f>SUM(H11:H17)</f>
        <v>703713</v>
      </c>
      <c r="J18" s="3">
        <f>SUM(J11:J17)</f>
        <v>727397</v>
      </c>
    </row>
    <row r="19" ht="15">
      <c r="B19" s="2" t="s">
        <v>7</v>
      </c>
    </row>
    <row r="20" spans="2:10" ht="15">
      <c r="B20" s="2" t="s">
        <v>13</v>
      </c>
      <c r="H20" s="32">
        <v>31799</v>
      </c>
      <c r="J20" s="32">
        <v>32722</v>
      </c>
    </row>
    <row r="21" spans="2:10" ht="15">
      <c r="B21" s="2" t="s">
        <v>102</v>
      </c>
      <c r="H21" s="33">
        <v>105937</v>
      </c>
      <c r="J21" s="33">
        <v>93835</v>
      </c>
    </row>
    <row r="22" spans="2:10" ht="15">
      <c r="B22" s="2" t="s">
        <v>31</v>
      </c>
      <c r="H22" s="33">
        <v>184683</v>
      </c>
      <c r="J22" s="33">
        <v>162146</v>
      </c>
    </row>
    <row r="23" spans="2:10" ht="15">
      <c r="B23" s="2" t="s">
        <v>32</v>
      </c>
      <c r="H23" s="33">
        <v>31333</v>
      </c>
      <c r="J23" s="33">
        <v>36142</v>
      </c>
    </row>
    <row r="24" spans="8:10" ht="15">
      <c r="H24" s="34">
        <f>SUM(H20:H23)</f>
        <v>353752</v>
      </c>
      <c r="I24" s="6"/>
      <c r="J24" s="34">
        <f>SUM(J20:J23)</f>
        <v>324845</v>
      </c>
    </row>
    <row r="26" ht="15">
      <c r="B26" s="2" t="s">
        <v>8</v>
      </c>
    </row>
    <row r="27" spans="2:10" ht="15">
      <c r="B27" s="2" t="s">
        <v>30</v>
      </c>
      <c r="H27" s="32">
        <v>122037</v>
      </c>
      <c r="J27" s="32">
        <v>107056</v>
      </c>
    </row>
    <row r="28" spans="2:10" ht="15">
      <c r="B28" s="2" t="s">
        <v>36</v>
      </c>
      <c r="H28" s="33">
        <v>107038</v>
      </c>
      <c r="J28" s="33">
        <v>120728</v>
      </c>
    </row>
    <row r="29" spans="2:10" ht="15">
      <c r="B29" s="2" t="s">
        <v>33</v>
      </c>
      <c r="H29" s="33">
        <v>3047</v>
      </c>
      <c r="J29" s="33">
        <v>5431</v>
      </c>
    </row>
    <row r="30" spans="8:10" ht="15">
      <c r="H30" s="34">
        <f>SUM(H27:H29)</f>
        <v>232122</v>
      </c>
      <c r="I30" s="6"/>
      <c r="J30" s="34">
        <f>SUM(J27:J29)</f>
        <v>233215</v>
      </c>
    </row>
    <row r="31" ht="15">
      <c r="I31" s="6"/>
    </row>
    <row r="32" spans="2:10" ht="15">
      <c r="B32" s="2" t="s">
        <v>14</v>
      </c>
      <c r="H32" s="3">
        <f>+H24-H30</f>
        <v>121630</v>
      </c>
      <c r="I32" s="6"/>
      <c r="J32" s="3">
        <f>+J24-J30</f>
        <v>91630</v>
      </c>
    </row>
    <row r="33" ht="15">
      <c r="I33" s="6"/>
    </row>
    <row r="34" spans="8:10" ht="15.75" thickBot="1">
      <c r="H34" s="7">
        <f>+H18+H32</f>
        <v>825343</v>
      </c>
      <c r="I34" s="6"/>
      <c r="J34" s="7">
        <f>+J18+J32</f>
        <v>819027</v>
      </c>
    </row>
    <row r="35" spans="8:10" ht="15.75" thickTop="1">
      <c r="H35" s="8"/>
      <c r="J35" s="8"/>
    </row>
    <row r="36" spans="2:10" ht="15">
      <c r="B36" s="2" t="s">
        <v>56</v>
      </c>
      <c r="H36" s="8"/>
      <c r="J36" s="8"/>
    </row>
    <row r="37" ht="15">
      <c r="B37" s="2" t="s">
        <v>57</v>
      </c>
    </row>
    <row r="38" spans="2:10" ht="15">
      <c r="B38" s="2" t="s">
        <v>59</v>
      </c>
      <c r="H38" s="3">
        <v>456132</v>
      </c>
      <c r="J38" s="3">
        <v>456132</v>
      </c>
    </row>
    <row r="39" spans="2:10" ht="15">
      <c r="B39" s="2" t="s">
        <v>58</v>
      </c>
      <c r="H39" s="9">
        <v>250059</v>
      </c>
      <c r="J39" s="9">
        <v>254524</v>
      </c>
    </row>
    <row r="40" spans="8:10" ht="15">
      <c r="H40" s="3">
        <f>SUM(H38:H39)</f>
        <v>706191</v>
      </c>
      <c r="J40" s="3">
        <f>SUM(J38:J39)</f>
        <v>710656</v>
      </c>
    </row>
    <row r="41" ht="8.25" customHeight="1"/>
    <row r="42" spans="2:10" ht="15">
      <c r="B42" s="2" t="s">
        <v>103</v>
      </c>
      <c r="H42" s="3">
        <v>250</v>
      </c>
      <c r="J42" s="3">
        <v>0</v>
      </c>
    </row>
    <row r="43" ht="8.25" customHeight="1"/>
    <row r="44" ht="15">
      <c r="B44" s="2" t="s">
        <v>35</v>
      </c>
    </row>
    <row r="45" spans="2:10" ht="15">
      <c r="B45" s="2" t="s">
        <v>15</v>
      </c>
      <c r="H45" s="32">
        <v>23630</v>
      </c>
      <c r="J45" s="32">
        <v>19351</v>
      </c>
    </row>
    <row r="46" spans="2:10" ht="15">
      <c r="B46" s="2" t="s">
        <v>36</v>
      </c>
      <c r="H46" s="33">
        <v>85292</v>
      </c>
      <c r="J46" s="33">
        <v>78922</v>
      </c>
    </row>
    <row r="47" spans="2:10" ht="15">
      <c r="B47" s="2" t="s">
        <v>116</v>
      </c>
      <c r="H47" s="35">
        <v>9980</v>
      </c>
      <c r="J47" s="35">
        <v>10098</v>
      </c>
    </row>
    <row r="48" spans="8:10" ht="15">
      <c r="H48" s="35">
        <f>SUM(H45:H47)</f>
        <v>118902</v>
      </c>
      <c r="J48" s="35">
        <f>SUM(J45:J47)</f>
        <v>108371</v>
      </c>
    </row>
    <row r="50" spans="8:10" ht="15.75" thickBot="1">
      <c r="H50" s="7">
        <f>+H40+H42+H48</f>
        <v>825343</v>
      </c>
      <c r="I50" s="6"/>
      <c r="J50" s="7">
        <f>+J40+J42+J48</f>
        <v>819027</v>
      </c>
    </row>
    <row r="51" spans="8:10" ht="15.75" thickTop="1">
      <c r="H51" s="8"/>
      <c r="J51" s="8"/>
    </row>
    <row r="52" spans="8:10" ht="15">
      <c r="H52" s="8"/>
      <c r="J52" s="8"/>
    </row>
    <row r="53" spans="2:11" ht="15">
      <c r="B53" s="2" t="s">
        <v>9</v>
      </c>
      <c r="C53" s="2" t="s">
        <v>130</v>
      </c>
      <c r="G53" s="3"/>
      <c r="H53" s="2"/>
      <c r="J53" s="2"/>
      <c r="K53" s="3"/>
    </row>
    <row r="54" spans="3:11" ht="15">
      <c r="C54" s="2" t="s">
        <v>114</v>
      </c>
      <c r="G54" s="3"/>
      <c r="H54" s="2"/>
      <c r="J54" s="2"/>
      <c r="K54" s="3"/>
    </row>
    <row r="55" spans="7:11" ht="15">
      <c r="G55" s="3"/>
      <c r="H55" s="2"/>
      <c r="J55" s="2"/>
      <c r="K55" s="3"/>
    </row>
    <row r="57" ht="15">
      <c r="B57" s="10" t="s">
        <v>28</v>
      </c>
    </row>
    <row r="58" ht="15">
      <c r="B58" s="1" t="s">
        <v>74</v>
      </c>
    </row>
  </sheetData>
  <printOptions horizontalCentered="1" verticalCentered="1"/>
  <pageMargins left="0" right="0" top="0" bottom="0" header="0.5" footer="0.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28">
      <selection activeCell="A48" sqref="A48"/>
    </sheetView>
  </sheetViews>
  <sheetFormatPr defaultColWidth="9.33203125" defaultRowHeight="12.75"/>
  <cols>
    <col min="1" max="4" width="9.33203125" style="2" customWidth="1"/>
    <col min="5" max="5" width="16" style="2" customWidth="1"/>
    <col min="6" max="7" width="14.66015625" style="2" customWidth="1"/>
    <col min="8" max="8" width="14" style="2" customWidth="1"/>
    <col min="9" max="9" width="11.33203125" style="2" hidden="1" customWidth="1"/>
    <col min="10" max="10" width="2.66015625" style="2" customWidth="1"/>
    <col min="11" max="11" width="15.16015625" style="2" customWidth="1"/>
    <col min="12" max="12" width="13.83203125" style="2" customWidth="1"/>
    <col min="13" max="16384" width="9.33203125" style="2" customWidth="1"/>
  </cols>
  <sheetData>
    <row r="1" ht="15.75">
      <c r="A1" s="12" t="s">
        <v>3</v>
      </c>
    </row>
    <row r="2" ht="15.75">
      <c r="A2" s="12" t="s">
        <v>26</v>
      </c>
    </row>
    <row r="3" ht="15.75">
      <c r="A3" s="12" t="s">
        <v>93</v>
      </c>
    </row>
    <row r="6" spans="6:11" ht="15">
      <c r="F6" s="36" t="s">
        <v>16</v>
      </c>
      <c r="G6" s="36"/>
      <c r="H6" s="36"/>
      <c r="K6" s="13" t="s">
        <v>17</v>
      </c>
    </row>
    <row r="7" spans="5:12" ht="15">
      <c r="E7" s="14" t="s">
        <v>18</v>
      </c>
      <c r="F7" s="14" t="s">
        <v>18</v>
      </c>
      <c r="G7" s="14" t="s">
        <v>19</v>
      </c>
      <c r="H7" s="14" t="s">
        <v>20</v>
      </c>
      <c r="I7" s="14" t="s">
        <v>20</v>
      </c>
      <c r="J7" s="14"/>
      <c r="K7" s="14" t="s">
        <v>37</v>
      </c>
      <c r="L7" s="14"/>
    </row>
    <row r="8" spans="5:12" ht="15">
      <c r="E8" s="14" t="s">
        <v>21</v>
      </c>
      <c r="F8" s="14" t="s">
        <v>22</v>
      </c>
      <c r="G8" s="14" t="s">
        <v>23</v>
      </c>
      <c r="H8" s="14" t="s">
        <v>23</v>
      </c>
      <c r="I8" s="14" t="s">
        <v>23</v>
      </c>
      <c r="J8" s="14"/>
      <c r="K8" s="14" t="s">
        <v>38</v>
      </c>
      <c r="L8" s="14" t="s">
        <v>24</v>
      </c>
    </row>
    <row r="9" spans="5:12" ht="15">
      <c r="E9" s="15" t="s">
        <v>51</v>
      </c>
      <c r="F9" s="15" t="s">
        <v>51</v>
      </c>
      <c r="G9" s="15" t="s">
        <v>51</v>
      </c>
      <c r="H9" s="15" t="s">
        <v>51</v>
      </c>
      <c r="I9" s="15" t="s">
        <v>25</v>
      </c>
      <c r="J9" s="15"/>
      <c r="K9" s="15" t="s">
        <v>51</v>
      </c>
      <c r="L9" s="15" t="s">
        <v>51</v>
      </c>
    </row>
    <row r="10" spans="5:12" ht="8.25" customHeight="1">
      <c r="E10" s="16"/>
      <c r="F10" s="16"/>
      <c r="G10" s="16"/>
      <c r="H10" s="16"/>
      <c r="I10" s="16"/>
      <c r="J10" s="16"/>
      <c r="K10" s="16"/>
      <c r="L10" s="16"/>
    </row>
    <row r="11" spans="1:12" ht="15">
      <c r="A11" s="2" t="s">
        <v>84</v>
      </c>
      <c r="E11" s="16"/>
      <c r="F11" s="16"/>
      <c r="G11" s="16"/>
      <c r="H11" s="16"/>
      <c r="I11" s="16"/>
      <c r="J11" s="16"/>
      <c r="K11" s="16"/>
      <c r="L11" s="16"/>
    </row>
    <row r="12" spans="1:12" ht="15">
      <c r="A12" s="26" t="s">
        <v>85</v>
      </c>
      <c r="B12" s="26"/>
      <c r="C12" s="26"/>
      <c r="D12" s="26"/>
      <c r="E12" s="16"/>
      <c r="F12" s="16"/>
      <c r="G12" s="16"/>
      <c r="H12" s="16"/>
      <c r="I12" s="16"/>
      <c r="J12" s="16"/>
      <c r="K12" s="16"/>
      <c r="L12" s="16"/>
    </row>
    <row r="13" spans="1:12" ht="15">
      <c r="A13" s="26"/>
      <c r="B13" s="26"/>
      <c r="C13" s="26"/>
      <c r="D13" s="26"/>
      <c r="E13" s="16"/>
      <c r="F13" s="16"/>
      <c r="G13" s="16"/>
      <c r="H13" s="16"/>
      <c r="I13" s="16"/>
      <c r="J13" s="16"/>
      <c r="K13" s="16"/>
      <c r="L13" s="16"/>
    </row>
    <row r="14" ht="15">
      <c r="A14" s="1" t="s">
        <v>108</v>
      </c>
    </row>
    <row r="15" spans="1:12" ht="15">
      <c r="A15" s="1" t="s">
        <v>106</v>
      </c>
      <c r="E15" s="3">
        <v>456132</v>
      </c>
      <c r="F15" s="3">
        <v>39773</v>
      </c>
      <c r="G15" s="3">
        <v>80252</v>
      </c>
      <c r="H15" s="3">
        <v>0</v>
      </c>
      <c r="I15" s="3">
        <v>0</v>
      </c>
      <c r="J15" s="3"/>
      <c r="K15" s="3">
        <v>163024</v>
      </c>
      <c r="L15" s="3">
        <f>SUM(E15:K15)</f>
        <v>739181</v>
      </c>
    </row>
    <row r="16" spans="1:12" ht="15">
      <c r="A16" s="2" t="s">
        <v>115</v>
      </c>
      <c r="E16" s="9"/>
      <c r="F16" s="9"/>
      <c r="G16" s="9"/>
      <c r="H16" s="9"/>
      <c r="I16" s="9"/>
      <c r="J16" s="9"/>
      <c r="K16" s="9">
        <v>-28525</v>
      </c>
      <c r="L16" s="9">
        <f>SUM(E16:K16)</f>
        <v>-28525</v>
      </c>
    </row>
    <row r="17" spans="1:12" ht="15">
      <c r="A17" s="1" t="s">
        <v>109</v>
      </c>
      <c r="E17" s="3">
        <f>SUM(E15:E16)</f>
        <v>456132</v>
      </c>
      <c r="F17" s="3">
        <f aca="true" t="shared" si="0" ref="F17:L17">SUM(F15:F16)</f>
        <v>39773</v>
      </c>
      <c r="G17" s="3">
        <f t="shared" si="0"/>
        <v>80252</v>
      </c>
      <c r="H17" s="3">
        <f t="shared" si="0"/>
        <v>0</v>
      </c>
      <c r="I17" s="3">
        <f t="shared" si="0"/>
        <v>0</v>
      </c>
      <c r="J17" s="3">
        <f t="shared" si="0"/>
        <v>0</v>
      </c>
      <c r="K17" s="3">
        <f t="shared" si="0"/>
        <v>134499</v>
      </c>
      <c r="L17" s="3">
        <f t="shared" si="0"/>
        <v>710656</v>
      </c>
    </row>
    <row r="18" spans="1:12" ht="15">
      <c r="A18" s="2" t="s">
        <v>111</v>
      </c>
      <c r="E18" s="3"/>
      <c r="F18" s="3"/>
      <c r="G18" s="3"/>
      <c r="H18" s="3"/>
      <c r="I18" s="3"/>
      <c r="J18" s="3"/>
      <c r="K18" s="3"/>
      <c r="L18" s="3"/>
    </row>
    <row r="19" spans="1:12" ht="15">
      <c r="A19" s="2" t="s">
        <v>104</v>
      </c>
      <c r="E19" s="3">
        <v>0</v>
      </c>
      <c r="F19" s="3">
        <v>0</v>
      </c>
      <c r="G19" s="3">
        <v>-17404</v>
      </c>
      <c r="H19" s="3">
        <v>0</v>
      </c>
      <c r="I19" s="3"/>
      <c r="J19" s="3"/>
      <c r="K19" s="3">
        <v>0</v>
      </c>
      <c r="L19" s="3">
        <f>SUM(E19:K19)</f>
        <v>-17404</v>
      </c>
    </row>
    <row r="20" spans="1:12" ht="15">
      <c r="A20" s="2" t="s">
        <v>124</v>
      </c>
      <c r="E20" s="3"/>
      <c r="F20" s="3"/>
      <c r="G20" s="3"/>
      <c r="H20" s="3"/>
      <c r="I20" s="3"/>
      <c r="J20" s="3"/>
      <c r="K20" s="3"/>
      <c r="L20" s="3"/>
    </row>
    <row r="21" spans="1:12" ht="15">
      <c r="A21" s="2" t="s">
        <v>125</v>
      </c>
      <c r="E21" s="3"/>
      <c r="F21" s="3"/>
      <c r="G21" s="3">
        <v>0</v>
      </c>
      <c r="H21" s="3">
        <v>5075</v>
      </c>
      <c r="I21" s="3"/>
      <c r="J21" s="3"/>
      <c r="K21" s="3">
        <v>0</v>
      </c>
      <c r="L21" s="3">
        <f>SUM(E21:K21)</f>
        <v>5075</v>
      </c>
    </row>
    <row r="22" spans="1:11" ht="15">
      <c r="A22" s="2" t="s">
        <v>67</v>
      </c>
      <c r="E22" s="3"/>
      <c r="F22" s="3"/>
      <c r="G22" s="3"/>
      <c r="H22" s="3"/>
      <c r="I22" s="3"/>
      <c r="J22" s="3"/>
      <c r="K22" s="3"/>
    </row>
    <row r="23" spans="1:12" ht="15">
      <c r="A23" s="2" t="s">
        <v>94</v>
      </c>
      <c r="E23" s="3">
        <v>0</v>
      </c>
      <c r="F23" s="3">
        <v>0</v>
      </c>
      <c r="G23" s="3">
        <v>0</v>
      </c>
      <c r="H23" s="3">
        <v>0</v>
      </c>
      <c r="I23" s="3"/>
      <c r="J23" s="3"/>
      <c r="K23" s="3">
        <f>+income!J35</f>
        <v>27569</v>
      </c>
      <c r="L23" s="3">
        <f>K23</f>
        <v>27569</v>
      </c>
    </row>
    <row r="24" spans="1:12" ht="15">
      <c r="A24" s="2" t="s">
        <v>127</v>
      </c>
      <c r="E24" s="8"/>
      <c r="F24" s="8"/>
      <c r="G24" s="8"/>
      <c r="H24" s="8"/>
      <c r="I24" s="8"/>
      <c r="J24" s="8"/>
      <c r="K24" s="8"/>
      <c r="L24" s="8"/>
    </row>
    <row r="25" spans="2:12" ht="15">
      <c r="B25" s="2" t="s">
        <v>79</v>
      </c>
      <c r="E25" s="8">
        <v>0</v>
      </c>
      <c r="F25" s="8">
        <v>0</v>
      </c>
      <c r="G25" s="8">
        <v>0</v>
      </c>
      <c r="H25" s="8">
        <v>0</v>
      </c>
      <c r="I25" s="8"/>
      <c r="J25" s="8"/>
      <c r="K25" s="8">
        <v>-13137</v>
      </c>
      <c r="L25" s="8">
        <f>SUM(E25:K25)</f>
        <v>-13137</v>
      </c>
    </row>
    <row r="26" spans="2:12" ht="15">
      <c r="B26" s="2" t="s">
        <v>123</v>
      </c>
      <c r="E26" s="8"/>
      <c r="F26" s="8"/>
      <c r="G26" s="8"/>
      <c r="H26" s="8"/>
      <c r="I26" s="8"/>
      <c r="J26" s="8"/>
      <c r="K26" s="8"/>
      <c r="L26" s="8"/>
    </row>
    <row r="27" spans="2:12" ht="15">
      <c r="B27" s="2" t="s">
        <v>80</v>
      </c>
      <c r="E27" s="9">
        <v>0</v>
      </c>
      <c r="F27" s="9">
        <v>0</v>
      </c>
      <c r="G27" s="9">
        <v>0</v>
      </c>
      <c r="H27" s="9">
        <v>0</v>
      </c>
      <c r="I27" s="9"/>
      <c r="J27" s="9"/>
      <c r="K27" s="9">
        <v>-6568</v>
      </c>
      <c r="L27" s="9">
        <f>SUM(E27:K27)</f>
        <v>-6568</v>
      </c>
    </row>
    <row r="28" spans="5:12" ht="15">
      <c r="E28" s="8"/>
      <c r="F28" s="8"/>
      <c r="G28" s="8"/>
      <c r="H28" s="8"/>
      <c r="I28" s="8"/>
      <c r="J28" s="8"/>
      <c r="K28" s="8"/>
      <c r="L28" s="8"/>
    </row>
    <row r="29" spans="1:12" ht="15">
      <c r="A29" s="1" t="s">
        <v>86</v>
      </c>
      <c r="E29" s="3">
        <f aca="true" t="shared" si="1" ref="E29:L29">SUM(E17:E27)</f>
        <v>456132</v>
      </c>
      <c r="F29" s="3">
        <f t="shared" si="1"/>
        <v>39773</v>
      </c>
      <c r="G29" s="3">
        <f>SUM(G17:G27)</f>
        <v>62848</v>
      </c>
      <c r="H29" s="3">
        <f t="shared" si="1"/>
        <v>5075</v>
      </c>
      <c r="I29" s="3">
        <f t="shared" si="1"/>
        <v>0</v>
      </c>
      <c r="J29" s="3">
        <f t="shared" si="1"/>
        <v>0</v>
      </c>
      <c r="K29" s="3">
        <f t="shared" si="1"/>
        <v>142363</v>
      </c>
      <c r="L29" s="3">
        <f t="shared" si="1"/>
        <v>706191</v>
      </c>
    </row>
    <row r="30" spans="1:12" ht="6.75" customHeight="1" thickBot="1">
      <c r="A30" s="1"/>
      <c r="E30" s="17"/>
      <c r="F30" s="17"/>
      <c r="G30" s="17"/>
      <c r="H30" s="17"/>
      <c r="I30" s="17"/>
      <c r="J30" s="17"/>
      <c r="K30" s="17"/>
      <c r="L30" s="17"/>
    </row>
    <row r="31" spans="1:12" ht="15">
      <c r="A31" s="6"/>
      <c r="B31" s="6"/>
      <c r="C31" s="6"/>
      <c r="D31" s="6"/>
      <c r="E31" s="8"/>
      <c r="F31" s="8"/>
      <c r="G31" s="8"/>
      <c r="H31" s="8"/>
      <c r="I31" s="8"/>
      <c r="J31" s="8"/>
      <c r="K31" s="8"/>
      <c r="L31" s="8"/>
    </row>
    <row r="32" spans="1:12" ht="15">
      <c r="A32" s="6"/>
      <c r="B32" s="6"/>
      <c r="C32" s="6"/>
      <c r="D32" s="6"/>
      <c r="E32" s="8"/>
      <c r="F32" s="8"/>
      <c r="G32" s="8"/>
      <c r="H32" s="8"/>
      <c r="I32" s="8"/>
      <c r="J32" s="8"/>
      <c r="K32" s="8"/>
      <c r="L32" s="8"/>
    </row>
    <row r="33" spans="1:12" ht="15">
      <c r="A33" s="2" t="s">
        <v>84</v>
      </c>
      <c r="E33" s="16"/>
      <c r="F33" s="16"/>
      <c r="G33" s="16"/>
      <c r="H33" s="16"/>
      <c r="I33" s="16"/>
      <c r="J33" s="16"/>
      <c r="K33" s="16"/>
      <c r="L33" s="16"/>
    </row>
    <row r="34" spans="1:12" ht="15">
      <c r="A34" s="26" t="s">
        <v>87</v>
      </c>
      <c r="B34" s="26"/>
      <c r="C34" s="26"/>
      <c r="D34" s="26"/>
      <c r="E34" s="16"/>
      <c r="F34" s="16"/>
      <c r="G34" s="16"/>
      <c r="H34" s="16"/>
      <c r="I34" s="16"/>
      <c r="J34" s="16"/>
      <c r="K34" s="16"/>
      <c r="L34" s="16"/>
    </row>
    <row r="35" spans="1:12" ht="15">
      <c r="A35" s="26"/>
      <c r="B35" s="26"/>
      <c r="C35" s="26"/>
      <c r="D35" s="26"/>
      <c r="E35" s="16"/>
      <c r="F35" s="16"/>
      <c r="G35" s="16"/>
      <c r="H35" s="16"/>
      <c r="I35" s="16"/>
      <c r="J35" s="16"/>
      <c r="K35" s="16"/>
      <c r="L35" s="16"/>
    </row>
    <row r="36" ht="15">
      <c r="A36" s="1" t="s">
        <v>105</v>
      </c>
    </row>
    <row r="37" spans="1:12" ht="15">
      <c r="A37" s="1" t="s">
        <v>107</v>
      </c>
      <c r="E37" s="3">
        <v>456132</v>
      </c>
      <c r="F37" s="3">
        <v>39773</v>
      </c>
      <c r="G37" s="3">
        <v>89199</v>
      </c>
      <c r="H37" s="3">
        <v>0</v>
      </c>
      <c r="I37" s="3">
        <v>0</v>
      </c>
      <c r="J37" s="3"/>
      <c r="K37" s="3">
        <v>146252</v>
      </c>
      <c r="L37" s="3">
        <f>SUM(E37:K37)</f>
        <v>731356</v>
      </c>
    </row>
    <row r="38" spans="1:12" ht="15">
      <c r="A38" s="2" t="s">
        <v>115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>
        <v>-27973</v>
      </c>
      <c r="L38" s="9">
        <f>SUM(E38:K38)</f>
        <v>-27973</v>
      </c>
    </row>
    <row r="39" spans="1:12" ht="15">
      <c r="A39" s="1" t="s">
        <v>110</v>
      </c>
      <c r="E39" s="3">
        <f>SUM(E37:E38)</f>
        <v>456132</v>
      </c>
      <c r="F39" s="3">
        <f aca="true" t="shared" si="2" ref="F39:L39">SUM(F37:F38)</f>
        <v>39773</v>
      </c>
      <c r="G39" s="3">
        <f t="shared" si="2"/>
        <v>89199</v>
      </c>
      <c r="H39" s="3">
        <f t="shared" si="2"/>
        <v>0</v>
      </c>
      <c r="I39" s="3">
        <f t="shared" si="2"/>
        <v>0</v>
      </c>
      <c r="J39" s="3">
        <f t="shared" si="2"/>
        <v>0</v>
      </c>
      <c r="K39" s="3">
        <f t="shared" si="2"/>
        <v>118279</v>
      </c>
      <c r="L39" s="3">
        <f t="shared" si="2"/>
        <v>703383</v>
      </c>
    </row>
    <row r="40" spans="1:12" ht="15">
      <c r="A40" s="2" t="s">
        <v>95</v>
      </c>
      <c r="E40" s="3"/>
      <c r="F40" s="3"/>
      <c r="G40" s="3"/>
      <c r="H40" s="3"/>
      <c r="I40" s="3"/>
      <c r="J40" s="3"/>
      <c r="K40" s="3"/>
      <c r="L40" s="3"/>
    </row>
    <row r="41" spans="1:12" ht="15">
      <c r="A41" s="2" t="s">
        <v>96</v>
      </c>
      <c r="E41" s="3">
        <v>0</v>
      </c>
      <c r="F41" s="3">
        <v>0</v>
      </c>
      <c r="G41" s="3">
        <v>-8947</v>
      </c>
      <c r="H41" s="3">
        <v>0</v>
      </c>
      <c r="I41" s="3"/>
      <c r="J41" s="3"/>
      <c r="K41" s="3">
        <v>0</v>
      </c>
      <c r="L41" s="3">
        <f>SUM(E41:K41)</f>
        <v>-8947</v>
      </c>
    </row>
    <row r="42" spans="1:12" ht="15">
      <c r="A42" s="2" t="s">
        <v>66</v>
      </c>
      <c r="E42" s="3"/>
      <c r="F42" s="3"/>
      <c r="G42" s="3"/>
      <c r="H42" s="3"/>
      <c r="I42" s="3"/>
      <c r="J42" s="3"/>
      <c r="K42" s="3"/>
      <c r="L42" s="3"/>
    </row>
    <row r="43" spans="1:12" ht="15">
      <c r="A43" s="2" t="s">
        <v>94</v>
      </c>
      <c r="E43" s="3">
        <v>0</v>
      </c>
      <c r="F43" s="3">
        <v>0</v>
      </c>
      <c r="G43" s="3">
        <v>0</v>
      </c>
      <c r="H43" s="3">
        <v>0</v>
      </c>
      <c r="I43" s="3"/>
      <c r="J43" s="3"/>
      <c r="K43" s="3">
        <f>+income!K35</f>
        <v>19504</v>
      </c>
      <c r="L43" s="3">
        <f>SUM(E43:K43)</f>
        <v>19504</v>
      </c>
    </row>
    <row r="44" ht="15">
      <c r="A44" s="2" t="s">
        <v>127</v>
      </c>
    </row>
    <row r="45" spans="2:12" ht="15">
      <c r="B45" s="2" t="s">
        <v>78</v>
      </c>
      <c r="E45" s="9">
        <v>0</v>
      </c>
      <c r="F45" s="9">
        <v>0</v>
      </c>
      <c r="G45" s="9">
        <v>0</v>
      </c>
      <c r="H45" s="9">
        <v>0</v>
      </c>
      <c r="I45" s="9"/>
      <c r="J45" s="9"/>
      <c r="K45" s="9">
        <v>-3284</v>
      </c>
      <c r="L45" s="9">
        <f>SUM(E45:K45)</f>
        <v>-3284</v>
      </c>
    </row>
    <row r="46" spans="5:12" ht="15">
      <c r="E46" s="8"/>
      <c r="F46" s="8"/>
      <c r="G46" s="8"/>
      <c r="H46" s="8"/>
      <c r="I46" s="8"/>
      <c r="J46" s="8"/>
      <c r="K46" s="8"/>
      <c r="L46" s="8"/>
    </row>
    <row r="47" spans="1:12" ht="15">
      <c r="A47" s="1" t="s">
        <v>88</v>
      </c>
      <c r="E47" s="3">
        <f>SUM(E39:E45)</f>
        <v>456132</v>
      </c>
      <c r="F47" s="3">
        <f aca="true" t="shared" si="3" ref="F47:L47">SUM(F39:F45)</f>
        <v>39773</v>
      </c>
      <c r="G47" s="3">
        <f>SUM(G39:G45)</f>
        <v>80252</v>
      </c>
      <c r="H47" s="3">
        <f t="shared" si="3"/>
        <v>0</v>
      </c>
      <c r="I47" s="3">
        <f t="shared" si="3"/>
        <v>0</v>
      </c>
      <c r="J47" s="3">
        <f t="shared" si="3"/>
        <v>0</v>
      </c>
      <c r="K47" s="3">
        <f t="shared" si="3"/>
        <v>134499</v>
      </c>
      <c r="L47" s="3">
        <f t="shared" si="3"/>
        <v>710656</v>
      </c>
    </row>
    <row r="48" spans="1:12" ht="6.75" customHeight="1" thickBot="1">
      <c r="A48" s="1"/>
      <c r="E48" s="17"/>
      <c r="F48" s="17"/>
      <c r="G48" s="17"/>
      <c r="H48" s="17"/>
      <c r="I48" s="17"/>
      <c r="J48" s="17"/>
      <c r="K48" s="17"/>
      <c r="L48" s="17"/>
    </row>
    <row r="52" ht="15">
      <c r="A52" s="10" t="s">
        <v>49</v>
      </c>
    </row>
    <row r="53" ht="15">
      <c r="A53" s="1" t="s">
        <v>72</v>
      </c>
    </row>
  </sheetData>
  <mergeCells count="1">
    <mergeCell ref="F6:H6"/>
  </mergeCells>
  <printOptions horizontalCentered="1"/>
  <pageMargins left="0.5" right="0.5" top="1" bottom="1" header="0.5" footer="0.5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27">
      <selection activeCell="B34" sqref="B34"/>
    </sheetView>
  </sheetViews>
  <sheetFormatPr defaultColWidth="9.33203125" defaultRowHeight="12.75"/>
  <cols>
    <col min="1" max="7" width="9.33203125" style="2" customWidth="1"/>
    <col min="8" max="8" width="15" style="2" customWidth="1"/>
    <col min="9" max="9" width="2.16015625" style="2" customWidth="1"/>
    <col min="10" max="10" width="15" style="2" customWidth="1"/>
    <col min="11" max="16384" width="9.33203125" style="2" customWidth="1"/>
  </cols>
  <sheetData>
    <row r="1" ht="15.75">
      <c r="A1" s="12" t="s">
        <v>3</v>
      </c>
    </row>
    <row r="2" ht="15.75">
      <c r="A2" s="12" t="s">
        <v>48</v>
      </c>
    </row>
    <row r="3" ht="15.75">
      <c r="A3" s="12" t="s">
        <v>93</v>
      </c>
    </row>
    <row r="4" ht="15.75">
      <c r="A4" s="12"/>
    </row>
    <row r="5" ht="15">
      <c r="J5" s="19" t="str">
        <f>+H6</f>
        <v>12 Months</v>
      </c>
    </row>
    <row r="6" spans="8:10" ht="15">
      <c r="H6" s="19" t="s">
        <v>84</v>
      </c>
      <c r="J6" s="19" t="s">
        <v>50</v>
      </c>
    </row>
    <row r="7" spans="8:10" ht="15">
      <c r="H7" s="19" t="s">
        <v>50</v>
      </c>
      <c r="J7" s="30" t="s">
        <v>90</v>
      </c>
    </row>
    <row r="8" spans="8:10" ht="15">
      <c r="H8" s="30" t="s">
        <v>89</v>
      </c>
      <c r="J8" s="31" t="s">
        <v>118</v>
      </c>
    </row>
    <row r="9" spans="8:10" ht="15">
      <c r="H9" s="24" t="s">
        <v>51</v>
      </c>
      <c r="J9" s="29" t="s">
        <v>51</v>
      </c>
    </row>
    <row r="10" ht="15">
      <c r="H10" s="23"/>
    </row>
    <row r="11" spans="1:10" ht="15">
      <c r="A11" s="2" t="s">
        <v>76</v>
      </c>
      <c r="H11" s="3">
        <v>44514</v>
      </c>
      <c r="J11" s="3">
        <v>40489</v>
      </c>
    </row>
    <row r="12" spans="8:10" ht="15">
      <c r="H12" s="3"/>
      <c r="J12" s="3"/>
    </row>
    <row r="13" spans="1:10" ht="15">
      <c r="A13" s="2" t="s">
        <v>119</v>
      </c>
      <c r="H13" s="8">
        <v>-11249</v>
      </c>
      <c r="J13" s="8">
        <v>27210</v>
      </c>
    </row>
    <row r="14" spans="8:10" ht="15">
      <c r="H14" s="3"/>
      <c r="J14" s="3"/>
    </row>
    <row r="15" spans="1:10" ht="15">
      <c r="A15" s="2" t="s">
        <v>128</v>
      </c>
      <c r="H15" s="9">
        <v>-44682</v>
      </c>
      <c r="J15" s="9">
        <v>-2545</v>
      </c>
    </row>
    <row r="16" spans="8:10" ht="15">
      <c r="H16" s="3"/>
      <c r="J16" s="3"/>
    </row>
    <row r="17" spans="1:10" ht="15">
      <c r="A17" s="2" t="s">
        <v>126</v>
      </c>
      <c r="H17" s="3">
        <f>+H11+H13+H15</f>
        <v>-11417</v>
      </c>
      <c r="J17" s="3">
        <f>+J11+J13+J15</f>
        <v>65154</v>
      </c>
    </row>
    <row r="18" spans="8:10" ht="15">
      <c r="H18" s="3"/>
      <c r="J18" s="3"/>
    </row>
    <row r="19" spans="1:10" ht="15">
      <c r="A19" s="2" t="s">
        <v>63</v>
      </c>
      <c r="H19" s="9">
        <v>31513</v>
      </c>
      <c r="J19" s="9">
        <v>-33641</v>
      </c>
    </row>
    <row r="20" spans="8:10" ht="15">
      <c r="H20" s="3"/>
      <c r="J20" s="3"/>
    </row>
    <row r="21" spans="1:10" ht="15.75" thickBot="1">
      <c r="A21" s="2" t="s">
        <v>64</v>
      </c>
      <c r="H21" s="20">
        <f>+H17+H19</f>
        <v>20096</v>
      </c>
      <c r="J21" s="20">
        <f>+J17+J19</f>
        <v>31513</v>
      </c>
    </row>
    <row r="22" spans="8:10" ht="15.75" thickTop="1">
      <c r="H22" s="3"/>
      <c r="J22" s="3"/>
    </row>
    <row r="23" spans="1:10" ht="15">
      <c r="A23" s="2" t="s">
        <v>53</v>
      </c>
      <c r="H23" s="3"/>
      <c r="J23" s="3"/>
    </row>
    <row r="24" spans="2:10" ht="15">
      <c r="B24" s="2" t="s">
        <v>54</v>
      </c>
      <c r="H24" s="3">
        <v>30730</v>
      </c>
      <c r="J24" s="3">
        <v>36142</v>
      </c>
    </row>
    <row r="25" spans="2:10" ht="15">
      <c r="B25" s="2" t="s">
        <v>55</v>
      </c>
      <c r="H25" s="3">
        <v>-11060</v>
      </c>
      <c r="J25" s="3">
        <v>-4629</v>
      </c>
    </row>
    <row r="26" spans="2:10" ht="15">
      <c r="B26" s="2" t="s">
        <v>120</v>
      </c>
      <c r="H26" s="3"/>
      <c r="J26" s="3"/>
    </row>
    <row r="27" spans="2:10" ht="15">
      <c r="B27" s="2" t="s">
        <v>121</v>
      </c>
      <c r="H27" s="3">
        <v>426</v>
      </c>
      <c r="J27" s="3">
        <v>0</v>
      </c>
    </row>
    <row r="28" spans="8:10" ht="15.75" thickBot="1">
      <c r="H28" s="25">
        <f>SUM(H24:H27)</f>
        <v>20096</v>
      </c>
      <c r="J28" s="25">
        <f>SUM(J24:J27)</f>
        <v>31513</v>
      </c>
    </row>
    <row r="29" ht="15.75" thickTop="1">
      <c r="H29" s="3"/>
    </row>
    <row r="30" ht="15">
      <c r="H30" s="3"/>
    </row>
    <row r="31" ht="15">
      <c r="H31" s="3"/>
    </row>
    <row r="32" spans="1:8" ht="15">
      <c r="A32" s="2" t="s">
        <v>9</v>
      </c>
      <c r="B32" s="2" t="s">
        <v>131</v>
      </c>
      <c r="H32" s="3"/>
    </row>
    <row r="33" spans="2:8" ht="15">
      <c r="B33" s="2" t="s">
        <v>132</v>
      </c>
      <c r="H33" s="3"/>
    </row>
    <row r="34" spans="2:8" ht="15">
      <c r="B34" s="2" t="s">
        <v>122</v>
      </c>
      <c r="H34" s="3"/>
    </row>
    <row r="35" ht="15">
      <c r="H35" s="3"/>
    </row>
    <row r="36" ht="15">
      <c r="H36" s="3"/>
    </row>
    <row r="37" ht="15">
      <c r="H37" s="3"/>
    </row>
    <row r="38" ht="15">
      <c r="H38" s="3"/>
    </row>
    <row r="39" spans="1:8" ht="15">
      <c r="A39" s="10" t="s">
        <v>52</v>
      </c>
      <c r="H39" s="3"/>
    </row>
    <row r="40" spans="1:8" ht="15">
      <c r="A40" s="1" t="s">
        <v>72</v>
      </c>
      <c r="H40" s="3"/>
    </row>
    <row r="41" ht="15">
      <c r="H41" s="3"/>
    </row>
    <row r="42" ht="15">
      <c r="H42" s="3"/>
    </row>
    <row r="43" ht="15">
      <c r="H43" s="3"/>
    </row>
    <row r="44" ht="15">
      <c r="H44" s="3"/>
    </row>
    <row r="45" ht="15">
      <c r="H45" s="3"/>
    </row>
    <row r="46" ht="15">
      <c r="H46" s="3"/>
    </row>
    <row r="47" ht="15">
      <c r="H47" s="3"/>
    </row>
    <row r="48" ht="15">
      <c r="H48" s="3"/>
    </row>
  </sheetData>
  <printOptions horizontalCentered="1"/>
  <pageMargins left="0.5" right="0.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 DEVELOPMENT GROUP</dc:creator>
  <cp:keywords/>
  <dc:description/>
  <cp:lastModifiedBy>Too</cp:lastModifiedBy>
  <cp:lastPrinted>2005-08-26T05:36:49Z</cp:lastPrinted>
  <dcterms:created xsi:type="dcterms:W3CDTF">1999-09-10T07:41:06Z</dcterms:created>
  <dcterms:modified xsi:type="dcterms:W3CDTF">2005-08-26T06:02:12Z</dcterms:modified>
  <cp:category/>
  <cp:version/>
  <cp:contentType/>
  <cp:contentStatus/>
</cp:coreProperties>
</file>