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<sst xmlns="http://schemas.openxmlformats.org/spreadsheetml/2006/main" count="136" uniqueCount="104">
  <si>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</si>
  <si>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</si>
  <si>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</si>
  <si>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</si>
  <si>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</si>
  <si>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</si>
  <si>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</si>
  <si>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</si>
  <si>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</si>
  <si>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</si>
  <si>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</si>
  <si>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</si>
  <si>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</si>
  <si>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</si>
  <si>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</si>
  <si>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 xml:space="preserve">      Deferred Income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</si>
  <si>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</si>
  <si>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</si>
  <si>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</si>
  <si>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</si>
  <si>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</si>
  <si>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</si>
  <si>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</si>
  <si>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</si>
  <si>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</si>
  <si>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</si>
  <si>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</si>
  <si>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</si>
  <si>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</si>
  <si>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</si>
  <si>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</si>
  <si>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</si>
  <si>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</si>
  <si>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</si>
  <si>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</si>
  <si>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</si>
  <si>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</si>
  <si>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</si>
  <si>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</si>
  <si>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</si>
  <si>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</si>
  <si>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</si>
  <si>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</si>
  <si>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</si>
  <si>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</si>
  <si>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</si>
  <si>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</si>
  <si>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</si>
  <si>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</si>
  <si>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</si>
  <si>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</si>
  <si>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</si>
  <si>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</si>
  <si>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</si>
  <si>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</si>
  <si>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</si>
  <si>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</si>
  <si>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</si>
  <si>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</si>
  <si>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</si>
  <si>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</si>
  <si>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</si>
  <si>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</si>
  <si>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</si>
  <si>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</si>
  <si>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</si>
  <si>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</si>
  <si>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</si>
  <si>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Balance at beginning of period</t>
  </si>
  <si>
    <t>AUDITED</t>
  </si>
  <si>
    <t xml:space="preserve">Net profit for the </t>
  </si>
  <si>
    <t>Dividends</t>
  </si>
  <si>
    <t xml:space="preserve">Dividends </t>
  </si>
  <si>
    <t>Net profit for the</t>
  </si>
  <si>
    <t>Profit Before Taxation</t>
  </si>
  <si>
    <t>Profit After Taxation</t>
  </si>
  <si>
    <t>Net Profit for the Period</t>
  </si>
  <si>
    <t>Investment in Associated Companies</t>
  </si>
  <si>
    <t xml:space="preserve">  the Annual Financial Report for the year ended 30 June 2004)</t>
  </si>
  <si>
    <t>30/06/2004</t>
  </si>
  <si>
    <t xml:space="preserve">  Report for the year ended 30 June 2004)</t>
  </si>
  <si>
    <t xml:space="preserve">  for the year ended 30 June 2004)</t>
  </si>
  <si>
    <t>The diluted earnings per share figures are not shown as the conversion price of warrants are higher than the</t>
  </si>
  <si>
    <t>Company's share price at the balance sheet date.</t>
  </si>
  <si>
    <t>Net cash inflow from operating activities</t>
  </si>
  <si>
    <t>Net cash (outflow)/inflow from financing activities</t>
  </si>
  <si>
    <t>Net increase in Cash &amp; Cash Equivalents</t>
  </si>
  <si>
    <t>Trade and Other Receivables</t>
  </si>
  <si>
    <t>FOR THE QUARTER ENDED 31 DECEMBER 2004</t>
  </si>
  <si>
    <t>Quarterly report on consolidated results for the second quarter ended 31/12/2004.</t>
  </si>
  <si>
    <t>31/12/2004</t>
  </si>
  <si>
    <t>31/12/2003</t>
  </si>
  <si>
    <t>6 MONTHS</t>
  </si>
  <si>
    <t>AT 31 DECEMBER 2004</t>
  </si>
  <si>
    <t>6 Months</t>
  </si>
  <si>
    <t>ended 31 December 2004</t>
  </si>
  <si>
    <t>At 31 December 2004</t>
  </si>
  <si>
    <t>ended 31 December 2003</t>
  </si>
  <si>
    <t>At 31 December 2003</t>
  </si>
  <si>
    <t>31/12/04</t>
  </si>
  <si>
    <t>31/12/03</t>
  </si>
  <si>
    <t xml:space="preserve">      Dividend Payable</t>
  </si>
  <si>
    <t xml:space="preserve">     six months period</t>
  </si>
  <si>
    <t>Net cash outflow from investing activities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</si>
</sst>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5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3" xfId="0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5</xdr:col>
      <xdr:colOff>228600</xdr:colOff>
      <xdr:row>5</xdr:row>
      <xdr:rowOff>95250</xdr:rowOff>
    </xdr:to>
    <xdr:sp>
      <xdr:nvSpPr>
        <xdr:cNvPr id="1" name="Line 6"/>
        <xdr:cNvSpPr>
          <a:spLocks/>
        </xdr:cNvSpPr>
      </xdr:nvSpPr>
      <xdr:spPr>
        <a:xfrm>
          <a:off x="3076575" y="1019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733425</xdr:colOff>
      <xdr:row>5</xdr:row>
      <xdr:rowOff>114300</xdr:rowOff>
    </xdr:to>
    <xdr:sp>
      <xdr:nvSpPr>
        <xdr:cNvPr id="2" name="Line 7"/>
        <xdr:cNvSpPr>
          <a:spLocks/>
        </xdr:cNvSpPr>
      </xdr:nvSpPr>
      <xdr:spPr>
        <a:xfrm>
          <a:off x="4410075" y="103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0">
      <selection activeCell="J31" sqref="J31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42</v>
      </c>
    </row>
    <row r="3" ht="15.75">
      <c r="A3" s="13" t="s">
        <v>88</v>
      </c>
    </row>
    <row r="5" ht="15">
      <c r="A5" s="2" t="s">
        <v>89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44</v>
      </c>
    </row>
    <row r="9" spans="7:11" ht="15">
      <c r="G9" s="12" t="s">
        <v>5</v>
      </c>
      <c r="H9" s="12" t="s">
        <v>44</v>
      </c>
      <c r="I9" s="12"/>
      <c r="J9" s="20" t="s">
        <v>92</v>
      </c>
      <c r="K9" s="12" t="str">
        <f>J9</f>
        <v>6 MONTHS</v>
      </c>
    </row>
    <row r="10" spans="7:11" ht="15">
      <c r="G10" s="12" t="s">
        <v>0</v>
      </c>
      <c r="H10" s="12" t="s">
        <v>0</v>
      </c>
      <c r="I10" s="12"/>
      <c r="J10" s="20" t="s">
        <v>45</v>
      </c>
      <c r="K10" s="12" t="s">
        <v>45</v>
      </c>
    </row>
    <row r="11" spans="7:11" ht="15">
      <c r="G11" s="12" t="s">
        <v>43</v>
      </c>
      <c r="H11" s="12" t="s">
        <v>43</v>
      </c>
      <c r="I11" s="12"/>
      <c r="J11" s="20" t="s">
        <v>2</v>
      </c>
      <c r="K11" s="12" t="s">
        <v>2</v>
      </c>
    </row>
    <row r="12" spans="7:11" ht="15">
      <c r="G12" s="4" t="s">
        <v>90</v>
      </c>
      <c r="H12" s="4" t="s">
        <v>91</v>
      </c>
      <c r="I12" s="4"/>
      <c r="J12" s="28" t="str">
        <f>G12</f>
        <v>31/12/2004</v>
      </c>
      <c r="K12" s="4" t="str">
        <f>H12</f>
        <v>31/12/2003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10</v>
      </c>
      <c r="G15" s="18">
        <v>95072</v>
      </c>
      <c r="H15" s="18">
        <v>81096</v>
      </c>
      <c r="I15" s="3"/>
      <c r="J15" s="18">
        <f>+G15+95581</f>
        <v>190653</v>
      </c>
      <c r="K15" s="18">
        <v>166736</v>
      </c>
    </row>
    <row r="16" spans="8:10" ht="15">
      <c r="H16" s="3"/>
      <c r="I16" s="3"/>
      <c r="J16" s="3"/>
    </row>
    <row r="17" spans="2:11" ht="15">
      <c r="B17" s="2" t="s">
        <v>63</v>
      </c>
      <c r="G17" s="3">
        <v>11159</v>
      </c>
      <c r="H17" s="29">
        <v>8823</v>
      </c>
      <c r="I17" s="9"/>
      <c r="J17" s="3">
        <f>+G17+8837</f>
        <v>19996</v>
      </c>
      <c r="K17" s="29">
        <v>18591</v>
      </c>
    </row>
    <row r="18" spans="8:10" ht="15">
      <c r="H18" s="3"/>
      <c r="I18" s="9"/>
      <c r="J18" s="3"/>
    </row>
    <row r="19" spans="2:11" ht="15">
      <c r="B19" s="2" t="s">
        <v>65</v>
      </c>
      <c r="G19" s="3">
        <v>-2020</v>
      </c>
      <c r="H19" s="3">
        <v>-2746</v>
      </c>
      <c r="I19" s="9"/>
      <c r="J19" s="3">
        <f>+G19-2257</f>
        <v>-4277</v>
      </c>
      <c r="K19" s="3">
        <v>-6076</v>
      </c>
    </row>
    <row r="20" spans="2:11" ht="15">
      <c r="B20" s="2" t="s">
        <v>46</v>
      </c>
      <c r="G20" s="3">
        <v>320</v>
      </c>
      <c r="H20" s="3">
        <v>176</v>
      </c>
      <c r="I20" s="9"/>
      <c r="J20" s="3">
        <f>G20+521</f>
        <v>841</v>
      </c>
      <c r="K20" s="3">
        <v>664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74</v>
      </c>
      <c r="G23" s="3">
        <f>SUM(G17:G21)</f>
        <v>9459</v>
      </c>
      <c r="H23" s="3">
        <f>SUM(H17:H21)</f>
        <v>6253</v>
      </c>
      <c r="I23" s="9"/>
      <c r="J23" s="3">
        <f>SUM(J17:J21)</f>
        <v>16560</v>
      </c>
      <c r="K23" s="3">
        <f>SUM(K17:K21)</f>
        <v>13179</v>
      </c>
    </row>
    <row r="24" spans="8:10" ht="15">
      <c r="H24" s="3"/>
      <c r="I24" s="9"/>
      <c r="J24" s="3"/>
    </row>
    <row r="25" spans="2:11" ht="15">
      <c r="B25" s="2" t="s">
        <v>64</v>
      </c>
      <c r="G25" s="3">
        <v>-3119</v>
      </c>
      <c r="H25" s="3">
        <v>-1766</v>
      </c>
      <c r="I25" s="9"/>
      <c r="J25" s="3">
        <f>+G25-1890</f>
        <v>-5009</v>
      </c>
      <c r="K25" s="3">
        <v>-3685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75</v>
      </c>
      <c r="G28" s="3">
        <f>SUM(G23:G26)</f>
        <v>6340</v>
      </c>
      <c r="H28" s="3">
        <f>SUM(H23:H26)</f>
        <v>4487</v>
      </c>
      <c r="I28" s="9"/>
      <c r="J28" s="3">
        <f>SUM(J23:J26)</f>
        <v>11551</v>
      </c>
      <c r="K28" s="3">
        <f>SUM(K23:K26)</f>
        <v>9494</v>
      </c>
    </row>
    <row r="29" spans="8:10" ht="15">
      <c r="H29" s="3"/>
      <c r="I29" s="9"/>
      <c r="J29" s="3"/>
    </row>
    <row r="30" spans="2:11" ht="15">
      <c r="B30" s="2" t="s">
        <v>47</v>
      </c>
      <c r="G30" s="3">
        <v>0</v>
      </c>
      <c r="H30" s="3">
        <v>0</v>
      </c>
      <c r="I30" s="9"/>
      <c r="J30" s="3">
        <f>+G30</f>
        <v>0</v>
      </c>
      <c r="K30" s="3">
        <v>0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76</v>
      </c>
      <c r="G33" s="21">
        <f>SUM(G28:G31)</f>
        <v>6340</v>
      </c>
      <c r="H33" s="21">
        <f>SUM(H28:H31)</f>
        <v>4487</v>
      </c>
      <c r="I33" s="9"/>
      <c r="J33" s="21">
        <f>SUM(J28:J31)</f>
        <v>11551</v>
      </c>
      <c r="K33" s="21">
        <f>SUM(K28:K31)</f>
        <v>9494</v>
      </c>
    </row>
    <row r="34" spans="8:10" ht="15.75" thickTop="1">
      <c r="H34" s="3"/>
      <c r="I34" s="9"/>
      <c r="J34" s="3"/>
    </row>
    <row r="35" spans="2:11" ht="15">
      <c r="B35" s="2" t="s">
        <v>48</v>
      </c>
      <c r="G35" s="22">
        <f>(+G33*1000/456132232)*100</f>
        <v>1.3899478167111856</v>
      </c>
      <c r="H35" s="22">
        <f>(+H33*1000/456132232)*100</f>
        <v>0.983705970596702</v>
      </c>
      <c r="I35" s="23"/>
      <c r="J35" s="22">
        <f>(+J33*1000/456132232)*100</f>
        <v>2.5323796894055053</v>
      </c>
      <c r="K35" s="22">
        <f>(+K33*1000/456132232)*100</f>
        <v>2.0814139703242898</v>
      </c>
    </row>
    <row r="36" spans="8:10" ht="15">
      <c r="H36" s="3"/>
      <c r="I36" s="9"/>
      <c r="J36" s="3"/>
    </row>
    <row r="37" spans="2:11" ht="15">
      <c r="B37" s="2" t="s">
        <v>49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9</v>
      </c>
      <c r="C39" s="2" t="s">
        <v>82</v>
      </c>
    </row>
    <row r="40" ht="15">
      <c r="C40" s="2" t="s">
        <v>83</v>
      </c>
    </row>
    <row r="45" ht="15">
      <c r="B45" s="11" t="s">
        <v>50</v>
      </c>
    </row>
    <row r="46" ht="15">
      <c r="B46" s="1" t="s">
        <v>81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9">
      <selection activeCell="H39" sqref="H39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27</v>
      </c>
    </row>
    <row r="3" ht="18" customHeight="1">
      <c r="A3" s="13" t="s">
        <v>93</v>
      </c>
    </row>
    <row r="4" ht="10.5" customHeight="1"/>
    <row r="5" spans="8:10" ht="15">
      <c r="H5" s="4" t="s">
        <v>6</v>
      </c>
      <c r="J5" s="12" t="s">
        <v>69</v>
      </c>
    </row>
    <row r="6" spans="6:10" ht="15">
      <c r="F6" s="5"/>
      <c r="H6" s="12" t="s">
        <v>29</v>
      </c>
      <c r="J6" s="12" t="s">
        <v>29</v>
      </c>
    </row>
    <row r="7" spans="8:10" ht="15">
      <c r="H7" s="4" t="s">
        <v>90</v>
      </c>
      <c r="J7" s="4" t="s">
        <v>79</v>
      </c>
    </row>
    <row r="8" spans="8:10" ht="15">
      <c r="H8" s="12" t="s">
        <v>1</v>
      </c>
      <c r="J8" s="12" t="s">
        <v>1</v>
      </c>
    </row>
    <row r="10" spans="2:10" ht="15">
      <c r="B10" s="2" t="s">
        <v>11</v>
      </c>
      <c r="H10" s="3">
        <v>478046</v>
      </c>
      <c r="J10" s="3">
        <v>477617</v>
      </c>
    </row>
    <row r="11" spans="2:10" ht="15">
      <c r="B11" s="2" t="s">
        <v>77</v>
      </c>
      <c r="H11" s="3">
        <v>2</v>
      </c>
      <c r="J11" s="3">
        <v>2</v>
      </c>
    </row>
    <row r="12" spans="2:10" ht="15">
      <c r="B12" s="2" t="s">
        <v>36</v>
      </c>
      <c r="H12" s="3">
        <v>76475</v>
      </c>
      <c r="J12" s="3">
        <v>76007</v>
      </c>
    </row>
    <row r="13" spans="2:10" ht="15">
      <c r="B13" s="2" t="s">
        <v>33</v>
      </c>
      <c r="H13" s="3">
        <v>182927</v>
      </c>
      <c r="J13" s="3">
        <v>183299</v>
      </c>
    </row>
    <row r="14" spans="2:10" ht="15">
      <c r="B14" s="2" t="s">
        <v>87</v>
      </c>
      <c r="H14" s="3">
        <v>10968</v>
      </c>
      <c r="J14" s="3">
        <v>9692</v>
      </c>
    </row>
    <row r="15" spans="2:10" ht="15">
      <c r="B15" s="2" t="s">
        <v>12</v>
      </c>
      <c r="H15" s="3">
        <v>7586</v>
      </c>
      <c r="J15" s="3">
        <v>7909</v>
      </c>
    </row>
    <row r="17" ht="15">
      <c r="B17" s="2" t="s">
        <v>7</v>
      </c>
    </row>
    <row r="18" spans="2:10" ht="15">
      <c r="B18" s="2" t="s">
        <v>13</v>
      </c>
      <c r="H18" s="3">
        <v>32516</v>
      </c>
      <c r="J18" s="3">
        <v>32722</v>
      </c>
    </row>
    <row r="19" spans="2:10" ht="15">
      <c r="B19" s="2" t="s">
        <v>34</v>
      </c>
      <c r="H19" s="3">
        <v>83419</v>
      </c>
      <c r="J19" s="3">
        <v>104994</v>
      </c>
    </row>
    <row r="20" spans="2:10" ht="15">
      <c r="B20" s="2" t="s">
        <v>31</v>
      </c>
      <c r="H20" s="3">
        <v>151201</v>
      </c>
      <c r="J20" s="3">
        <v>141385</v>
      </c>
    </row>
    <row r="21" spans="2:10" ht="15">
      <c r="B21" s="2" t="s">
        <v>32</v>
      </c>
      <c r="H21" s="3">
        <v>48819</v>
      </c>
      <c r="J21" s="3">
        <v>36142</v>
      </c>
    </row>
    <row r="22" spans="8:10" ht="15">
      <c r="H22" s="6">
        <f>SUM(H18:H21)</f>
        <v>315955</v>
      </c>
      <c r="I22" s="7"/>
      <c r="J22" s="6">
        <f>SUM(J18:J21)</f>
        <v>315243</v>
      </c>
    </row>
    <row r="24" ht="15">
      <c r="B24" s="2" t="s">
        <v>8</v>
      </c>
    </row>
    <row r="25" spans="2:10" ht="15">
      <c r="B25" s="2" t="s">
        <v>30</v>
      </c>
      <c r="H25" s="3">
        <v>88543</v>
      </c>
      <c r="J25" s="3">
        <v>96043</v>
      </c>
    </row>
    <row r="26" spans="2:10" ht="15">
      <c r="B26" s="2" t="s">
        <v>38</v>
      </c>
      <c r="H26" s="3">
        <v>97083</v>
      </c>
      <c r="J26" s="3">
        <v>120728</v>
      </c>
    </row>
    <row r="27" spans="2:10" ht="15">
      <c r="B27" s="2" t="s">
        <v>35</v>
      </c>
      <c r="H27" s="3">
        <v>5681</v>
      </c>
      <c r="J27" s="3">
        <v>5431</v>
      </c>
    </row>
    <row r="28" spans="2:10" ht="15">
      <c r="B28" s="2" t="s">
        <v>101</v>
      </c>
      <c r="H28" s="3">
        <v>13137</v>
      </c>
      <c r="J28" s="3">
        <v>0</v>
      </c>
    </row>
    <row r="29" spans="8:10" ht="15">
      <c r="H29" s="6">
        <f>SUM(H25:H28)</f>
        <v>204444</v>
      </c>
      <c r="I29" s="7"/>
      <c r="J29" s="6">
        <f>SUM(J25:J28)</f>
        <v>222202</v>
      </c>
    </row>
    <row r="30" ht="15">
      <c r="I30" s="7"/>
    </row>
    <row r="31" spans="2:10" ht="15">
      <c r="B31" s="2" t="s">
        <v>14</v>
      </c>
      <c r="H31" s="3">
        <f>+H22-H29</f>
        <v>111511</v>
      </c>
      <c r="I31" s="7"/>
      <c r="J31" s="3">
        <f>+J22-J29</f>
        <v>93041</v>
      </c>
    </row>
    <row r="32" ht="15">
      <c r="I32" s="7"/>
    </row>
    <row r="33" spans="8:10" ht="15.75" thickBot="1">
      <c r="H33" s="8">
        <f>SUM(H10:H15)+H31</f>
        <v>867515</v>
      </c>
      <c r="I33" s="7"/>
      <c r="J33" s="8">
        <f>SUM(J10:J15)+J31</f>
        <v>847567</v>
      </c>
    </row>
    <row r="34" spans="8:10" ht="15.75" thickTop="1">
      <c r="H34" s="9"/>
      <c r="J34" s="9"/>
    </row>
    <row r="35" spans="2:10" ht="15">
      <c r="B35" s="2" t="s">
        <v>59</v>
      </c>
      <c r="H35" s="9"/>
      <c r="J35" s="9"/>
    </row>
    <row r="36" ht="15">
      <c r="B36" s="2" t="s">
        <v>60</v>
      </c>
    </row>
    <row r="37" spans="2:10" ht="15">
      <c r="B37" s="2" t="s">
        <v>62</v>
      </c>
      <c r="H37" s="3">
        <v>456132</v>
      </c>
      <c r="J37" s="3">
        <v>456132</v>
      </c>
    </row>
    <row r="38" spans="2:10" ht="15">
      <c r="B38" s="2" t="s">
        <v>61</v>
      </c>
      <c r="H38" s="10">
        <v>281463</v>
      </c>
      <c r="J38" s="10">
        <v>283049</v>
      </c>
    </row>
    <row r="39" spans="8:10" ht="15">
      <c r="H39" s="3">
        <f>SUM(H37:H38)</f>
        <v>737595</v>
      </c>
      <c r="J39" s="3">
        <f>SUM(J37:J38)</f>
        <v>739181</v>
      </c>
    </row>
    <row r="41" ht="15">
      <c r="B41" s="2" t="s">
        <v>37</v>
      </c>
    </row>
    <row r="42" spans="2:10" ht="15">
      <c r="B42" s="2" t="s">
        <v>15</v>
      </c>
      <c r="H42" s="3">
        <v>23406</v>
      </c>
      <c r="J42" s="3">
        <v>19351</v>
      </c>
    </row>
    <row r="43" spans="2:10" ht="15">
      <c r="B43" s="2" t="s">
        <v>38</v>
      </c>
      <c r="H43" s="3">
        <v>96275</v>
      </c>
      <c r="J43" s="3">
        <v>78922</v>
      </c>
    </row>
    <row r="44" spans="2:10" ht="15">
      <c r="B44" s="2" t="s">
        <v>39</v>
      </c>
      <c r="H44" s="3">
        <v>10239</v>
      </c>
      <c r="J44" s="3">
        <v>10113</v>
      </c>
    </row>
    <row r="46" spans="8:10" ht="15.75" thickBot="1">
      <c r="H46" s="8">
        <f>SUM(H39:H44)</f>
        <v>867515</v>
      </c>
      <c r="I46" s="7"/>
      <c r="J46" s="8">
        <f>SUM(J39:J44)</f>
        <v>847567</v>
      </c>
    </row>
    <row r="47" spans="8:10" ht="15.75" thickTop="1">
      <c r="H47" s="9"/>
      <c r="J47" s="9"/>
    </row>
    <row r="48" spans="8:10" ht="15">
      <c r="H48" s="9"/>
      <c r="J48" s="9"/>
    </row>
    <row r="49" spans="8:10" ht="15">
      <c r="H49" s="9"/>
      <c r="J49" s="9"/>
    </row>
    <row r="51" ht="15">
      <c r="B51" s="11" t="s">
        <v>28</v>
      </c>
    </row>
    <row r="52" ht="15">
      <c r="B52" s="1" t="s">
        <v>80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3">
      <selection activeCell="J19" sqref="J19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26</v>
      </c>
    </row>
    <row r="3" ht="15.75">
      <c r="A3" s="13" t="s">
        <v>88</v>
      </c>
    </row>
    <row r="6" spans="6:10" ht="15">
      <c r="F6" s="32" t="s">
        <v>16</v>
      </c>
      <c r="G6" s="32"/>
      <c r="J6" s="14" t="s">
        <v>17</v>
      </c>
    </row>
    <row r="7" spans="5:11" ht="15">
      <c r="E7" s="15" t="s">
        <v>18</v>
      </c>
      <c r="F7" s="15" t="s">
        <v>18</v>
      </c>
      <c r="G7" s="15" t="s">
        <v>19</v>
      </c>
      <c r="H7" s="15" t="s">
        <v>20</v>
      </c>
      <c r="I7" s="15"/>
      <c r="J7" s="15" t="s">
        <v>40</v>
      </c>
      <c r="K7" s="15"/>
    </row>
    <row r="8" spans="5:11" ht="15">
      <c r="E8" s="15" t="s">
        <v>21</v>
      </c>
      <c r="F8" s="15" t="s">
        <v>22</v>
      </c>
      <c r="G8" s="15" t="s">
        <v>23</v>
      </c>
      <c r="H8" s="15" t="s">
        <v>23</v>
      </c>
      <c r="I8" s="15"/>
      <c r="J8" s="15" t="s">
        <v>41</v>
      </c>
      <c r="K8" s="15" t="s">
        <v>24</v>
      </c>
    </row>
    <row r="9" spans="5:11" ht="15">
      <c r="E9" s="16" t="s">
        <v>54</v>
      </c>
      <c r="F9" s="16" t="s">
        <v>54</v>
      </c>
      <c r="G9" s="16" t="s">
        <v>54</v>
      </c>
      <c r="H9" s="16" t="s">
        <v>25</v>
      </c>
      <c r="I9" s="16"/>
      <c r="J9" s="16" t="s">
        <v>54</v>
      </c>
      <c r="K9" s="16" t="s">
        <v>54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>
      <c r="A11" s="2" t="s">
        <v>94</v>
      </c>
      <c r="E11" s="17"/>
      <c r="F11" s="17"/>
      <c r="G11" s="17"/>
      <c r="H11" s="17"/>
      <c r="I11" s="17"/>
      <c r="J11" s="17"/>
      <c r="K11" s="17"/>
    </row>
    <row r="12" spans="1:11" ht="15">
      <c r="A12" s="27" t="s">
        <v>95</v>
      </c>
      <c r="B12" s="27"/>
      <c r="C12" s="27"/>
      <c r="D12" s="27"/>
      <c r="E12" s="17"/>
      <c r="F12" s="17"/>
      <c r="G12" s="17"/>
      <c r="H12" s="17"/>
      <c r="I12" s="17"/>
      <c r="J12" s="17"/>
      <c r="K12" s="17"/>
    </row>
    <row r="13" spans="1:11" ht="15">
      <c r="A13" s="27"/>
      <c r="B13" s="27"/>
      <c r="C13" s="27"/>
      <c r="D13" s="27"/>
      <c r="E13" s="17"/>
      <c r="F13" s="17"/>
      <c r="G13" s="17"/>
      <c r="H13" s="17"/>
      <c r="I13" s="17"/>
      <c r="J13" s="17"/>
      <c r="K13" s="17"/>
    </row>
    <row r="14" spans="1:11" ht="15">
      <c r="A14" s="2" t="s">
        <v>68</v>
      </c>
      <c r="E14" s="3">
        <v>456132</v>
      </c>
      <c r="F14" s="3">
        <v>39773</v>
      </c>
      <c r="G14" s="3">
        <v>80252</v>
      </c>
      <c r="H14" s="3">
        <v>0</v>
      </c>
      <c r="I14" s="3"/>
      <c r="J14" s="3">
        <v>163024</v>
      </c>
      <c r="K14" s="3">
        <f>SUM(E14:J14)</f>
        <v>739181</v>
      </c>
    </row>
    <row r="15" spans="5:11" ht="15">
      <c r="E15" s="3"/>
      <c r="F15" s="3"/>
      <c r="G15" s="3"/>
      <c r="H15" s="3"/>
      <c r="I15" s="3"/>
      <c r="J15" s="3"/>
      <c r="K15" s="3"/>
    </row>
    <row r="16" spans="1:10" ht="15">
      <c r="A16" s="2" t="s">
        <v>73</v>
      </c>
      <c r="E16" s="3"/>
      <c r="F16" s="3"/>
      <c r="G16" s="3"/>
      <c r="H16" s="3"/>
      <c r="I16" s="3"/>
      <c r="J16" s="3"/>
    </row>
    <row r="17" spans="1:11" ht="15">
      <c r="A17" s="2" t="s">
        <v>102</v>
      </c>
      <c r="E17" s="3"/>
      <c r="F17" s="3"/>
      <c r="G17" s="3"/>
      <c r="H17" s="3"/>
      <c r="I17" s="3"/>
      <c r="J17" s="3">
        <v>11551</v>
      </c>
      <c r="K17" s="3">
        <f>J17</f>
        <v>11551</v>
      </c>
    </row>
    <row r="18" spans="1:11" ht="15">
      <c r="A18" s="2" t="s">
        <v>72</v>
      </c>
      <c r="E18" s="10">
        <v>0</v>
      </c>
      <c r="F18" s="10">
        <v>0</v>
      </c>
      <c r="G18" s="10">
        <v>0</v>
      </c>
      <c r="H18" s="10"/>
      <c r="I18" s="10"/>
      <c r="J18" s="10">
        <v>-13137</v>
      </c>
      <c r="K18" s="10">
        <f>SUM(E18:J18)</f>
        <v>-13137</v>
      </c>
    </row>
    <row r="19" spans="5:11" ht="15">
      <c r="E19" s="9"/>
      <c r="F19" s="9"/>
      <c r="G19" s="9"/>
      <c r="H19" s="9"/>
      <c r="I19" s="9"/>
      <c r="J19" s="9"/>
      <c r="K19" s="9"/>
    </row>
    <row r="20" spans="1:11" ht="15">
      <c r="A20" s="1" t="s">
        <v>96</v>
      </c>
      <c r="E20" s="3">
        <f aca="true" t="shared" si="0" ref="E20:K20">SUM(E14:E18)</f>
        <v>456132</v>
      </c>
      <c r="F20" s="3">
        <f t="shared" si="0"/>
        <v>39773</v>
      </c>
      <c r="G20" s="3">
        <f t="shared" si="0"/>
        <v>80252</v>
      </c>
      <c r="H20" s="3">
        <f t="shared" si="0"/>
        <v>0</v>
      </c>
      <c r="I20" s="3">
        <f t="shared" si="0"/>
        <v>0</v>
      </c>
      <c r="J20" s="3">
        <f t="shared" si="0"/>
        <v>161438</v>
      </c>
      <c r="K20" s="3">
        <f t="shared" si="0"/>
        <v>737595</v>
      </c>
    </row>
    <row r="21" spans="1:11" ht="6.75" customHeight="1" thickBot="1">
      <c r="A21" s="1"/>
      <c r="E21" s="18"/>
      <c r="F21" s="18"/>
      <c r="G21" s="18"/>
      <c r="H21" s="18"/>
      <c r="I21" s="18"/>
      <c r="J21" s="18"/>
      <c r="K21" s="18"/>
    </row>
    <row r="22" spans="1:11" ht="15">
      <c r="A22" s="7"/>
      <c r="B22" s="7"/>
      <c r="C22" s="7"/>
      <c r="D22" s="7"/>
      <c r="E22" s="9"/>
      <c r="F22" s="9"/>
      <c r="G22" s="9"/>
      <c r="H22" s="9"/>
      <c r="I22" s="9"/>
      <c r="J22" s="9"/>
      <c r="K22" s="9"/>
    </row>
    <row r="23" spans="1:11" ht="15">
      <c r="A23" s="7"/>
      <c r="B23" s="7"/>
      <c r="C23" s="7"/>
      <c r="D23" s="7"/>
      <c r="E23" s="9"/>
      <c r="F23" s="9"/>
      <c r="G23" s="9"/>
      <c r="H23" s="9"/>
      <c r="I23" s="9"/>
      <c r="J23" s="9"/>
      <c r="K23" s="9"/>
    </row>
    <row r="24" spans="1:11" ht="15">
      <c r="A24" s="2" t="s">
        <v>94</v>
      </c>
      <c r="E24" s="17"/>
      <c r="F24" s="17"/>
      <c r="G24" s="17"/>
      <c r="H24" s="17"/>
      <c r="I24" s="17"/>
      <c r="J24" s="17"/>
      <c r="K24" s="17"/>
    </row>
    <row r="25" spans="1:11" ht="15">
      <c r="A25" s="27" t="s">
        <v>97</v>
      </c>
      <c r="B25" s="27"/>
      <c r="C25" s="27"/>
      <c r="D25" s="27"/>
      <c r="E25" s="17"/>
      <c r="F25" s="17"/>
      <c r="G25" s="17"/>
      <c r="H25" s="17"/>
      <c r="I25" s="17"/>
      <c r="J25" s="17"/>
      <c r="K25" s="17"/>
    </row>
    <row r="26" spans="1:11" ht="15">
      <c r="A26" s="27"/>
      <c r="B26" s="27"/>
      <c r="C26" s="27"/>
      <c r="D26" s="27"/>
      <c r="E26" s="17"/>
      <c r="F26" s="17"/>
      <c r="G26" s="17"/>
      <c r="H26" s="17"/>
      <c r="I26" s="17"/>
      <c r="J26" s="17"/>
      <c r="K26" s="17"/>
    </row>
    <row r="27" spans="1:11" ht="15">
      <c r="A27" s="2" t="s">
        <v>68</v>
      </c>
      <c r="E27" s="3">
        <v>456132</v>
      </c>
      <c r="F27" s="3">
        <v>39773</v>
      </c>
      <c r="G27" s="3">
        <v>89199</v>
      </c>
      <c r="H27" s="3">
        <v>0</v>
      </c>
      <c r="I27" s="3"/>
      <c r="J27" s="3">
        <v>146252</v>
      </c>
      <c r="K27" s="3">
        <f>SUM(E27:J27)</f>
        <v>731356</v>
      </c>
    </row>
    <row r="28" spans="1:11" ht="15">
      <c r="A28" s="2" t="s">
        <v>70</v>
      </c>
      <c r="E28" s="3"/>
      <c r="F28" s="3"/>
      <c r="G28" s="3"/>
      <c r="H28" s="3"/>
      <c r="I28" s="3"/>
      <c r="J28" s="3"/>
      <c r="K28" s="3"/>
    </row>
    <row r="29" spans="1:11" ht="15">
      <c r="A29" s="2" t="s">
        <v>102</v>
      </c>
      <c r="E29" s="3"/>
      <c r="F29" s="3"/>
      <c r="G29" s="3"/>
      <c r="H29" s="3"/>
      <c r="I29" s="3"/>
      <c r="J29" s="3">
        <v>9494</v>
      </c>
      <c r="K29" s="3">
        <f>SUM(E29:J29)</f>
        <v>9494</v>
      </c>
    </row>
    <row r="30" spans="1:11" ht="15">
      <c r="A30" s="2" t="s">
        <v>71</v>
      </c>
      <c r="E30" s="10">
        <v>0</v>
      </c>
      <c r="F30" s="10">
        <v>0</v>
      </c>
      <c r="G30" s="10">
        <v>0</v>
      </c>
      <c r="H30" s="10"/>
      <c r="I30" s="10"/>
      <c r="J30" s="10">
        <v>0</v>
      </c>
      <c r="K30" s="10">
        <f>SUM(E30:J30)</f>
        <v>0</v>
      </c>
    </row>
    <row r="31" spans="5:11" ht="15">
      <c r="E31" s="9"/>
      <c r="F31" s="9"/>
      <c r="G31" s="9"/>
      <c r="H31" s="9"/>
      <c r="I31" s="9"/>
      <c r="J31" s="9"/>
      <c r="K31" s="9"/>
    </row>
    <row r="32" spans="1:11" ht="15">
      <c r="A32" s="1" t="s">
        <v>98</v>
      </c>
      <c r="E32" s="3">
        <f aca="true" t="shared" si="1" ref="E32:K32">SUM(E27:E30)</f>
        <v>456132</v>
      </c>
      <c r="F32" s="3">
        <f t="shared" si="1"/>
        <v>39773</v>
      </c>
      <c r="G32" s="3">
        <f t="shared" si="1"/>
        <v>89199</v>
      </c>
      <c r="H32" s="3">
        <f t="shared" si="1"/>
        <v>0</v>
      </c>
      <c r="I32" s="3">
        <f t="shared" si="1"/>
        <v>0</v>
      </c>
      <c r="J32" s="3">
        <f t="shared" si="1"/>
        <v>155746</v>
      </c>
      <c r="K32" s="3">
        <f t="shared" si="1"/>
        <v>740850</v>
      </c>
    </row>
    <row r="33" spans="1:11" ht="6.75" customHeight="1" thickBot="1">
      <c r="A33" s="1"/>
      <c r="E33" s="18"/>
      <c r="F33" s="18"/>
      <c r="G33" s="18"/>
      <c r="H33" s="18"/>
      <c r="I33" s="18"/>
      <c r="J33" s="18"/>
      <c r="K33" s="18"/>
    </row>
    <row r="40" ht="15">
      <c r="A40" s="11" t="s">
        <v>52</v>
      </c>
    </row>
    <row r="41" ht="15">
      <c r="A41" s="1" t="s">
        <v>78</v>
      </c>
    </row>
  </sheetData>
  <mergeCells count="1">
    <mergeCell ref="F6:G6"/>
  </mergeCells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H13" sqref="H13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3" t="s">
        <v>3</v>
      </c>
    </row>
    <row r="2" ht="15.75">
      <c r="A2" s="13" t="s">
        <v>51</v>
      </c>
    </row>
    <row r="3" ht="15.75">
      <c r="A3" s="13" t="s">
        <v>88</v>
      </c>
    </row>
    <row r="5" spans="8:10" ht="15">
      <c r="H5" s="20" t="s">
        <v>94</v>
      </c>
      <c r="J5" s="20" t="str">
        <f>+H5</f>
        <v>6 Months</v>
      </c>
    </row>
    <row r="6" spans="8:10" ht="15">
      <c r="H6" s="20" t="s">
        <v>53</v>
      </c>
      <c r="J6" s="20" t="s">
        <v>53</v>
      </c>
    </row>
    <row r="7" spans="8:10" ht="15">
      <c r="H7" s="31" t="s">
        <v>99</v>
      </c>
      <c r="J7" s="31" t="s">
        <v>100</v>
      </c>
    </row>
    <row r="8" spans="8:10" ht="15">
      <c r="H8" s="25" t="s">
        <v>54</v>
      </c>
      <c r="J8" s="30" t="s">
        <v>54</v>
      </c>
    </row>
    <row r="9" ht="15">
      <c r="H9" s="24"/>
    </row>
    <row r="10" spans="1:10" ht="15">
      <c r="A10" s="2" t="s">
        <v>84</v>
      </c>
      <c r="H10" s="3">
        <v>30422</v>
      </c>
      <c r="J10" s="3">
        <v>26772</v>
      </c>
    </row>
    <row r="11" spans="8:10" ht="15">
      <c r="H11" s="3"/>
      <c r="J11" s="3"/>
    </row>
    <row r="12" spans="1:10" ht="15">
      <c r="A12" s="2" t="s">
        <v>103</v>
      </c>
      <c r="H12" s="9">
        <v>-5651</v>
      </c>
      <c r="J12" s="9">
        <v>-2373</v>
      </c>
    </row>
    <row r="13" spans="8:10" ht="15">
      <c r="H13" s="3"/>
      <c r="J13" s="3"/>
    </row>
    <row r="14" spans="1:10" ht="15">
      <c r="A14" s="2" t="s">
        <v>85</v>
      </c>
      <c r="H14" s="10">
        <v>-14712</v>
      </c>
      <c r="J14" s="10">
        <v>18567</v>
      </c>
    </row>
    <row r="15" spans="8:10" ht="15">
      <c r="H15" s="3"/>
      <c r="J15" s="3"/>
    </row>
    <row r="16" spans="1:10" ht="15">
      <c r="A16" s="2" t="s">
        <v>86</v>
      </c>
      <c r="H16" s="3">
        <f>+H10+H12+H14</f>
        <v>10059</v>
      </c>
      <c r="J16" s="3">
        <f>+J10+J12+J14</f>
        <v>42966</v>
      </c>
    </row>
    <row r="17" spans="8:10" ht="15">
      <c r="H17" s="3"/>
      <c r="J17" s="3"/>
    </row>
    <row r="18" spans="1:10" ht="15">
      <c r="A18" s="2" t="s">
        <v>66</v>
      </c>
      <c r="H18" s="10">
        <v>31513</v>
      </c>
      <c r="J18" s="10">
        <v>-33641</v>
      </c>
    </row>
    <row r="19" spans="8:10" ht="15">
      <c r="H19" s="3"/>
      <c r="J19" s="3"/>
    </row>
    <row r="20" spans="1:10" ht="15.75" thickBot="1">
      <c r="A20" s="2" t="s">
        <v>67</v>
      </c>
      <c r="H20" s="21">
        <f>+H16+H18</f>
        <v>41572</v>
      </c>
      <c r="J20" s="21">
        <f>+J16+J18</f>
        <v>9325</v>
      </c>
    </row>
    <row r="21" spans="8:10" ht="15.75" thickTop="1">
      <c r="H21" s="3"/>
      <c r="J21" s="3"/>
    </row>
    <row r="22" spans="1:10" ht="15">
      <c r="A22" s="2" t="s">
        <v>56</v>
      </c>
      <c r="H22" s="3"/>
      <c r="J22" s="3"/>
    </row>
    <row r="23" spans="2:10" ht="15">
      <c r="B23" s="2" t="s">
        <v>57</v>
      </c>
      <c r="H23" s="3">
        <v>48819</v>
      </c>
      <c r="J23" s="3">
        <v>20824</v>
      </c>
    </row>
    <row r="24" spans="2:10" ht="15">
      <c r="B24" s="2" t="s">
        <v>58</v>
      </c>
      <c r="H24" s="3">
        <v>-7247</v>
      </c>
      <c r="J24" s="3">
        <v>-11499</v>
      </c>
    </row>
    <row r="25" spans="8:10" ht="15.75" thickBot="1">
      <c r="H25" s="26">
        <f>SUM(H23:H24)</f>
        <v>41572</v>
      </c>
      <c r="J25" s="26">
        <f>SUM(J23:J24)</f>
        <v>9325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55</v>
      </c>
      <c r="H30" s="3"/>
    </row>
    <row r="31" spans="1:8" ht="15">
      <c r="A31" s="1" t="s">
        <v>78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2005-02-23T06:29:08Z</cp:lastPrinted>
  <dcterms:created xsi:type="dcterms:W3CDTF">1999-09-10T07:41:06Z</dcterms:created>
  <dcterms:modified xsi:type="dcterms:W3CDTF">2005-02-23T06:29:22Z</dcterms:modified>
  <cp:category/>
  <cp:version/>
  <cp:contentType/>
  <cp:contentStatus/>
</cp:coreProperties>
</file>