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-" sheetId="1" r:id="rId1"/>
    <sheet name="income" sheetId="2" r:id="rId2"/>
    <sheet name="bs" sheetId="3" r:id="rId3"/>
  </sheets>
  <definedNames>
    <definedName name="_xlnm.Print_Titles" localSheetId="1">'income'!$1:$14</definedName>
  </definedNames>
  <calcPr fullCalcOnLoad="1"/>
</workbook>
</file>

<file path=xl/sharedStrings.xml><?xml version="1.0" encoding="utf-8"?>
<sst xmlns="http://schemas.openxmlformats.org/spreadsheetml/2006/main" count="246" uniqueCount="178">
  <si>
    <t>PJ DEVELOPMENT HOLDINGS BERHAD</t>
  </si>
  <si>
    <t>QUARTERLY REPORT ON CONSOLIDATED RESULTS FOR</t>
  </si>
  <si>
    <t>CONSOLIDATED INCOME STATEMENT</t>
  </si>
  <si>
    <t>Investment income</t>
  </si>
  <si>
    <t>CURRENT YEAR</t>
  </si>
  <si>
    <t>QUARTER</t>
  </si>
  <si>
    <t>RM'000</t>
  </si>
  <si>
    <t>PRECEDING YEAR</t>
  </si>
  <si>
    <t>CORRESPONDING</t>
  </si>
  <si>
    <t>TO DATE</t>
  </si>
  <si>
    <t>PERIOD</t>
  </si>
  <si>
    <t>amortisation, exceptional</t>
  </si>
  <si>
    <t>items, income tax, minority</t>
  </si>
  <si>
    <t>items</t>
  </si>
  <si>
    <t>Less depreciation and</t>
  </si>
  <si>
    <t>Exceptional items</t>
  </si>
  <si>
    <t>minority interests and</t>
  </si>
  <si>
    <t>extraordinary items</t>
  </si>
  <si>
    <t>before deducting minority</t>
  </si>
  <si>
    <t>interests</t>
  </si>
  <si>
    <t>Less minority interests</t>
  </si>
  <si>
    <t xml:space="preserve">attributable to members of </t>
  </si>
  <si>
    <t>the company</t>
  </si>
  <si>
    <t>Extraordinary items</t>
  </si>
  <si>
    <t>Earnings per share based</t>
  </si>
  <si>
    <t>any provision for preference</t>
  </si>
  <si>
    <t>dividends, if any :</t>
  </si>
  <si>
    <t>(i)</t>
  </si>
  <si>
    <t>Basic (based on ordinary</t>
  </si>
  <si>
    <t>shares - sen)</t>
  </si>
  <si>
    <t>(ii)</t>
  </si>
  <si>
    <t>Fully diluted (based on</t>
  </si>
  <si>
    <t>ordinary shares - sen)</t>
  </si>
  <si>
    <t xml:space="preserve">Net tangible assets per </t>
  </si>
  <si>
    <t>share (RM)</t>
  </si>
  <si>
    <t>5 (a)</t>
  </si>
  <si>
    <t>Dividend per share (sen)</t>
  </si>
  <si>
    <t>(b)</t>
  </si>
  <si>
    <t>Dividend Description</t>
  </si>
  <si>
    <t>1 (a)</t>
  </si>
  <si>
    <t>(c)</t>
  </si>
  <si>
    <t>(a)</t>
  </si>
  <si>
    <t>(d)</t>
  </si>
  <si>
    <t>(e)</t>
  </si>
  <si>
    <t>(f)</t>
  </si>
  <si>
    <t>(g)</t>
  </si>
  <si>
    <t>(h)</t>
  </si>
  <si>
    <t>(j)</t>
  </si>
  <si>
    <t>(iii)</t>
  </si>
  <si>
    <t>(l)</t>
  </si>
  <si>
    <t>3 (a)</t>
  </si>
  <si>
    <t>amortisation</t>
  </si>
  <si>
    <t>Remark :</t>
  </si>
  <si>
    <t>PJ DEVELOPMENT HOLDINGS BERHAD (5938-A)</t>
  </si>
  <si>
    <t>QUARTERLY REPORT</t>
  </si>
  <si>
    <t>The figures have not been audited.</t>
  </si>
  <si>
    <t>CURRENT</t>
  </si>
  <si>
    <t>YEAR</t>
  </si>
  <si>
    <t xml:space="preserve">CURRENT </t>
  </si>
  <si>
    <t>Depreciation and amortisation</t>
  </si>
  <si>
    <t xml:space="preserve">(d) </t>
  </si>
  <si>
    <t xml:space="preserve">      minority interests</t>
  </si>
  <si>
    <t>(ii) Less minority interests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</si>
  <si>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</si>
  <si>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</si>
  <si>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</si>
  <si>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</si>
  <si>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</si>
  <si>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deducting any provision for preference dividends,</t>
  </si>
  <si>
    <t>if any:-</t>
  </si>
  <si>
    <t>CONSOLIDATED BALANCE SHEET</t>
  </si>
  <si>
    <t>(UNAUDITED)</t>
  </si>
  <si>
    <t>AS AT END</t>
  </si>
  <si>
    <t>OF CURRENT</t>
  </si>
  <si>
    <t>AS AT PRECEDING</t>
  </si>
  <si>
    <t>YEAR END</t>
  </si>
  <si>
    <t>Long Term Investments</t>
  </si>
  <si>
    <t>Current Assets</t>
  </si>
  <si>
    <t xml:space="preserve">      Short Term Investments</t>
  </si>
  <si>
    <t xml:space="preserve">      Others</t>
  </si>
  <si>
    <t>Current Liabilities</t>
  </si>
  <si>
    <t xml:space="preserve">      Short Term Borrowings</t>
  </si>
  <si>
    <t xml:space="preserve">      Provision for Taxation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</si>
  <si>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</si>
  <si>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</si>
  <si>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</si>
  <si>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</si>
  <si>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</si>
  <si>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</si>
  <si>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</si>
  <si>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</si>
  <si>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</si>
  <si>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</si>
  <si>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</si>
  <si>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Other Debtors, Deposits and Prepayments</t>
  </si>
  <si>
    <t>Properties Held for Sale</t>
  </si>
  <si>
    <t>Term Loans</t>
  </si>
  <si>
    <t>CONSOLIDATED INCOME STATEMENT (UNAUDITED)</t>
  </si>
  <si>
    <t>Goodwill On Consolidation</t>
  </si>
  <si>
    <t>Deferred Taxation</t>
  </si>
  <si>
    <t>(AUDITED)</t>
  </si>
  <si>
    <t xml:space="preserve"> as the effect of the conversion of warrants and exercise of options under the ESOS is antidilutive.</t>
  </si>
  <si>
    <t>Note :</t>
  </si>
  <si>
    <t>INDIVIDUAL QUARTER</t>
  </si>
  <si>
    <t>CUMULATIVE QUARTER</t>
  </si>
  <si>
    <t>Revenue</t>
  </si>
  <si>
    <t>Other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</si>
  <si>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</si>
  <si>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</si>
  <si>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</si>
  <si>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</si>
  <si>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Share of profits and losses of associated companies</t>
  </si>
  <si>
    <t>Profit/(loss) before income tax, minority interests and</t>
  </si>
  <si>
    <t>Income tax</t>
  </si>
  <si>
    <t>(i)  Profit/(loss) after income tax before deducting</t>
  </si>
  <si>
    <t>Net profit/(loss) from ordinary activities attributable</t>
  </si>
  <si>
    <t>to members of the company</t>
  </si>
  <si>
    <t>Net profit/(loss) attributable to members of</t>
  </si>
  <si>
    <t>FINANCIAL</t>
  </si>
  <si>
    <t>Property, Plant and Equipment</t>
  </si>
  <si>
    <t>Investment Property</t>
  </si>
  <si>
    <t>Investment in Associated Companies</t>
  </si>
  <si>
    <t>Intangible Assets</t>
  </si>
  <si>
    <t>Other Long Term Assets</t>
  </si>
  <si>
    <t>Investment Properties</t>
  </si>
  <si>
    <t xml:space="preserve">      Inventories</t>
  </si>
  <si>
    <t xml:space="preserve">      Trade Receivables</t>
  </si>
  <si>
    <t xml:space="preserve">      Trade Payables</t>
  </si>
  <si>
    <t xml:space="preserve">      Other Payables</t>
  </si>
  <si>
    <t xml:space="preserve">      Proposed Dividend</t>
  </si>
  <si>
    <t>Net tangible assets per share (RM)</t>
  </si>
  <si>
    <t>Profit/(loss) before finance</t>
  </si>
  <si>
    <t>cost, depreciation and</t>
  </si>
  <si>
    <t>interest and extraordinary</t>
  </si>
  <si>
    <t>Less finance cost</t>
  </si>
  <si>
    <t>Share of profits and losses</t>
  </si>
  <si>
    <t>of associated companies</t>
  </si>
  <si>
    <t>Profit/(loss) before income tax,</t>
  </si>
  <si>
    <t>Profit/(loss) after income tax</t>
  </si>
  <si>
    <t>Net profit/(loss) from ordinary</t>
  </si>
  <si>
    <t>activities attributable to</t>
  </si>
  <si>
    <t>members of the company</t>
  </si>
  <si>
    <t>Net profit/(loss) attributable</t>
  </si>
  <si>
    <t>and extraordinary items</t>
  </si>
  <si>
    <t>(l) (i)</t>
  </si>
  <si>
    <t>(m)</t>
  </si>
  <si>
    <t>on 2(m) above after deducting</t>
  </si>
  <si>
    <t>Pre-acquisition profit/(loss)</t>
  </si>
  <si>
    <t>Earning per share based on 2(m) above after</t>
  </si>
  <si>
    <t>(i)  (i)</t>
  </si>
  <si>
    <t>30/06/2001</t>
  </si>
  <si>
    <t>EPS (ii) Fully diluted - The diluted earnings per share figure is not shown for the third quarter ended 30 June 2001</t>
  </si>
  <si>
    <t xml:space="preserve">Other income </t>
  </si>
  <si>
    <t>Profit/(loss) before income tax, minority interests</t>
  </si>
  <si>
    <t>(a)   Basic (based on weighted average number of</t>
  </si>
  <si>
    <t>(b)  Fully diluted (sen)</t>
  </si>
  <si>
    <t>Future</t>
  </si>
  <si>
    <t xml:space="preserve">      Land and Development Expenditure  -</t>
  </si>
  <si>
    <t xml:space="preserve">      Land and Development Expenditure  - </t>
  </si>
  <si>
    <t>Current</t>
  </si>
  <si>
    <t xml:space="preserve">      Cash</t>
  </si>
  <si>
    <t xml:space="preserve">(ii)  Following the amendments of the KLSE new listing requirements, certain items in the financial statements have </t>
  </si>
  <si>
    <t xml:space="preserve">       comparability with the current quarter and financial year.</t>
  </si>
  <si>
    <t xml:space="preserve">       456,132,232 ordinary shares for the current year</t>
  </si>
  <si>
    <t>extraordinary items after share of profit and losses</t>
  </si>
  <si>
    <t xml:space="preserve">       been reclassified.  Accordingly, comparative amounts for those items have also been reclassified to ensure</t>
  </si>
  <si>
    <t>THE FINANCIAL PERIOD ENDED 30 SEPTEMBER 2001 (1st Quarter)</t>
  </si>
  <si>
    <t>30/09/2001</t>
  </si>
  <si>
    <t>30/09/2000</t>
  </si>
  <si>
    <t>Quarterly report on consolidated results for the first quarter ended 30/09/2001.</t>
  </si>
  <si>
    <t xml:space="preserve">       year to date) (sen)</t>
  </si>
  <si>
    <t xml:space="preserve">       quarter (2001 - 285,082,645) and cumulative current</t>
  </si>
  <si>
    <t>The warrants and options pursuant to the Employees' Share Option Scheme are deemed to have no dilutive</t>
  </si>
  <si>
    <t>effect as the coversion and exercise prices are above the average market value of PJ Development Holdings</t>
  </si>
  <si>
    <t>Berhad's shares for the period ended 30 September 2001.</t>
  </si>
  <si>
    <t>Net Current Assets</t>
  </si>
  <si>
    <t>Gross amount due from customers</t>
  </si>
  <si>
    <t>Gross amount due to customers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</si>
</sst>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0" fillId="0" borderId="14" xfId="0" applyFont="1" applyBorder="1" applyAlignment="1" quotePrefix="1">
      <alignment horizontal="right"/>
    </xf>
    <xf numFmtId="0" fontId="0" fillId="0" borderId="10" xfId="0" applyFont="1" applyBorder="1" applyAlignment="1" quotePrefix="1">
      <alignment horizontal="right"/>
    </xf>
    <xf numFmtId="165" fontId="0" fillId="0" borderId="8" xfId="15" applyNumberFormat="1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2" xfId="15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 quotePrefix="1">
      <alignment horizontal="right"/>
    </xf>
    <xf numFmtId="43" fontId="0" fillId="0" borderId="2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 quotePrefix="1">
      <alignment horizontal="center"/>
    </xf>
    <xf numFmtId="165" fontId="2" fillId="0" borderId="0" xfId="15" applyNumberFormat="1" applyFont="1" applyAlignment="1" quotePrefix="1">
      <alignment horizontal="center"/>
    </xf>
    <xf numFmtId="165" fontId="0" fillId="0" borderId="15" xfId="15" applyNumberFormat="1" applyBorder="1" applyAlignment="1">
      <alignment/>
    </xf>
    <xf numFmtId="165" fontId="0" fillId="0" borderId="17" xfId="15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" fontId="0" fillId="0" borderId="10" xfId="15" applyNumberFormat="1" applyFont="1" applyBorder="1" applyAlignment="1">
      <alignment/>
    </xf>
    <xf numFmtId="3" fontId="0" fillId="0" borderId="8" xfId="15" applyNumberFormat="1" applyFont="1" applyBorder="1" applyAlignment="1">
      <alignment/>
    </xf>
    <xf numFmtId="3" fontId="0" fillId="0" borderId="13" xfId="15" applyNumberFormat="1" applyFont="1" applyBorder="1" applyAlignment="1">
      <alignment/>
    </xf>
    <xf numFmtId="3" fontId="0" fillId="0" borderId="12" xfId="15" applyNumberFormat="1" applyFont="1" applyBorder="1" applyAlignment="1">
      <alignment/>
    </xf>
    <xf numFmtId="3" fontId="0" fillId="0" borderId="7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3" fontId="0" fillId="0" borderId="11" xfId="15" applyNumberFormat="1" applyFont="1" applyBorder="1" applyAlignment="1">
      <alignment/>
    </xf>
    <xf numFmtId="3" fontId="0" fillId="0" borderId="2" xfId="15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3" xfId="15" applyNumberFormat="1" applyFont="1" applyBorder="1" applyAlignment="1">
      <alignment/>
    </xf>
    <xf numFmtId="0" fontId="0" fillId="0" borderId="8" xfId="0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43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" xfId="15" applyNumberFormat="1" applyBorder="1" applyAlignment="1">
      <alignment/>
    </xf>
    <xf numFmtId="43" fontId="0" fillId="0" borderId="0" xfId="15" applyAlignment="1">
      <alignment/>
    </xf>
    <xf numFmtId="0" fontId="0" fillId="0" borderId="10" xfId="0" applyFont="1" applyBorder="1" applyAlignment="1" quotePrefix="1">
      <alignment/>
    </xf>
    <xf numFmtId="3" fontId="2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6">
      <selection activeCell="H11" sqref="H11"/>
    </sheetView>
  </sheetViews>
  <sheetFormatPr defaultColWidth="9.33203125" defaultRowHeight="12.75"/>
  <cols>
    <col min="1" max="1" width="5.33203125" style="11" customWidth="1"/>
    <col min="2" max="4" width="9.33203125" style="11" customWidth="1"/>
    <col min="5" max="5" width="19" style="50" customWidth="1"/>
    <col min="6" max="6" width="21.16015625" style="50" customWidth="1"/>
    <col min="7" max="7" width="18.5" style="11" customWidth="1"/>
    <col min="8" max="8" width="21.5" style="11" customWidth="1"/>
    <col min="9" max="16384" width="9.33203125" style="11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166</v>
      </c>
    </row>
    <row r="5" ht="12.75">
      <c r="A5" s="2" t="s">
        <v>97</v>
      </c>
    </row>
    <row r="7" spans="1:8" ht="12.75">
      <c r="A7" s="12"/>
      <c r="B7" s="13"/>
      <c r="C7" s="13"/>
      <c r="D7" s="14"/>
      <c r="E7" s="80" t="s">
        <v>103</v>
      </c>
      <c r="F7" s="81"/>
      <c r="G7" s="82" t="s">
        <v>104</v>
      </c>
      <c r="H7" s="83"/>
    </row>
    <row r="8" spans="1:8" ht="12.75">
      <c r="A8" s="15"/>
      <c r="B8" s="16"/>
      <c r="C8" s="16"/>
      <c r="D8" s="17"/>
      <c r="E8" s="51" t="s">
        <v>4</v>
      </c>
      <c r="F8" s="52" t="s">
        <v>7</v>
      </c>
      <c r="G8" s="18" t="s">
        <v>4</v>
      </c>
      <c r="H8" s="19" t="s">
        <v>7</v>
      </c>
    </row>
    <row r="9" spans="1:8" ht="12.75">
      <c r="A9" s="15"/>
      <c r="B9" s="16"/>
      <c r="C9" s="16"/>
      <c r="D9" s="17"/>
      <c r="E9" s="53" t="s">
        <v>5</v>
      </c>
      <c r="F9" s="52" t="s">
        <v>8</v>
      </c>
      <c r="G9" s="20" t="s">
        <v>9</v>
      </c>
      <c r="H9" s="19" t="s">
        <v>8</v>
      </c>
    </row>
    <row r="10" spans="1:8" ht="12.75">
      <c r="A10" s="15"/>
      <c r="B10" s="16"/>
      <c r="C10" s="16"/>
      <c r="D10" s="17"/>
      <c r="E10" s="54"/>
      <c r="F10" s="52" t="s">
        <v>5</v>
      </c>
      <c r="G10" s="21"/>
      <c r="H10" s="19" t="s">
        <v>10</v>
      </c>
    </row>
    <row r="11" spans="1:8" ht="12.75">
      <c r="A11" s="15"/>
      <c r="B11" s="16"/>
      <c r="C11" s="16"/>
      <c r="D11" s="17"/>
      <c r="E11" s="54"/>
      <c r="F11" s="52"/>
      <c r="G11" s="21"/>
      <c r="H11" s="17"/>
    </row>
    <row r="12" spans="1:8" ht="12.75">
      <c r="A12" s="15"/>
      <c r="B12" s="16"/>
      <c r="C12" s="16"/>
      <c r="D12" s="17"/>
      <c r="E12" s="55" t="s">
        <v>167</v>
      </c>
      <c r="F12" s="72" t="s">
        <v>168</v>
      </c>
      <c r="G12" s="22" t="s">
        <v>167</v>
      </c>
      <c r="H12" s="71" t="s">
        <v>168</v>
      </c>
    </row>
    <row r="13" spans="1:8" ht="12.75">
      <c r="A13" s="23"/>
      <c r="B13" s="24"/>
      <c r="C13" s="24"/>
      <c r="D13" s="25"/>
      <c r="E13" s="56" t="s">
        <v>6</v>
      </c>
      <c r="F13" s="57" t="s">
        <v>6</v>
      </c>
      <c r="G13" s="26" t="s">
        <v>6</v>
      </c>
      <c r="H13" s="27" t="s">
        <v>6</v>
      </c>
    </row>
    <row r="14" spans="1:8" ht="12.75">
      <c r="A14" s="28" t="s">
        <v>39</v>
      </c>
      <c r="B14" s="29" t="s">
        <v>105</v>
      </c>
      <c r="C14" s="29"/>
      <c r="D14" s="30"/>
      <c r="E14" s="58">
        <f>+income!H15</f>
        <v>69811</v>
      </c>
      <c r="F14" s="59">
        <f>+income!J15</f>
        <v>54292</v>
      </c>
      <c r="G14" s="58">
        <f>+income!L15</f>
        <v>69811</v>
      </c>
      <c r="H14" s="59">
        <f>+income!M15</f>
        <v>54292</v>
      </c>
    </row>
    <row r="15" spans="1:8" ht="12.75">
      <c r="A15" s="33" t="s">
        <v>37</v>
      </c>
      <c r="B15" s="29" t="s">
        <v>3</v>
      </c>
      <c r="C15" s="29"/>
      <c r="D15" s="30"/>
      <c r="E15" s="58"/>
      <c r="F15" s="59"/>
      <c r="G15" s="58"/>
      <c r="H15" s="32"/>
    </row>
    <row r="16" spans="1:8" ht="12.75">
      <c r="A16" s="33" t="s">
        <v>40</v>
      </c>
      <c r="B16" s="29" t="s">
        <v>106</v>
      </c>
      <c r="C16" s="29"/>
      <c r="D16" s="30"/>
      <c r="E16" s="58">
        <f>+income!H19</f>
        <v>1091</v>
      </c>
      <c r="F16" s="59">
        <f>+income!J19</f>
        <v>2624</v>
      </c>
      <c r="G16" s="58">
        <f>+income!L19</f>
        <v>1091</v>
      </c>
      <c r="H16" s="59">
        <f>+income!M19</f>
        <v>2624</v>
      </c>
    </row>
    <row r="17" spans="1:8" ht="12.75">
      <c r="A17" s="21">
        <v>2</v>
      </c>
      <c r="B17" s="16" t="s">
        <v>131</v>
      </c>
      <c r="C17" s="16"/>
      <c r="D17" s="17"/>
      <c r="E17" s="60">
        <f>+income!H24</f>
        <v>7040</v>
      </c>
      <c r="F17" s="61">
        <f>+income!J24</f>
        <v>5061</v>
      </c>
      <c r="G17" s="60">
        <f>+income!L24</f>
        <v>7040</v>
      </c>
      <c r="H17" s="61">
        <f>+income!M24</f>
        <v>5061</v>
      </c>
    </row>
    <row r="18" spans="1:8" ht="12.75">
      <c r="A18" s="34" t="s">
        <v>41</v>
      </c>
      <c r="B18" s="16" t="s">
        <v>132</v>
      </c>
      <c r="C18" s="16"/>
      <c r="D18" s="17"/>
      <c r="E18" s="60"/>
      <c r="F18" s="61"/>
      <c r="G18" s="60"/>
      <c r="H18" s="35"/>
    </row>
    <row r="19" spans="1:8" ht="12.75">
      <c r="A19" s="21"/>
      <c r="B19" s="16" t="s">
        <v>11</v>
      </c>
      <c r="C19" s="16"/>
      <c r="D19" s="17"/>
      <c r="E19" s="60"/>
      <c r="F19" s="61"/>
      <c r="G19" s="60"/>
      <c r="H19" s="35"/>
    </row>
    <row r="20" spans="1:8" ht="12.75">
      <c r="A20" s="21"/>
      <c r="B20" s="16" t="s">
        <v>12</v>
      </c>
      <c r="C20" s="16"/>
      <c r="D20" s="17"/>
      <c r="E20" s="60"/>
      <c r="F20" s="61"/>
      <c r="G20" s="60"/>
      <c r="H20" s="35"/>
    </row>
    <row r="21" spans="1:8" ht="12.75">
      <c r="A21" s="21"/>
      <c r="B21" s="16" t="s">
        <v>133</v>
      </c>
      <c r="C21" s="16"/>
      <c r="D21" s="17"/>
      <c r="E21" s="60"/>
      <c r="F21" s="61"/>
      <c r="G21" s="60"/>
      <c r="H21" s="35"/>
    </row>
    <row r="22" spans="1:8" ht="12.75">
      <c r="A22" s="21"/>
      <c r="B22" s="16" t="s">
        <v>13</v>
      </c>
      <c r="C22" s="16"/>
      <c r="D22" s="17"/>
      <c r="E22" s="60"/>
      <c r="F22" s="61"/>
      <c r="G22" s="60"/>
      <c r="H22" s="35"/>
    </row>
    <row r="23" spans="1:8" ht="12.75">
      <c r="A23" s="33" t="s">
        <v>37</v>
      </c>
      <c r="B23" s="29" t="s">
        <v>134</v>
      </c>
      <c r="C23" s="29"/>
      <c r="D23" s="30"/>
      <c r="E23" s="58">
        <f>+income!H26*-1</f>
        <v>2942</v>
      </c>
      <c r="F23" s="59">
        <f>+income!J26*-1</f>
        <v>3007</v>
      </c>
      <c r="G23" s="58">
        <f>+income!L26*-1</f>
        <v>2942</v>
      </c>
      <c r="H23" s="59">
        <f>+income!M26*-1</f>
        <v>3007</v>
      </c>
    </row>
    <row r="24" spans="1:8" ht="12.75">
      <c r="A24" s="34" t="s">
        <v>40</v>
      </c>
      <c r="B24" s="16" t="s">
        <v>14</v>
      </c>
      <c r="C24" s="16"/>
      <c r="D24" s="17"/>
      <c r="E24" s="60">
        <f>+income!H28*-1</f>
        <v>3373</v>
      </c>
      <c r="F24" s="61">
        <f>+income!J28*-1</f>
        <v>3216</v>
      </c>
      <c r="G24" s="60">
        <f>+income!L28*-1</f>
        <v>3373</v>
      </c>
      <c r="H24" s="61">
        <f>+income!M28*-1</f>
        <v>3216</v>
      </c>
    </row>
    <row r="25" spans="1:8" ht="12.75">
      <c r="A25" s="36"/>
      <c r="B25" s="24" t="s">
        <v>51</v>
      </c>
      <c r="C25" s="24"/>
      <c r="D25" s="25"/>
      <c r="E25" s="62"/>
      <c r="F25" s="63"/>
      <c r="G25" s="62"/>
      <c r="H25" s="37"/>
    </row>
    <row r="26" spans="1:8" ht="12.75">
      <c r="A26" s="33" t="s">
        <v>42</v>
      </c>
      <c r="B26" s="29" t="s">
        <v>15</v>
      </c>
      <c r="C26" s="29"/>
      <c r="D26" s="30"/>
      <c r="E26" s="58"/>
      <c r="F26" s="59">
        <f>+income!J30</f>
        <v>0</v>
      </c>
      <c r="G26" s="58"/>
      <c r="H26" s="59">
        <f>+income!M30</f>
        <v>0</v>
      </c>
    </row>
    <row r="27" spans="1:8" ht="12.75">
      <c r="A27" s="34" t="s">
        <v>43</v>
      </c>
      <c r="B27" s="16" t="s">
        <v>137</v>
      </c>
      <c r="C27" s="16"/>
      <c r="D27" s="17"/>
      <c r="E27" s="60">
        <f>+E17-E23-E24-E26</f>
        <v>725</v>
      </c>
      <c r="F27" s="60">
        <f>+F17-F23-F24+F26</f>
        <v>-1162</v>
      </c>
      <c r="G27" s="60">
        <f>+G17-G23-G24-G26</f>
        <v>725</v>
      </c>
      <c r="H27" s="60">
        <f>+H17-H23-H24+H26</f>
        <v>-1162</v>
      </c>
    </row>
    <row r="28" spans="1:8" ht="12.75">
      <c r="A28" s="21"/>
      <c r="B28" s="16" t="s">
        <v>16</v>
      </c>
      <c r="C28" s="16"/>
      <c r="D28" s="17"/>
      <c r="E28" s="60"/>
      <c r="F28" s="61"/>
      <c r="G28" s="60"/>
      <c r="H28" s="35"/>
    </row>
    <row r="29" spans="1:8" ht="12.75">
      <c r="A29" s="36"/>
      <c r="B29" s="24" t="s">
        <v>17</v>
      </c>
      <c r="C29" s="24"/>
      <c r="D29" s="25"/>
      <c r="E29" s="62"/>
      <c r="F29" s="63"/>
      <c r="G29" s="62"/>
      <c r="H29" s="37"/>
    </row>
    <row r="30" spans="1:8" ht="12.75">
      <c r="A30" s="34" t="s">
        <v>44</v>
      </c>
      <c r="B30" s="16" t="s">
        <v>135</v>
      </c>
      <c r="C30" s="16"/>
      <c r="D30" s="17"/>
      <c r="E30" s="60"/>
      <c r="F30" s="61"/>
      <c r="G30" s="60"/>
      <c r="H30" s="35"/>
    </row>
    <row r="31" spans="1:8" ht="12.75">
      <c r="A31" s="36"/>
      <c r="B31" s="24" t="s">
        <v>136</v>
      </c>
      <c r="C31" s="24"/>
      <c r="D31" s="25"/>
      <c r="E31" s="62"/>
      <c r="F31" s="63"/>
      <c r="G31" s="62"/>
      <c r="H31" s="37"/>
    </row>
    <row r="32" spans="1:8" ht="12.75">
      <c r="A32" s="34" t="s">
        <v>45</v>
      </c>
      <c r="B32" s="16" t="s">
        <v>137</v>
      </c>
      <c r="C32" s="16"/>
      <c r="D32" s="17"/>
      <c r="E32" s="60">
        <f>+E27+E30</f>
        <v>725</v>
      </c>
      <c r="F32" s="60">
        <f>+F27+F30</f>
        <v>-1162</v>
      </c>
      <c r="G32" s="60">
        <f>+G27+G30</f>
        <v>725</v>
      </c>
      <c r="H32" s="60">
        <f>+H27+H30</f>
        <v>-1162</v>
      </c>
    </row>
    <row r="33" spans="1:8" ht="12.75">
      <c r="A33" s="21"/>
      <c r="B33" s="16" t="s">
        <v>16</v>
      </c>
      <c r="C33" s="16"/>
      <c r="D33" s="17"/>
      <c r="E33" s="60"/>
      <c r="F33" s="61"/>
      <c r="G33" s="60"/>
      <c r="H33" s="35"/>
    </row>
    <row r="34" spans="1:8" ht="12.75">
      <c r="A34" s="36"/>
      <c r="B34" s="24" t="s">
        <v>17</v>
      </c>
      <c r="C34" s="24"/>
      <c r="D34" s="25"/>
      <c r="E34" s="62"/>
      <c r="F34" s="63"/>
      <c r="G34" s="62"/>
      <c r="H34" s="37"/>
    </row>
    <row r="35" spans="1:8" ht="12.75">
      <c r="A35" s="33" t="s">
        <v>46</v>
      </c>
      <c r="B35" s="29" t="s">
        <v>113</v>
      </c>
      <c r="C35" s="29"/>
      <c r="D35" s="30"/>
      <c r="E35" s="58">
        <f>+income!H43*-1</f>
        <v>512</v>
      </c>
      <c r="F35" s="59">
        <f>+income!J43*-1</f>
        <v>657</v>
      </c>
      <c r="G35" s="58">
        <f>+income!L43*-1</f>
        <v>512</v>
      </c>
      <c r="H35" s="59">
        <f>+income!M43*-1</f>
        <v>657</v>
      </c>
    </row>
    <row r="36" spans="1:8" ht="12.75">
      <c r="A36" s="79" t="s">
        <v>149</v>
      </c>
      <c r="B36" s="16" t="s">
        <v>138</v>
      </c>
      <c r="C36" s="16"/>
      <c r="D36" s="17"/>
      <c r="E36" s="60">
        <f>+E32-E35</f>
        <v>213</v>
      </c>
      <c r="F36" s="60">
        <f>+F32-F35</f>
        <v>-1819</v>
      </c>
      <c r="G36" s="60">
        <f>+G32-G35</f>
        <v>213</v>
      </c>
      <c r="H36" s="60">
        <f>+H32-H35</f>
        <v>-1819</v>
      </c>
    </row>
    <row r="37" spans="1:8" ht="12.75">
      <c r="A37" s="34"/>
      <c r="B37" s="16" t="s">
        <v>18</v>
      </c>
      <c r="C37" s="16"/>
      <c r="D37" s="17"/>
      <c r="E37" s="60"/>
      <c r="F37" s="61"/>
      <c r="G37" s="60"/>
      <c r="H37" s="35"/>
    </row>
    <row r="38" spans="1:8" ht="12.75">
      <c r="A38" s="36"/>
      <c r="B38" s="24" t="s">
        <v>19</v>
      </c>
      <c r="C38" s="24"/>
      <c r="D38" s="25"/>
      <c r="E38" s="62"/>
      <c r="F38" s="63"/>
      <c r="G38" s="62"/>
      <c r="H38" s="37"/>
    </row>
    <row r="39" spans="1:8" ht="12.75">
      <c r="A39" s="33" t="s">
        <v>30</v>
      </c>
      <c r="B39" s="29" t="s">
        <v>20</v>
      </c>
      <c r="C39" s="29"/>
      <c r="D39" s="30"/>
      <c r="E39" s="58">
        <f>+income!H49</f>
        <v>16</v>
      </c>
      <c r="F39" s="59">
        <f>+income!J49</f>
        <v>0</v>
      </c>
      <c r="G39" s="58">
        <f>+income!L49</f>
        <v>16</v>
      </c>
      <c r="H39" s="59">
        <f>+income!M49</f>
        <v>0</v>
      </c>
    </row>
    <row r="40" spans="1:8" ht="12.75">
      <c r="A40" s="33" t="s">
        <v>47</v>
      </c>
      <c r="B40" s="29" t="s">
        <v>147</v>
      </c>
      <c r="C40" s="29"/>
      <c r="D40" s="30"/>
      <c r="E40" s="58"/>
      <c r="F40" s="59"/>
      <c r="G40" s="58"/>
      <c r="H40" s="59"/>
    </row>
    <row r="41" spans="1:8" ht="12.75">
      <c r="A41" s="34" t="s">
        <v>63</v>
      </c>
      <c r="B41" s="16" t="s">
        <v>139</v>
      </c>
      <c r="C41" s="16"/>
      <c r="D41" s="17"/>
      <c r="E41" s="60">
        <f>+E36+E39+E40</f>
        <v>229</v>
      </c>
      <c r="F41" s="60">
        <f>+F36+F39+F40</f>
        <v>-1819</v>
      </c>
      <c r="G41" s="60">
        <f>+G36+G39+G40</f>
        <v>229</v>
      </c>
      <c r="H41" s="60">
        <f>+H36+H39+H40</f>
        <v>-1819</v>
      </c>
    </row>
    <row r="42" spans="1:8" ht="12.75">
      <c r="A42" s="21"/>
      <c r="B42" s="16" t="s">
        <v>140</v>
      </c>
      <c r="C42" s="16"/>
      <c r="D42" s="17"/>
      <c r="E42" s="60"/>
      <c r="F42" s="61"/>
      <c r="G42" s="60"/>
      <c r="H42" s="35"/>
    </row>
    <row r="43" spans="1:8" ht="12.75">
      <c r="A43" s="36"/>
      <c r="B43" s="24" t="s">
        <v>141</v>
      </c>
      <c r="C43" s="24"/>
      <c r="D43" s="25"/>
      <c r="E43" s="62"/>
      <c r="F43" s="63"/>
      <c r="G43" s="62"/>
      <c r="H43" s="37"/>
    </row>
    <row r="44" spans="1:8" ht="12.75">
      <c r="A44" s="33" t="s">
        <v>144</v>
      </c>
      <c r="B44" s="29" t="s">
        <v>23</v>
      </c>
      <c r="C44" s="29"/>
      <c r="D44" s="30"/>
      <c r="E44" s="58"/>
      <c r="F44" s="59"/>
      <c r="G44" s="58"/>
      <c r="H44" s="32"/>
    </row>
    <row r="45" spans="1:8" ht="12.75">
      <c r="A45" s="33" t="s">
        <v>30</v>
      </c>
      <c r="B45" s="29" t="s">
        <v>20</v>
      </c>
      <c r="C45" s="29"/>
      <c r="D45" s="30"/>
      <c r="E45" s="58"/>
      <c r="F45" s="59"/>
      <c r="G45" s="58"/>
      <c r="H45" s="32"/>
    </row>
    <row r="46" spans="1:8" ht="12.75">
      <c r="A46" s="34" t="s">
        <v>48</v>
      </c>
      <c r="B46" s="16" t="s">
        <v>23</v>
      </c>
      <c r="C46" s="16"/>
      <c r="D46" s="17"/>
      <c r="E46" s="60"/>
      <c r="F46" s="61"/>
      <c r="G46" s="60"/>
      <c r="H46" s="35"/>
    </row>
    <row r="47" spans="1:8" ht="12.75">
      <c r="A47" s="21"/>
      <c r="B47" s="16" t="s">
        <v>21</v>
      </c>
      <c r="C47" s="16"/>
      <c r="D47" s="17"/>
      <c r="E47" s="60"/>
      <c r="F47" s="61"/>
      <c r="G47" s="60"/>
      <c r="H47" s="35"/>
    </row>
    <row r="48" spans="1:8" ht="12.75">
      <c r="A48" s="36"/>
      <c r="B48" s="24" t="s">
        <v>22</v>
      </c>
      <c r="C48" s="24"/>
      <c r="D48" s="25"/>
      <c r="E48" s="62"/>
      <c r="F48" s="63"/>
      <c r="G48" s="62"/>
      <c r="H48" s="37"/>
    </row>
    <row r="49" spans="1:8" ht="12.75">
      <c r="A49" s="34" t="s">
        <v>145</v>
      </c>
      <c r="B49" s="16" t="s">
        <v>142</v>
      </c>
      <c r="C49" s="16"/>
      <c r="D49" s="17"/>
      <c r="E49" s="60">
        <f>+E41+E44+E45+E46</f>
        <v>229</v>
      </c>
      <c r="F49" s="60">
        <f>+F41+F44+F45+F46</f>
        <v>-1819</v>
      </c>
      <c r="G49" s="60">
        <f>+G41+G44+G45+G46</f>
        <v>229</v>
      </c>
      <c r="H49" s="60">
        <f>+H41+H44+H45+H46</f>
        <v>-1819</v>
      </c>
    </row>
    <row r="50" spans="1:8" ht="12.75">
      <c r="A50" s="36"/>
      <c r="B50" s="24" t="s">
        <v>116</v>
      </c>
      <c r="C50" s="24"/>
      <c r="D50" s="25"/>
      <c r="E50" s="62"/>
      <c r="F50" s="63"/>
      <c r="G50" s="62"/>
      <c r="H50" s="37"/>
    </row>
    <row r="51" spans="1:8" ht="12.75">
      <c r="A51" s="38" t="s">
        <v>50</v>
      </c>
      <c r="B51" s="16" t="s">
        <v>24</v>
      </c>
      <c r="C51" s="16"/>
      <c r="D51" s="17"/>
      <c r="E51" s="64"/>
      <c r="F51" s="65"/>
      <c r="G51" s="64"/>
      <c r="H51" s="35"/>
    </row>
    <row r="52" spans="1:8" ht="12.75">
      <c r="A52" s="21"/>
      <c r="B52" s="16" t="s">
        <v>146</v>
      </c>
      <c r="C52" s="16"/>
      <c r="D52" s="17"/>
      <c r="E52" s="64"/>
      <c r="F52" s="65"/>
      <c r="G52" s="64"/>
      <c r="H52" s="35"/>
    </row>
    <row r="53" spans="1:8" ht="12.75">
      <c r="A53" s="21"/>
      <c r="B53" s="16" t="s">
        <v>25</v>
      </c>
      <c r="C53" s="16"/>
      <c r="D53" s="17"/>
      <c r="E53" s="64"/>
      <c r="F53" s="65"/>
      <c r="G53" s="64"/>
      <c r="H53" s="35"/>
    </row>
    <row r="54" spans="1:8" ht="12.75">
      <c r="A54" s="36"/>
      <c r="B54" s="24" t="s">
        <v>26</v>
      </c>
      <c r="C54" s="24"/>
      <c r="D54" s="25"/>
      <c r="E54" s="66"/>
      <c r="F54" s="67"/>
      <c r="G54" s="66"/>
      <c r="H54" s="37"/>
    </row>
    <row r="55" spans="1:8" ht="12.75">
      <c r="A55" s="34" t="s">
        <v>27</v>
      </c>
      <c r="B55" s="16" t="s">
        <v>28</v>
      </c>
      <c r="C55" s="16"/>
      <c r="D55" s="17"/>
      <c r="E55" s="60"/>
      <c r="F55" s="61"/>
      <c r="G55" s="60"/>
      <c r="H55" s="35"/>
    </row>
    <row r="56" spans="1:8" ht="12.75">
      <c r="A56" s="36"/>
      <c r="B56" s="24" t="s">
        <v>29</v>
      </c>
      <c r="C56" s="24"/>
      <c r="D56" s="25"/>
      <c r="E56" s="70" t="e">
        <f>+income!#REF!</f>
        <v>#REF!</v>
      </c>
      <c r="F56" s="70" t="e">
        <f>+income!#REF!</f>
        <v>#REF!</v>
      </c>
      <c r="G56" s="70" t="e">
        <f>+income!#REF!</f>
        <v>#REF!</v>
      </c>
      <c r="H56" s="70" t="e">
        <f>+income!#REF!</f>
        <v>#REF!</v>
      </c>
    </row>
    <row r="57" spans="1:8" ht="12.75">
      <c r="A57" s="34" t="s">
        <v>30</v>
      </c>
      <c r="B57" s="16" t="s">
        <v>31</v>
      </c>
      <c r="C57" s="16"/>
      <c r="D57" s="17"/>
      <c r="E57" s="60"/>
      <c r="F57" s="61"/>
      <c r="G57" s="60"/>
      <c r="H57" s="35"/>
    </row>
    <row r="58" spans="1:8" ht="12.75">
      <c r="A58" s="36"/>
      <c r="B58" s="24" t="s">
        <v>32</v>
      </c>
      <c r="C58" s="24"/>
      <c r="D58" s="25"/>
      <c r="E58" s="62"/>
      <c r="F58" s="63"/>
      <c r="G58" s="62"/>
      <c r="H58" s="37"/>
    </row>
    <row r="59" spans="1:8" ht="12.75">
      <c r="A59" s="21">
        <v>4</v>
      </c>
      <c r="B59" s="16" t="s">
        <v>33</v>
      </c>
      <c r="C59" s="16"/>
      <c r="D59" s="17"/>
      <c r="E59" s="60"/>
      <c r="F59" s="61"/>
      <c r="G59" s="60"/>
      <c r="H59" s="35"/>
    </row>
    <row r="60" spans="1:8" ht="12.75">
      <c r="A60" s="36"/>
      <c r="B60" s="24" t="s">
        <v>34</v>
      </c>
      <c r="C60" s="24"/>
      <c r="D60" s="25"/>
      <c r="E60" s="70"/>
      <c r="F60" s="70"/>
      <c r="G60" s="70">
        <v>1.59</v>
      </c>
      <c r="H60" s="70">
        <v>1.59</v>
      </c>
    </row>
    <row r="61" spans="1:8" ht="12.75">
      <c r="A61" s="28" t="s">
        <v>35</v>
      </c>
      <c r="B61" s="29" t="s">
        <v>36</v>
      </c>
      <c r="C61" s="29"/>
      <c r="D61" s="30"/>
      <c r="E61" s="58"/>
      <c r="F61" s="58"/>
      <c r="G61" s="31"/>
      <c r="H61" s="32"/>
    </row>
    <row r="62" spans="1:8" ht="12.75">
      <c r="A62" s="39" t="s">
        <v>37</v>
      </c>
      <c r="B62" s="24" t="s">
        <v>38</v>
      </c>
      <c r="C62" s="24"/>
      <c r="D62" s="25"/>
      <c r="E62" s="68"/>
      <c r="F62" s="69"/>
      <c r="G62" s="29"/>
      <c r="H62" s="25"/>
    </row>
    <row r="64" ht="12.75">
      <c r="A64" s="11" t="s">
        <v>52</v>
      </c>
    </row>
    <row r="65" ht="12.75">
      <c r="B65" s="76" t="s">
        <v>151</v>
      </c>
    </row>
    <row r="66" ht="12.75">
      <c r="D66" s="11" t="s">
        <v>101</v>
      </c>
    </row>
  </sheetData>
  <mergeCells count="2">
    <mergeCell ref="E7:F7"/>
    <mergeCell ref="G7:H7"/>
  </mergeCells>
  <printOptions horizontalCentered="1"/>
  <pageMargins left="0.5" right="0.25" top="0.25" bottom="0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8">
      <pane xSplit="7" ySplit="6" topLeftCell="H25" activePane="bottomRight" state="frozen"/>
      <selection pane="topLeft" activeCell="A8" sqref="A8"/>
      <selection pane="topRight" activeCell="H8" sqref="H8"/>
      <selection pane="bottomLeft" activeCell="A14" sqref="A14"/>
      <selection pane="bottomRight" activeCell="L70" sqref="L70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5" style="0" customWidth="1"/>
    <col min="10" max="10" width="19.5" style="0" customWidth="1"/>
    <col min="11" max="11" width="2.83203125" style="0" customWidth="1"/>
    <col min="12" max="12" width="15" style="0" bestFit="1" customWidth="1"/>
    <col min="13" max="13" width="18.83203125" style="4" customWidth="1"/>
  </cols>
  <sheetData>
    <row r="1" ht="14.25">
      <c r="A1" s="1" t="s">
        <v>53</v>
      </c>
    </row>
    <row r="2" ht="14.25">
      <c r="A2" s="1" t="s">
        <v>54</v>
      </c>
    </row>
    <row r="4" ht="12.75">
      <c r="A4" t="s">
        <v>169</v>
      </c>
    </row>
    <row r="5" ht="12.75">
      <c r="A5" t="s">
        <v>55</v>
      </c>
    </row>
    <row r="7" ht="12.75">
      <c r="A7" s="2" t="s">
        <v>2</v>
      </c>
    </row>
    <row r="8" spans="8:13" ht="12.75">
      <c r="H8" s="84" t="s">
        <v>103</v>
      </c>
      <c r="I8" s="84"/>
      <c r="J8" s="84"/>
      <c r="K8" s="41"/>
      <c r="L8" s="85" t="s">
        <v>104</v>
      </c>
      <c r="M8" s="85"/>
    </row>
    <row r="9" spans="8:13" ht="12.75">
      <c r="H9" s="41" t="s">
        <v>56</v>
      </c>
      <c r="J9" s="41" t="s">
        <v>7</v>
      </c>
      <c r="K9" s="41"/>
      <c r="L9" s="5" t="s">
        <v>58</v>
      </c>
      <c r="M9" s="74" t="s">
        <v>7</v>
      </c>
    </row>
    <row r="10" spans="8:13" ht="12.75">
      <c r="H10" s="41" t="s">
        <v>57</v>
      </c>
      <c r="J10" s="41" t="s">
        <v>8</v>
      </c>
      <c r="K10" s="41"/>
      <c r="L10" s="5" t="s">
        <v>57</v>
      </c>
      <c r="M10" s="74" t="s">
        <v>8</v>
      </c>
    </row>
    <row r="11" spans="8:13" ht="12.75">
      <c r="H11" s="41" t="s">
        <v>5</v>
      </c>
      <c r="J11" s="74" t="s">
        <v>5</v>
      </c>
      <c r="K11" s="41"/>
      <c r="L11" s="5" t="s">
        <v>9</v>
      </c>
      <c r="M11" s="74" t="s">
        <v>10</v>
      </c>
    </row>
    <row r="12" spans="8:13" ht="12.75">
      <c r="H12" s="46" t="s">
        <v>167</v>
      </c>
      <c r="J12" s="46" t="s">
        <v>168</v>
      </c>
      <c r="K12" s="73"/>
      <c r="L12" s="10" t="s">
        <v>167</v>
      </c>
      <c r="M12" s="46" t="s">
        <v>168</v>
      </c>
    </row>
    <row r="13" spans="8:13" ht="12.75">
      <c r="H13" s="41" t="s">
        <v>6</v>
      </c>
      <c r="J13" s="74" t="s">
        <v>6</v>
      </c>
      <c r="K13" s="74"/>
      <c r="L13" s="5" t="s">
        <v>6</v>
      </c>
      <c r="M13" s="74" t="s">
        <v>6</v>
      </c>
    </row>
    <row r="14" spans="10:11" ht="12.75">
      <c r="J14" s="4"/>
      <c r="K14" s="4"/>
    </row>
    <row r="15" spans="1:13" ht="12.75">
      <c r="A15">
        <v>1</v>
      </c>
      <c r="B15" s="3" t="s">
        <v>41</v>
      </c>
      <c r="C15" t="s">
        <v>105</v>
      </c>
      <c r="H15" s="4">
        <v>69811</v>
      </c>
      <c r="J15" s="4">
        <v>54292</v>
      </c>
      <c r="K15" s="4"/>
      <c r="L15" s="4">
        <v>69811</v>
      </c>
      <c r="M15" s="4">
        <v>54292</v>
      </c>
    </row>
    <row r="16" spans="10:12" ht="12.75">
      <c r="J16" s="4"/>
      <c r="K16" s="4"/>
      <c r="L16" s="4"/>
    </row>
    <row r="17" spans="2:13" ht="12.75">
      <c r="B17" s="3" t="s">
        <v>37</v>
      </c>
      <c r="C17" t="s">
        <v>3</v>
      </c>
      <c r="H17" s="4">
        <v>0</v>
      </c>
      <c r="J17" s="4">
        <v>0</v>
      </c>
      <c r="K17" s="4"/>
      <c r="L17" s="4">
        <v>0</v>
      </c>
      <c r="M17" s="4">
        <v>0</v>
      </c>
    </row>
    <row r="18" spans="10:12" ht="12.75">
      <c r="J18" s="4"/>
      <c r="K18" s="4"/>
      <c r="L18" s="4"/>
    </row>
    <row r="19" spans="2:13" ht="12.75">
      <c r="B19" s="3" t="s">
        <v>40</v>
      </c>
      <c r="C19" t="s">
        <v>152</v>
      </c>
      <c r="H19" s="4">
        <v>1091</v>
      </c>
      <c r="J19" s="4">
        <v>2624</v>
      </c>
      <c r="K19" s="4"/>
      <c r="L19" s="4">
        <v>1091</v>
      </c>
      <c r="M19" s="4">
        <v>2624</v>
      </c>
    </row>
    <row r="20" spans="8:13" ht="6.75" customHeight="1" thickBot="1">
      <c r="H20" s="42"/>
      <c r="I20" s="6"/>
      <c r="J20" s="42"/>
      <c r="K20" s="43"/>
      <c r="L20" s="42"/>
      <c r="M20" s="42"/>
    </row>
    <row r="21" spans="8:12" ht="6.75" customHeight="1">
      <c r="H21" s="43"/>
      <c r="I21" s="8"/>
      <c r="J21" s="4"/>
      <c r="K21" s="43"/>
      <c r="L21" s="43"/>
    </row>
    <row r="22" spans="1:12" ht="12.75">
      <c r="A22">
        <v>2</v>
      </c>
      <c r="B22" s="3" t="s">
        <v>41</v>
      </c>
      <c r="C22" t="s">
        <v>107</v>
      </c>
      <c r="J22" s="4"/>
      <c r="K22" s="43"/>
      <c r="L22" s="4"/>
    </row>
    <row r="23" spans="3:12" ht="12.75">
      <c r="C23" t="s">
        <v>108</v>
      </c>
      <c r="J23" s="4"/>
      <c r="K23" s="43"/>
      <c r="L23" s="4"/>
    </row>
    <row r="24" spans="3:13" ht="12.75">
      <c r="C24" t="s">
        <v>109</v>
      </c>
      <c r="H24" s="4">
        <v>7040</v>
      </c>
      <c r="J24" s="4">
        <v>5061</v>
      </c>
      <c r="K24" s="43"/>
      <c r="L24" s="4">
        <v>7040</v>
      </c>
      <c r="M24" s="4">
        <v>5061</v>
      </c>
    </row>
    <row r="25" spans="10:12" ht="12.75">
      <c r="J25" s="4"/>
      <c r="K25" s="43"/>
      <c r="L25" s="4"/>
    </row>
    <row r="26" spans="2:13" ht="12.75">
      <c r="B26" s="3" t="s">
        <v>37</v>
      </c>
      <c r="C26" t="s">
        <v>110</v>
      </c>
      <c r="H26" s="4">
        <v>-2942</v>
      </c>
      <c r="J26" s="4">
        <v>-3007</v>
      </c>
      <c r="K26" s="43"/>
      <c r="L26" s="4">
        <v>-2942</v>
      </c>
      <c r="M26" s="4">
        <v>-3007</v>
      </c>
    </row>
    <row r="27" spans="10:12" ht="12.75">
      <c r="J27" s="4"/>
      <c r="K27" s="43"/>
      <c r="L27" s="4"/>
    </row>
    <row r="28" spans="2:13" ht="12.75">
      <c r="B28" s="3" t="s">
        <v>40</v>
      </c>
      <c r="C28" t="s">
        <v>59</v>
      </c>
      <c r="H28" s="4">
        <v>-3373</v>
      </c>
      <c r="J28" s="4">
        <v>-3216</v>
      </c>
      <c r="K28" s="43"/>
      <c r="L28" s="4">
        <v>-3373</v>
      </c>
      <c r="M28" s="4">
        <v>-3216</v>
      </c>
    </row>
    <row r="29" spans="10:12" ht="12.75">
      <c r="J29" s="4"/>
      <c r="K29" s="43"/>
      <c r="L29" s="4"/>
    </row>
    <row r="30" spans="2:13" ht="12.75">
      <c r="B30" s="3" t="s">
        <v>60</v>
      </c>
      <c r="C30" t="s">
        <v>15</v>
      </c>
      <c r="H30" s="4">
        <v>0</v>
      </c>
      <c r="J30" s="4">
        <v>0</v>
      </c>
      <c r="K30" s="43"/>
      <c r="L30" s="4">
        <v>0</v>
      </c>
      <c r="M30" s="4">
        <v>0</v>
      </c>
    </row>
    <row r="31" spans="8:13" ht="6.75" customHeight="1">
      <c r="H31" s="44"/>
      <c r="I31" s="7"/>
      <c r="J31" s="44"/>
      <c r="K31" s="43"/>
      <c r="L31" s="44"/>
      <c r="M31" s="44"/>
    </row>
    <row r="32" spans="8:12" ht="6.75" customHeight="1">
      <c r="H32" s="43"/>
      <c r="I32" s="8"/>
      <c r="J32" s="4"/>
      <c r="K32" s="43"/>
      <c r="L32" s="43"/>
    </row>
    <row r="33" spans="2:12" ht="12.75">
      <c r="B33" s="3" t="s">
        <v>43</v>
      </c>
      <c r="C33" t="s">
        <v>153</v>
      </c>
      <c r="J33" s="4"/>
      <c r="K33" s="43"/>
      <c r="L33" s="4"/>
    </row>
    <row r="34" spans="3:13" ht="12.75">
      <c r="C34" t="s">
        <v>143</v>
      </c>
      <c r="H34" s="4">
        <f>SUM(H24:H30)</f>
        <v>725</v>
      </c>
      <c r="J34" s="4">
        <f>SUM(J24:J30)</f>
        <v>-1162</v>
      </c>
      <c r="K34" s="43"/>
      <c r="L34" s="4">
        <f>SUM(L24:L30)</f>
        <v>725</v>
      </c>
      <c r="M34" s="4">
        <f>SUM(M24:M30)</f>
        <v>-1162</v>
      </c>
    </row>
    <row r="35" spans="10:12" ht="12.75">
      <c r="J35" s="4"/>
      <c r="K35" s="43"/>
      <c r="L35" s="4"/>
    </row>
    <row r="36" spans="2:13" ht="12.75">
      <c r="B36" s="3" t="s">
        <v>44</v>
      </c>
      <c r="C36" t="s">
        <v>111</v>
      </c>
      <c r="H36" s="4">
        <v>0</v>
      </c>
      <c r="J36" s="4">
        <v>0</v>
      </c>
      <c r="K36" s="43"/>
      <c r="L36" s="4">
        <v>0</v>
      </c>
      <c r="M36" s="4">
        <v>0</v>
      </c>
    </row>
    <row r="37" spans="8:13" ht="6.75" customHeight="1">
      <c r="H37" s="44"/>
      <c r="I37" s="7"/>
      <c r="J37" s="44"/>
      <c r="K37" s="43"/>
      <c r="L37" s="44"/>
      <c r="M37" s="44"/>
    </row>
    <row r="38" spans="8:12" ht="6.75" customHeight="1">
      <c r="H38" s="43"/>
      <c r="I38" s="8"/>
      <c r="J38" s="4"/>
      <c r="K38" s="43"/>
      <c r="L38" s="43"/>
    </row>
    <row r="39" spans="2:12" ht="12.75">
      <c r="B39" s="3" t="s">
        <v>45</v>
      </c>
      <c r="C39" t="s">
        <v>112</v>
      </c>
      <c r="J39" s="4"/>
      <c r="K39" s="43"/>
      <c r="L39" s="4"/>
    </row>
    <row r="40" spans="3:11" ht="12.75">
      <c r="C40" t="s">
        <v>164</v>
      </c>
      <c r="K40" s="43"/>
    </row>
    <row r="41" spans="3:13" ht="12.75">
      <c r="C41" t="s">
        <v>136</v>
      </c>
      <c r="H41" s="4">
        <f>+H34+H36</f>
        <v>725</v>
      </c>
      <c r="J41" s="4">
        <f>+J34+J36</f>
        <v>-1162</v>
      </c>
      <c r="K41" s="43"/>
      <c r="L41" s="4">
        <f>+L34+L36</f>
        <v>725</v>
      </c>
      <c r="M41" s="4">
        <f>+M34+M36</f>
        <v>-1162</v>
      </c>
    </row>
    <row r="42" spans="10:12" ht="12.75">
      <c r="J42" s="4"/>
      <c r="K42" s="43"/>
      <c r="L42" s="4"/>
    </row>
    <row r="43" spans="2:13" ht="12.75">
      <c r="B43" s="3" t="s">
        <v>46</v>
      </c>
      <c r="C43" t="s">
        <v>113</v>
      </c>
      <c r="H43" s="4">
        <v>-512</v>
      </c>
      <c r="J43" s="4">
        <v>-657</v>
      </c>
      <c r="K43" s="43"/>
      <c r="L43" s="4">
        <v>-512</v>
      </c>
      <c r="M43" s="4">
        <v>-657</v>
      </c>
    </row>
    <row r="44" spans="8:13" ht="6.75" customHeight="1">
      <c r="H44" s="44"/>
      <c r="I44" s="7"/>
      <c r="J44" s="44"/>
      <c r="K44" s="43"/>
      <c r="L44" s="44"/>
      <c r="M44" s="44"/>
    </row>
    <row r="45" spans="8:12" ht="6.75" customHeight="1">
      <c r="H45" s="43"/>
      <c r="I45" s="8"/>
      <c r="J45" s="4"/>
      <c r="K45" s="43"/>
      <c r="L45" s="43"/>
    </row>
    <row r="46" spans="2:12" ht="12.75">
      <c r="B46" s="3" t="s">
        <v>27</v>
      </c>
      <c r="C46" s="3" t="s">
        <v>114</v>
      </c>
      <c r="J46" s="4"/>
      <c r="K46" s="43"/>
      <c r="L46" s="4"/>
    </row>
    <row r="47" spans="3:13" ht="12.75">
      <c r="C47" t="s">
        <v>61</v>
      </c>
      <c r="H47" s="4">
        <f>+H41+H43</f>
        <v>213</v>
      </c>
      <c r="J47" s="4">
        <f>+J41+J43</f>
        <v>-1819</v>
      </c>
      <c r="K47" s="43"/>
      <c r="L47" s="4">
        <f>+L41+L43</f>
        <v>213</v>
      </c>
      <c r="M47" s="4">
        <f>+M41+M43</f>
        <v>-1819</v>
      </c>
    </row>
    <row r="48" spans="10:12" ht="12.75">
      <c r="J48" s="4"/>
      <c r="K48" s="43"/>
      <c r="L48" s="4"/>
    </row>
    <row r="49" spans="3:13" ht="12.75">
      <c r="C49" s="3" t="s">
        <v>62</v>
      </c>
      <c r="H49" s="4">
        <v>16</v>
      </c>
      <c r="J49" s="4">
        <v>0</v>
      </c>
      <c r="K49" s="43"/>
      <c r="L49" s="4">
        <v>16</v>
      </c>
      <c r="M49" s="4">
        <v>0</v>
      </c>
    </row>
    <row r="50" spans="3:12" ht="12.75">
      <c r="C50" s="3"/>
      <c r="J50" s="4"/>
      <c r="K50" s="43"/>
      <c r="L50" s="4"/>
    </row>
    <row r="51" spans="2:13" ht="12.75">
      <c r="B51" s="3" t="s">
        <v>47</v>
      </c>
      <c r="C51" t="s">
        <v>147</v>
      </c>
      <c r="H51" s="4">
        <v>0</v>
      </c>
      <c r="J51" s="78">
        <v>0</v>
      </c>
      <c r="K51" s="78"/>
      <c r="L51" s="78">
        <v>0</v>
      </c>
      <c r="M51" s="4">
        <v>0</v>
      </c>
    </row>
    <row r="52" spans="8:13" ht="6.75" customHeight="1">
      <c r="H52" s="44"/>
      <c r="I52" s="7"/>
      <c r="J52" s="44"/>
      <c r="K52" s="43"/>
      <c r="L52" s="44"/>
      <c r="M52" s="44"/>
    </row>
    <row r="53" spans="8:12" ht="6.75" customHeight="1">
      <c r="H53" s="43"/>
      <c r="I53" s="8"/>
      <c r="J53" s="4"/>
      <c r="K53" s="43"/>
      <c r="L53" s="43"/>
    </row>
    <row r="54" spans="2:12" ht="12.75">
      <c r="B54" s="3" t="s">
        <v>63</v>
      </c>
      <c r="C54" t="s">
        <v>115</v>
      </c>
      <c r="J54" s="4"/>
      <c r="K54" s="43"/>
      <c r="L54" s="4"/>
    </row>
    <row r="55" spans="3:13" ht="12.75">
      <c r="C55" t="s">
        <v>116</v>
      </c>
      <c r="H55" s="4">
        <f>+H47+H49</f>
        <v>229</v>
      </c>
      <c r="J55" s="4">
        <f>+J47+J49</f>
        <v>-1819</v>
      </c>
      <c r="K55" s="43"/>
      <c r="L55" s="4">
        <f>+L47+L49</f>
        <v>229</v>
      </c>
      <c r="M55" s="4">
        <f>+M47+M49</f>
        <v>-1819</v>
      </c>
    </row>
    <row r="56" spans="10:12" ht="12.75">
      <c r="J56" s="4"/>
      <c r="K56" s="43"/>
      <c r="L56" s="4"/>
    </row>
    <row r="57" spans="2:13" ht="12.75">
      <c r="B57" s="3" t="s">
        <v>49</v>
      </c>
      <c r="C57" s="3" t="s">
        <v>64</v>
      </c>
      <c r="H57" s="4">
        <v>0</v>
      </c>
      <c r="J57" s="4">
        <v>0</v>
      </c>
      <c r="K57" s="43"/>
      <c r="L57" s="4">
        <v>0</v>
      </c>
      <c r="M57" s="4">
        <v>0</v>
      </c>
    </row>
    <row r="58" spans="3:13" ht="12.75">
      <c r="C58" s="3" t="s">
        <v>65</v>
      </c>
      <c r="H58" s="4">
        <v>0</v>
      </c>
      <c r="J58" s="4">
        <v>0</v>
      </c>
      <c r="K58" s="43"/>
      <c r="L58" s="4">
        <v>0</v>
      </c>
      <c r="M58" s="4">
        <v>0</v>
      </c>
    </row>
    <row r="59" spans="3:12" ht="12.75">
      <c r="C59" s="3" t="s">
        <v>66</v>
      </c>
      <c r="J59" s="4"/>
      <c r="K59" s="43"/>
      <c r="L59" s="4"/>
    </row>
    <row r="60" spans="3:13" ht="12.75">
      <c r="C60" t="s">
        <v>67</v>
      </c>
      <c r="H60" s="4">
        <v>0</v>
      </c>
      <c r="J60" s="4">
        <v>0</v>
      </c>
      <c r="K60" s="43"/>
      <c r="L60" s="4">
        <v>0</v>
      </c>
      <c r="M60" s="4">
        <v>0</v>
      </c>
    </row>
    <row r="61" spans="8:13" ht="12.75">
      <c r="H61" s="44"/>
      <c r="I61" s="7"/>
      <c r="J61" s="44"/>
      <c r="K61" s="43"/>
      <c r="L61" s="44"/>
      <c r="M61" s="44"/>
    </row>
    <row r="62" spans="2:12" ht="12.75">
      <c r="B62" s="3" t="s">
        <v>145</v>
      </c>
      <c r="C62" t="s">
        <v>117</v>
      </c>
      <c r="J62" s="4"/>
      <c r="K62" s="43"/>
      <c r="L62" s="4"/>
    </row>
    <row r="63" spans="3:13" ht="13.5" thickBot="1">
      <c r="C63" t="s">
        <v>22</v>
      </c>
      <c r="H63" s="45">
        <f>SUM(H55:H61)</f>
        <v>229</v>
      </c>
      <c r="I63" s="9"/>
      <c r="J63" s="45">
        <f>SUM(J55:J61)</f>
        <v>-1819</v>
      </c>
      <c r="K63" s="43"/>
      <c r="L63" s="45">
        <f>SUM(L55:L61)</f>
        <v>229</v>
      </c>
      <c r="M63" s="45">
        <f>SUM(M55:M61)</f>
        <v>-1819</v>
      </c>
    </row>
    <row r="64" spans="10:12" ht="13.5" thickTop="1">
      <c r="J64" s="4"/>
      <c r="K64" s="43"/>
      <c r="L64" s="4"/>
    </row>
    <row r="65" spans="1:12" ht="12.75">
      <c r="A65">
        <v>3</v>
      </c>
      <c r="B65" s="3"/>
      <c r="C65" t="s">
        <v>148</v>
      </c>
      <c r="J65" s="4"/>
      <c r="K65" s="43"/>
      <c r="L65" s="4"/>
    </row>
    <row r="66" spans="3:12" ht="12.75">
      <c r="C66" t="s">
        <v>68</v>
      </c>
      <c r="J66" s="4"/>
      <c r="K66" s="43"/>
      <c r="L66" s="4"/>
    </row>
    <row r="67" spans="3:12" ht="12.75">
      <c r="C67" t="s">
        <v>69</v>
      </c>
      <c r="J67" s="4"/>
      <c r="K67" s="43"/>
      <c r="L67" s="4"/>
    </row>
    <row r="68" spans="10:12" ht="12.75">
      <c r="J68" s="4"/>
      <c r="K68" s="43"/>
      <c r="L68" s="4"/>
    </row>
    <row r="69" spans="3:12" ht="12.75">
      <c r="C69" s="3" t="s">
        <v>154</v>
      </c>
      <c r="J69" s="4"/>
      <c r="K69" s="43"/>
      <c r="L69" s="4"/>
    </row>
    <row r="70" spans="3:12" ht="12.75">
      <c r="C70" t="s">
        <v>163</v>
      </c>
      <c r="J70" s="4"/>
      <c r="K70" s="43"/>
      <c r="L70" s="4"/>
    </row>
    <row r="71" spans="3:12" ht="12.75">
      <c r="C71" t="s">
        <v>171</v>
      </c>
      <c r="J71" s="4"/>
      <c r="K71" s="43"/>
      <c r="L71" s="4"/>
    </row>
    <row r="72" spans="3:13" ht="12.75">
      <c r="C72" t="s">
        <v>170</v>
      </c>
      <c r="H72" s="40">
        <f>(+H63*1000/456132232)*100</f>
        <v>0.0502047397518709</v>
      </c>
      <c r="I72" s="7"/>
      <c r="J72" s="40">
        <v>-0.64</v>
      </c>
      <c r="K72" s="75"/>
      <c r="L72" s="40">
        <f>(+L63*1000/456132232)*100</f>
        <v>0.0502047397518709</v>
      </c>
      <c r="M72" s="40">
        <v>-0.64</v>
      </c>
    </row>
    <row r="73" spans="10:12" ht="12.75">
      <c r="J73" s="4"/>
      <c r="K73" s="43"/>
      <c r="L73" s="4"/>
    </row>
    <row r="74" spans="3:13" ht="12.75">
      <c r="C74" s="3" t="s">
        <v>155</v>
      </c>
      <c r="H74" s="44">
        <v>0</v>
      </c>
      <c r="I74" s="7"/>
      <c r="J74" s="44">
        <v>0</v>
      </c>
      <c r="K74" s="43"/>
      <c r="L74" s="44">
        <v>0</v>
      </c>
      <c r="M74" s="44">
        <v>0</v>
      </c>
    </row>
    <row r="76" spans="3:4" ht="12.75">
      <c r="C76" t="s">
        <v>102</v>
      </c>
      <c r="D76" t="s">
        <v>172</v>
      </c>
    </row>
    <row r="77" ht="12.75">
      <c r="D77" t="s">
        <v>173</v>
      </c>
    </row>
    <row r="78" ht="12.75">
      <c r="D78" t="s">
        <v>174</v>
      </c>
    </row>
    <row r="79" ht="12.75" hidden="1">
      <c r="D79" s="3" t="s">
        <v>161</v>
      </c>
    </row>
    <row r="80" ht="12.75" hidden="1">
      <c r="D80" t="s">
        <v>165</v>
      </c>
    </row>
    <row r="81" ht="12.75" hidden="1">
      <c r="D81" t="s">
        <v>162</v>
      </c>
    </row>
  </sheetData>
  <mergeCells count="2">
    <mergeCell ref="H8:J8"/>
    <mergeCell ref="L8:M8"/>
  </mergeCells>
  <printOptions horizontalCentered="1"/>
  <pageMargins left="0" right="0" top="0.15" bottom="0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C6" sqref="C6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53</v>
      </c>
    </row>
    <row r="2" ht="14.25">
      <c r="A2" s="1" t="s">
        <v>54</v>
      </c>
    </row>
    <row r="4" ht="12.75">
      <c r="A4" s="2" t="s">
        <v>70</v>
      </c>
    </row>
    <row r="5" spans="8:10" ht="12.75">
      <c r="H5" s="47" t="s">
        <v>71</v>
      </c>
      <c r="J5" s="47" t="s">
        <v>100</v>
      </c>
    </row>
    <row r="6" spans="8:10" ht="12.75">
      <c r="H6" s="41" t="s">
        <v>72</v>
      </c>
      <c r="J6" s="41" t="s">
        <v>74</v>
      </c>
    </row>
    <row r="7" spans="8:10" ht="12.75">
      <c r="H7" s="41" t="s">
        <v>73</v>
      </c>
      <c r="J7" s="74" t="s">
        <v>118</v>
      </c>
    </row>
    <row r="8" spans="6:10" ht="12.75">
      <c r="F8" s="3"/>
      <c r="H8" s="41" t="s">
        <v>5</v>
      </c>
      <c r="J8" s="41" t="s">
        <v>75</v>
      </c>
    </row>
    <row r="9" spans="8:10" ht="12.75">
      <c r="H9" s="46" t="s">
        <v>167</v>
      </c>
      <c r="J9" s="46" t="s">
        <v>150</v>
      </c>
    </row>
    <row r="10" spans="8:10" ht="12.75">
      <c r="H10" s="41" t="s">
        <v>6</v>
      </c>
      <c r="J10" s="41" t="s">
        <v>6</v>
      </c>
    </row>
    <row r="12" spans="1:10" ht="12.75">
      <c r="A12">
        <v>1</v>
      </c>
      <c r="B12" t="s">
        <v>119</v>
      </c>
      <c r="H12" s="4">
        <v>503467</v>
      </c>
      <c r="J12" s="4">
        <v>502780</v>
      </c>
    </row>
    <row r="13" spans="1:10" ht="12.75">
      <c r="A13">
        <v>2</v>
      </c>
      <c r="B13" t="s">
        <v>120</v>
      </c>
      <c r="H13" s="4">
        <v>0</v>
      </c>
      <c r="J13" s="4">
        <v>0</v>
      </c>
    </row>
    <row r="14" spans="1:10" ht="12.75">
      <c r="A14">
        <v>3</v>
      </c>
      <c r="B14" t="s">
        <v>121</v>
      </c>
      <c r="H14" s="4">
        <v>0</v>
      </c>
      <c r="J14" s="4">
        <v>0</v>
      </c>
    </row>
    <row r="15" spans="1:10" ht="12.75">
      <c r="A15">
        <v>4</v>
      </c>
      <c r="B15" t="s">
        <v>76</v>
      </c>
      <c r="H15" s="4">
        <v>108007</v>
      </c>
      <c r="J15" s="4">
        <v>108007</v>
      </c>
    </row>
    <row r="16" spans="1:10" ht="12.75">
      <c r="A16">
        <v>5</v>
      </c>
      <c r="B16" t="s">
        <v>98</v>
      </c>
      <c r="H16" s="4">
        <v>6349</v>
      </c>
      <c r="J16" s="4">
        <v>6470</v>
      </c>
    </row>
    <row r="17" spans="1:10" ht="12.75">
      <c r="A17">
        <v>6</v>
      </c>
      <c r="B17" t="s">
        <v>122</v>
      </c>
      <c r="H17" s="4">
        <v>0</v>
      </c>
      <c r="J17" s="4">
        <v>0</v>
      </c>
    </row>
    <row r="18" spans="1:2" ht="12.75">
      <c r="A18">
        <v>7</v>
      </c>
      <c r="B18" t="s">
        <v>123</v>
      </c>
    </row>
    <row r="19" spans="2:10" ht="12.75">
      <c r="B19" t="s">
        <v>157</v>
      </c>
      <c r="F19" t="s">
        <v>156</v>
      </c>
      <c r="H19" s="4">
        <v>180056</v>
      </c>
      <c r="J19" s="4">
        <v>178888</v>
      </c>
    </row>
    <row r="20" spans="6:10" ht="12.75">
      <c r="F20" t="s">
        <v>124</v>
      </c>
      <c r="H20" s="4">
        <v>1783</v>
      </c>
      <c r="J20" s="4">
        <v>1783</v>
      </c>
    </row>
    <row r="22" spans="1:2" ht="12.75">
      <c r="A22">
        <v>8</v>
      </c>
      <c r="B22" t="s">
        <v>77</v>
      </c>
    </row>
    <row r="23" spans="2:10" ht="12.75">
      <c r="B23" t="s">
        <v>158</v>
      </c>
      <c r="F23" t="s">
        <v>159</v>
      </c>
      <c r="H23" s="4">
        <v>27415</v>
      </c>
      <c r="J23" s="4">
        <v>32910</v>
      </c>
    </row>
    <row r="24" spans="2:10" ht="12.75">
      <c r="B24" t="s">
        <v>125</v>
      </c>
      <c r="H24" s="4">
        <v>17025</v>
      </c>
      <c r="J24" s="4">
        <v>19253</v>
      </c>
    </row>
    <row r="25" spans="2:10" ht="12.75">
      <c r="B25" t="s">
        <v>126</v>
      </c>
      <c r="H25" s="4">
        <v>69173</v>
      </c>
      <c r="J25" s="4">
        <v>69607</v>
      </c>
    </row>
    <row r="26" spans="2:10" ht="12.75">
      <c r="B26" t="s">
        <v>78</v>
      </c>
      <c r="H26" s="4">
        <v>0</v>
      </c>
      <c r="J26" s="4">
        <v>0</v>
      </c>
    </row>
    <row r="27" spans="2:10" ht="12.75">
      <c r="B27" t="s">
        <v>160</v>
      </c>
      <c r="H27" s="4">
        <v>21097</v>
      </c>
      <c r="J27" s="4">
        <v>20128</v>
      </c>
    </row>
    <row r="28" ht="12.75">
      <c r="B28" t="s">
        <v>79</v>
      </c>
    </row>
    <row r="29" spans="3:10" ht="12.75">
      <c r="C29" t="s">
        <v>176</v>
      </c>
      <c r="H29" s="4">
        <v>0</v>
      </c>
      <c r="J29" s="4">
        <v>10195</v>
      </c>
    </row>
    <row r="30" spans="3:10" ht="12.75">
      <c r="C30" t="s">
        <v>95</v>
      </c>
      <c r="H30" s="4">
        <v>17411</v>
      </c>
      <c r="J30" s="4">
        <v>19481</v>
      </c>
    </row>
    <row r="31" spans="3:10" ht="12.75">
      <c r="C31" t="s">
        <v>94</v>
      </c>
      <c r="H31" s="4">
        <v>8411</v>
      </c>
      <c r="J31" s="4">
        <v>7767</v>
      </c>
    </row>
    <row r="32" spans="8:10" ht="12.75">
      <c r="H32" s="48">
        <f>SUM(H23:H31)</f>
        <v>160532</v>
      </c>
      <c r="I32" s="8"/>
      <c r="J32" s="48">
        <f>SUM(J23:J31)</f>
        <v>179341</v>
      </c>
    </row>
    <row r="34" spans="1:2" ht="12.75">
      <c r="A34">
        <v>9</v>
      </c>
      <c r="B34" t="s">
        <v>80</v>
      </c>
    </row>
    <row r="35" spans="2:10" ht="12.75">
      <c r="B35" t="s">
        <v>127</v>
      </c>
      <c r="H35" s="4">
        <v>37159</v>
      </c>
      <c r="J35" s="4">
        <v>51123</v>
      </c>
    </row>
    <row r="36" spans="2:10" ht="12.75">
      <c r="B36" t="s">
        <v>128</v>
      </c>
      <c r="H36" s="4">
        <v>21764</v>
      </c>
      <c r="J36" s="4">
        <v>26665</v>
      </c>
    </row>
    <row r="37" spans="2:10" ht="12.75">
      <c r="B37" t="s">
        <v>81</v>
      </c>
      <c r="H37" s="4">
        <v>86177</v>
      </c>
      <c r="J37" s="4">
        <v>85392</v>
      </c>
    </row>
    <row r="38" spans="2:10" ht="12.75">
      <c r="B38" t="s">
        <v>82</v>
      </c>
      <c r="H38" s="4">
        <v>1483</v>
      </c>
      <c r="J38" s="4">
        <v>1697</v>
      </c>
    </row>
    <row r="39" spans="2:10" ht="12.75">
      <c r="B39" t="s">
        <v>129</v>
      </c>
      <c r="H39" s="4">
        <v>3284</v>
      </c>
      <c r="J39" s="4">
        <v>3284</v>
      </c>
    </row>
    <row r="40" ht="12.75">
      <c r="B40" t="s">
        <v>79</v>
      </c>
    </row>
    <row r="41" spans="3:10" ht="12.75">
      <c r="C41" t="s">
        <v>177</v>
      </c>
      <c r="H41" s="4">
        <v>2391</v>
      </c>
      <c r="J41" s="4">
        <v>0</v>
      </c>
    </row>
    <row r="42" spans="3:10" ht="12.75">
      <c r="C42" t="s">
        <v>96</v>
      </c>
      <c r="H42" s="4">
        <v>6437</v>
      </c>
      <c r="J42" s="4">
        <v>5537</v>
      </c>
    </row>
    <row r="43" spans="8:10" ht="12.75">
      <c r="H43" s="48">
        <f>SUM(H35:H42)</f>
        <v>158695</v>
      </c>
      <c r="I43" s="8"/>
      <c r="J43" s="48">
        <f>SUM(J35:J42)</f>
        <v>173698</v>
      </c>
    </row>
    <row r="44" ht="12.75">
      <c r="I44" s="8"/>
    </row>
    <row r="45" spans="1:10" ht="12.75">
      <c r="A45">
        <v>10</v>
      </c>
      <c r="B45" t="s">
        <v>175</v>
      </c>
      <c r="H45" s="4">
        <f>+H32-H43</f>
        <v>1837</v>
      </c>
      <c r="I45" s="8"/>
      <c r="J45" s="4">
        <f>+J32-J43</f>
        <v>5643</v>
      </c>
    </row>
    <row r="46" ht="12.75">
      <c r="I46" s="8"/>
    </row>
    <row r="47" spans="8:10" ht="13.5" thickBot="1">
      <c r="H47" s="49">
        <f>SUM(H12:H20)+H45</f>
        <v>801499</v>
      </c>
      <c r="I47" s="8"/>
      <c r="J47" s="49">
        <f>SUM(J12:J20)+J45</f>
        <v>803571</v>
      </c>
    </row>
    <row r="48" ht="13.5" thickTop="1"/>
    <row r="49" spans="1:2" ht="12.75">
      <c r="A49">
        <v>11</v>
      </c>
      <c r="B49" t="s">
        <v>83</v>
      </c>
    </row>
    <row r="50" spans="2:10" ht="12.75">
      <c r="B50" t="s">
        <v>84</v>
      </c>
      <c r="H50" s="4">
        <v>456132</v>
      </c>
      <c r="J50" s="4">
        <v>456132</v>
      </c>
    </row>
    <row r="51" ht="12.75">
      <c r="B51" t="s">
        <v>85</v>
      </c>
    </row>
    <row r="52" spans="2:10" ht="12.75">
      <c r="B52" t="s">
        <v>86</v>
      </c>
      <c r="H52" s="4">
        <v>39773</v>
      </c>
      <c r="J52" s="4">
        <v>39773</v>
      </c>
    </row>
    <row r="53" spans="2:10" ht="12.75">
      <c r="B53" t="s">
        <v>87</v>
      </c>
      <c r="H53" s="4">
        <v>89199</v>
      </c>
      <c r="J53" s="4">
        <v>89199</v>
      </c>
    </row>
    <row r="54" spans="2:10" ht="12.75">
      <c r="B54" t="s">
        <v>88</v>
      </c>
      <c r="H54" s="4">
        <v>344</v>
      </c>
      <c r="J54" s="4">
        <v>459</v>
      </c>
    </row>
    <row r="55" spans="2:10" ht="12.75">
      <c r="B55" t="s">
        <v>89</v>
      </c>
      <c r="H55" s="4">
        <v>0</v>
      </c>
      <c r="J55" s="4">
        <v>0</v>
      </c>
    </row>
    <row r="56" spans="2:10" ht="12.75">
      <c r="B56" t="s">
        <v>90</v>
      </c>
      <c r="H56" s="4">
        <v>147592</v>
      </c>
      <c r="J56" s="4">
        <v>147363</v>
      </c>
    </row>
    <row r="57" spans="2:10" ht="12.75">
      <c r="B57" t="s">
        <v>79</v>
      </c>
      <c r="H57" s="44">
        <v>0</v>
      </c>
      <c r="I57" s="8"/>
      <c r="J57" s="44">
        <v>0</v>
      </c>
    </row>
    <row r="58" spans="8:10" ht="12.75">
      <c r="H58" s="4">
        <f>SUM(H50:H57)</f>
        <v>733040</v>
      </c>
      <c r="J58" s="4">
        <f>SUM(J50:J57)</f>
        <v>732926</v>
      </c>
    </row>
    <row r="60" spans="1:10" ht="12.75">
      <c r="A60">
        <v>12</v>
      </c>
      <c r="B60" t="s">
        <v>91</v>
      </c>
      <c r="H60" s="4">
        <v>0</v>
      </c>
      <c r="J60" s="4">
        <v>17</v>
      </c>
    </row>
    <row r="61" spans="1:10" ht="12.75">
      <c r="A61">
        <v>13</v>
      </c>
      <c r="B61" t="s">
        <v>92</v>
      </c>
      <c r="H61" s="4">
        <v>63564</v>
      </c>
      <c r="J61" s="4">
        <v>65733</v>
      </c>
    </row>
    <row r="62" spans="1:10" ht="12.75">
      <c r="A62">
        <v>14</v>
      </c>
      <c r="B62" t="s">
        <v>93</v>
      </c>
      <c r="H62" s="4">
        <v>0</v>
      </c>
      <c r="J62" s="4">
        <v>0</v>
      </c>
    </row>
    <row r="63" spans="1:10" ht="12.75">
      <c r="A63">
        <v>15</v>
      </c>
      <c r="B63" t="s">
        <v>99</v>
      </c>
      <c r="H63" s="4">
        <v>4895</v>
      </c>
      <c r="J63" s="4">
        <v>4895</v>
      </c>
    </row>
    <row r="65" spans="8:10" ht="13.5" thickBot="1">
      <c r="H65" s="49">
        <f>SUM(H58:H63)</f>
        <v>801499</v>
      </c>
      <c r="I65" s="8"/>
      <c r="J65" s="49">
        <f>SUM(J58:J63)</f>
        <v>803571</v>
      </c>
    </row>
    <row r="66" ht="13.5" thickTop="1"/>
    <row r="67" spans="1:10" ht="13.5" thickBot="1">
      <c r="A67">
        <v>16</v>
      </c>
      <c r="B67" t="s">
        <v>130</v>
      </c>
      <c r="H67" s="77">
        <f>(+H58-H16)/H50</f>
        <v>1.5931594363035262</v>
      </c>
      <c r="J67" s="77">
        <f>(+J58-J16)/J50</f>
        <v>1.5926442345636789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GROUPS</cp:lastModifiedBy>
  <cp:lastPrinted>2001-11-21T09:14:27Z</cp:lastPrinted>
  <dcterms:created xsi:type="dcterms:W3CDTF">1999-09-10T07:41:06Z</dcterms:created>
  <dcterms:modified xsi:type="dcterms:W3CDTF">2001-11-23T03:58:29Z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