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85" activeTab="2"/>
  </bookViews>
  <sheets>
    <sheet name="4qtr" sheetId="1" r:id="rId1"/>
    <sheet name="income" sheetId="2" r:id="rId2"/>
    <sheet name="bs" sheetId="3" r:id="rId3"/>
  </sheets>
  <definedNames>
    <definedName name="_xlnm.Print_Area" localSheetId="1">'income'!$A$8:$L$97</definedName>
    <definedName name="_xlnm.Print_Titles" localSheetId="1">'income'!$1:$14</definedName>
  </definedNames>
  <calcPr fullCalcOnLoad="1"/>
</workbook>
</file>

<file path=xl/sharedStrings.xml><?xml version="1.0" encoding="utf-8"?>
<sst xmlns="http://schemas.openxmlformats.org/spreadsheetml/2006/main" count="143" uniqueCount="123">
  <si>
    <t>CONSOLIDATED INCOME STATEMENT</t>
  </si>
  <si>
    <t>Turnover</t>
  </si>
  <si>
    <t>Investment income</t>
  </si>
  <si>
    <t>QUARTER</t>
  </si>
  <si>
    <t>RM'000</t>
  </si>
  <si>
    <t>PRECEDING YEAR</t>
  </si>
  <si>
    <t>CORRESPONDING</t>
  </si>
  <si>
    <t>TO DATE</t>
  </si>
  <si>
    <t>PERIOD</t>
  </si>
  <si>
    <t>Exceptional items</t>
  </si>
  <si>
    <t>extraordinary items</t>
  </si>
  <si>
    <t>Taxation</t>
  </si>
  <si>
    <t>and extraordinary items</t>
  </si>
  <si>
    <t>(i)</t>
  </si>
  <si>
    <t>(b)</t>
  </si>
  <si>
    <t>(c)</t>
  </si>
  <si>
    <t>(a)</t>
  </si>
  <si>
    <t>(e)</t>
  </si>
  <si>
    <t>(f)</t>
  </si>
  <si>
    <t>(g)</t>
  </si>
  <si>
    <t>(h)</t>
  </si>
  <si>
    <t>(j)</t>
  </si>
  <si>
    <t>(l)</t>
  </si>
  <si>
    <t>PJ DEVELOPMENT HOLDINGS BERHAD (5938-A)</t>
  </si>
  <si>
    <t>QUARTERLY REPORT</t>
  </si>
  <si>
    <t>The figures have not been audited.</t>
  </si>
  <si>
    <t>CURRENT</t>
  </si>
  <si>
    <t>YEAR</t>
  </si>
  <si>
    <t xml:space="preserve">CURRENT 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</si>
  <si>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</si>
  <si>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</si>
  <si>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</si>
  <si>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</si>
  <si>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Interest on borrowings</t>
  </si>
  <si>
    <t>Depreciation and amortisation</t>
  </si>
  <si>
    <t xml:space="preserve">(d) </t>
  </si>
  <si>
    <t>Operating profit/(loss) after interest on borrowings,</t>
  </si>
  <si>
    <t>depreciation and amortisation and exceptional items</t>
  </si>
  <si>
    <t>but before income tax, minority interests and</t>
  </si>
  <si>
    <t>Share in the results of associated company</t>
  </si>
  <si>
    <t>(i)  Profit/(loss) after taxation before deducting</t>
  </si>
  <si>
    <t xml:space="preserve">      minority interests</t>
  </si>
  <si>
    <t>Profit/(loss) after taxation attributable to members</t>
  </si>
  <si>
    <t>of the company</t>
  </si>
  <si>
    <t>(k)</t>
  </si>
  <si>
    <t>(i)   Extraordinary items</t>
  </si>
  <si>
    <t>(ii)  Less minority interests</t>
  </si>
  <si>
    <t>(iii) Extraordinary items attributable to members of</t>
  </si>
  <si>
    <t xml:space="preserve">       the company</t>
  </si>
  <si>
    <t>Profit/(loss) after taxation and extraordinary items</t>
  </si>
  <si>
    <t>attributable to members of the company</t>
  </si>
  <si>
    <t>Earning per share based on 2(j) above after</t>
  </si>
  <si>
    <t>deducting any provision for preference dividends,</t>
  </si>
  <si>
    <t>if any:-</t>
  </si>
  <si>
    <t>(i)   Basic (based on weighted average number of</t>
  </si>
  <si>
    <t>CONSOLIDATED BALANCE SHEET</t>
  </si>
  <si>
    <t>(UNAUDITED)</t>
  </si>
  <si>
    <t>AS AT END</t>
  </si>
  <si>
    <t>OF CURRENT</t>
  </si>
  <si>
    <t>(AUDITED)</t>
  </si>
  <si>
    <t>AS AT PRECEDING</t>
  </si>
  <si>
    <t>FINANCIAL</t>
  </si>
  <si>
    <t>YEAR END</t>
  </si>
  <si>
    <t>Fixed Assets</t>
  </si>
  <si>
    <t>Investment in Associated Company</t>
  </si>
  <si>
    <t>Long Term Investments</t>
  </si>
  <si>
    <t>Land and Development Expenditure - Future</t>
  </si>
  <si>
    <t>Current Assets</t>
  </si>
  <si>
    <t xml:space="preserve">      Land and Development Expenditure - Current</t>
  </si>
  <si>
    <t xml:space="preserve">      Stocks</t>
  </si>
  <si>
    <t xml:space="preserve">      Trade Debtors</t>
  </si>
  <si>
    <t xml:space="preserve">      Short Term Investments</t>
  </si>
  <si>
    <t xml:space="preserve">      Cash and Bank Balances</t>
  </si>
  <si>
    <t xml:space="preserve">      Others</t>
  </si>
  <si>
    <t>Current Liabilities</t>
  </si>
  <si>
    <t xml:space="preserve">      Short Term Borrowings</t>
  </si>
  <si>
    <t xml:space="preserve">      Trade Creditors</t>
  </si>
  <si>
    <t xml:space="preserve">      Provision for Taxation</t>
  </si>
  <si>
    <t>Net Current Assets/(Liabilities)</t>
  </si>
  <si>
    <t>Shareholders'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</si>
  <si>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</si>
  <si>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</si>
  <si>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</si>
  <si>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</si>
  <si>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 (Reserve on Consolidation)</t>
  </si>
  <si>
    <t xml:space="preserve">      Retained Profit</t>
  </si>
  <si>
    <t>Minority Interest</t>
  </si>
  <si>
    <t>Long Term Borrowings</t>
  </si>
  <si>
    <t>Other Long Term Liabilities</t>
  </si>
  <si>
    <t>Net tangible assets per share (sen)</t>
  </si>
  <si>
    <t>30/06/1999</t>
  </si>
  <si>
    <t>Other Debtors, Deposits and Prepayments</t>
  </si>
  <si>
    <t>Properties Held for Sale</t>
  </si>
  <si>
    <t>Fixed Deposits With Licensed Financial Institutions</t>
  </si>
  <si>
    <t>Proposed Dividend</t>
  </si>
  <si>
    <t>Term Loans</t>
  </si>
  <si>
    <t>(ii)  Fully diluted (sen)</t>
  </si>
  <si>
    <t>Intangible Assets -</t>
  </si>
  <si>
    <t>Goodwill On Consolidation</t>
  </si>
  <si>
    <t>Expenditure Carried Forward</t>
  </si>
  <si>
    <t xml:space="preserve">      Other Creditors and Accruals</t>
  </si>
  <si>
    <t>Deferred Taxation</t>
  </si>
  <si>
    <t>2% Redeemable Unsecured Bank Guarantee Bonds</t>
  </si>
  <si>
    <t xml:space="preserve">   1995/2000</t>
  </si>
  <si>
    <t xml:space="preserve">     Investment Properties</t>
  </si>
  <si>
    <t>Other Creditors and Accruals</t>
  </si>
  <si>
    <t>Profit/(loss) before taxation, minority interests and</t>
  </si>
  <si>
    <t xml:space="preserve">       (1999 - 257,877,645)) (sen)</t>
  </si>
  <si>
    <t>CUMULATIVE</t>
  </si>
  <si>
    <t>30/06/2000</t>
  </si>
  <si>
    <t>Quarterly report on consolidated results for the financial quarter ended 30/06/2000.</t>
  </si>
  <si>
    <t>(iii) Less pre acquisition profit</t>
  </si>
  <si>
    <t xml:space="preserve">       year to date </t>
  </si>
  <si>
    <t xml:space="preserve">       quarter and 272,779,270 for cumulative current </t>
  </si>
  <si>
    <t xml:space="preserve">       284,333,969 ordinary shares for the current year</t>
  </si>
  <si>
    <t>Note :</t>
  </si>
  <si>
    <t>(i)  There are no comparative figures in the preceding year corresponding quarter .</t>
  </si>
  <si>
    <t xml:space="preserve">      the preparation and classification of certain items in the financial statements have been amended.</t>
  </si>
  <si>
    <t>(ii) Following the adoption of MASB Standards in the preparation of this set of financial statements,</t>
  </si>
  <si>
    <t xml:space="preserve">      Accordingly, comparative amounts for those items have been reclassified to ensure comparability</t>
  </si>
  <si>
    <t xml:space="preserve">      with the current quarter and financial year.</t>
  </si>
  <si>
    <t>Gross Amount Due To Contract Customers</t>
  </si>
  <si>
    <t>Gross Amount Due From Contract Customers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</si>
</sst>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3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73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Font="1" applyBorder="1" applyAlignment="1">
      <alignment/>
    </xf>
    <xf numFmtId="171" fontId="0" fillId="0" borderId="2" xfId="15" applyNumberFormat="1" applyBorder="1" applyAlignment="1">
      <alignment/>
    </xf>
    <xf numFmtId="173" fontId="0" fillId="0" borderId="0" xfId="15" applyNumberFormat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 quotePrefix="1">
      <alignment horizontal="center"/>
    </xf>
    <xf numFmtId="173" fontId="2" fillId="0" borderId="0" xfId="15" applyNumberFormat="1" applyFont="1" applyAlignment="1" quotePrefix="1">
      <alignment horizontal="center"/>
    </xf>
    <xf numFmtId="173" fontId="0" fillId="0" borderId="0" xfId="15" applyNumberFormat="1" applyAlignment="1" quotePrefix="1">
      <alignment horizontal="center"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1" fontId="0" fillId="0" borderId="1" xfId="15" applyNumberFormat="1" applyBorder="1" applyAlignment="1">
      <alignment/>
    </xf>
    <xf numFmtId="3" fontId="0" fillId="0" borderId="0" xfId="15" applyNumberFormat="1" applyFont="1" applyBorder="1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2" xfId="0" applyNumberFormat="1" applyBorder="1" applyAlignment="1">
      <alignment/>
    </xf>
    <xf numFmtId="171" fontId="0" fillId="0" borderId="2" xfId="15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 quotePrefix="1">
      <alignment horizontal="center"/>
    </xf>
    <xf numFmtId="14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173" fontId="0" fillId="0" borderId="0" xfId="15" applyNumberFormat="1" applyFont="1" applyBorder="1" applyAlignment="1">
      <alignment/>
    </xf>
    <xf numFmtId="1" fontId="0" fillId="0" borderId="0" xfId="15" applyNumberFormat="1" applyFont="1" applyBorder="1" applyAlignment="1">
      <alignment/>
    </xf>
    <xf numFmtId="4" fontId="0" fillId="0" borderId="0" xfId="15" applyNumberFormat="1" applyFont="1" applyBorder="1" applyAlignment="1">
      <alignment/>
    </xf>
    <xf numFmtId="178" fontId="0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F1">
      <selection activeCell="G4" sqref="G4"/>
    </sheetView>
  </sheetViews>
  <sheetFormatPr defaultColWidth="9.33203125" defaultRowHeight="12.75"/>
  <cols>
    <col min="1" max="1" width="5.33203125" style="11" customWidth="1"/>
    <col min="2" max="4" width="9.33203125" style="11" customWidth="1"/>
    <col min="5" max="5" width="19" style="32" customWidth="1"/>
    <col min="6" max="6" width="21.16015625" style="32" customWidth="1"/>
    <col min="7" max="7" width="18.5" style="11" customWidth="1"/>
    <col min="8" max="8" width="21.5" style="11" customWidth="1"/>
    <col min="9" max="16384" width="9.33203125" style="11" customWidth="1"/>
  </cols>
  <sheetData>
    <row r="1" ht="14.25">
      <c r="A1" s="31"/>
    </row>
    <row r="2" ht="14.25">
      <c r="A2" s="31"/>
    </row>
    <row r="3" ht="14.25">
      <c r="A3" s="31"/>
    </row>
    <row r="5" ht="12.75">
      <c r="A5" s="33"/>
    </row>
    <row r="7" spans="5:8" ht="12.75">
      <c r="E7" s="34"/>
      <c r="F7" s="34"/>
      <c r="G7" s="35"/>
      <c r="H7" s="35"/>
    </row>
    <row r="8" spans="5:8" ht="12.75">
      <c r="E8" s="36"/>
      <c r="F8" s="36"/>
      <c r="G8" s="37"/>
      <c r="H8" s="37"/>
    </row>
    <row r="9" spans="5:8" ht="12.75">
      <c r="E9" s="36"/>
      <c r="F9" s="36"/>
      <c r="G9" s="37"/>
      <c r="H9" s="37"/>
    </row>
    <row r="10" spans="6:8" ht="12.75">
      <c r="F10" s="36"/>
      <c r="H10" s="37"/>
    </row>
    <row r="11" ht="12.75">
      <c r="F11" s="36"/>
    </row>
    <row r="12" spans="5:8" ht="12.75">
      <c r="E12" s="38"/>
      <c r="G12" s="39"/>
      <c r="H12" s="40"/>
    </row>
    <row r="13" spans="5:8" ht="12.75">
      <c r="E13" s="36"/>
      <c r="F13" s="36"/>
      <c r="G13" s="37"/>
      <c r="H13" s="37"/>
    </row>
    <row r="14" spans="1:8" ht="12.75">
      <c r="A14" s="41"/>
      <c r="E14" s="24"/>
      <c r="F14" s="24"/>
      <c r="G14" s="24"/>
      <c r="H14" s="24"/>
    </row>
    <row r="15" spans="1:8" ht="12.75">
      <c r="A15" s="42"/>
      <c r="E15" s="24"/>
      <c r="F15" s="24"/>
      <c r="G15" s="24"/>
      <c r="H15" s="24"/>
    </row>
    <row r="16" spans="1:8" ht="12.75">
      <c r="A16" s="42"/>
      <c r="E16" s="24"/>
      <c r="F16" s="24"/>
      <c r="G16" s="24"/>
      <c r="H16" s="24"/>
    </row>
    <row r="17" spans="5:8" ht="12.75">
      <c r="E17" s="24"/>
      <c r="F17" s="24"/>
      <c r="G17" s="24"/>
      <c r="H17" s="24"/>
    </row>
    <row r="18" spans="5:8" ht="12.75">
      <c r="E18" s="24"/>
      <c r="F18" s="24"/>
      <c r="G18" s="24"/>
      <c r="H18" s="24"/>
    </row>
    <row r="19" spans="1:8" ht="12.75">
      <c r="A19" s="42"/>
      <c r="E19" s="24"/>
      <c r="F19" s="24"/>
      <c r="G19" s="24"/>
      <c r="H19" s="24"/>
    </row>
    <row r="20" spans="5:8" ht="12.75">
      <c r="E20" s="24"/>
      <c r="F20" s="24"/>
      <c r="G20" s="24"/>
      <c r="H20" s="24"/>
    </row>
    <row r="21" spans="5:8" ht="12.75">
      <c r="E21" s="24"/>
      <c r="F21" s="24"/>
      <c r="G21" s="24"/>
      <c r="H21" s="24"/>
    </row>
    <row r="22" spans="5:8" ht="12.75">
      <c r="E22" s="24"/>
      <c r="F22" s="24"/>
      <c r="G22" s="24"/>
      <c r="H22" s="24"/>
    </row>
    <row r="23" spans="5:8" ht="12.75">
      <c r="E23" s="24"/>
      <c r="F23" s="24"/>
      <c r="G23" s="24"/>
      <c r="H23" s="24"/>
    </row>
    <row r="24" spans="5:8" ht="12.75">
      <c r="E24" s="24"/>
      <c r="F24" s="24"/>
      <c r="G24" s="24"/>
      <c r="H24" s="24"/>
    </row>
    <row r="25" spans="1:8" ht="12.75">
      <c r="A25" s="42"/>
      <c r="E25" s="24"/>
      <c r="F25" s="24"/>
      <c r="G25" s="24"/>
      <c r="H25" s="24"/>
    </row>
    <row r="26" spans="1:8" ht="12.75">
      <c r="A26" s="42"/>
      <c r="E26" s="24"/>
      <c r="F26" s="24"/>
      <c r="G26" s="24"/>
      <c r="H26" s="24"/>
    </row>
    <row r="27" spans="5:8" ht="12.75">
      <c r="E27" s="24"/>
      <c r="F27" s="24"/>
      <c r="G27" s="24"/>
      <c r="H27" s="24"/>
    </row>
    <row r="28" spans="1:8" ht="12.75">
      <c r="A28" s="42"/>
      <c r="E28" s="24"/>
      <c r="F28" s="24"/>
      <c r="G28" s="24"/>
      <c r="H28" s="24"/>
    </row>
    <row r="29" spans="1:8" ht="12.75">
      <c r="A29" s="42"/>
      <c r="E29" s="24"/>
      <c r="F29" s="24"/>
      <c r="G29" s="24"/>
      <c r="H29" s="24"/>
    </row>
    <row r="30" spans="5:8" ht="12.75">
      <c r="E30" s="24"/>
      <c r="F30" s="24"/>
      <c r="G30" s="24"/>
      <c r="H30" s="43"/>
    </row>
    <row r="31" spans="5:8" ht="12.75">
      <c r="E31" s="24"/>
      <c r="F31" s="24"/>
      <c r="G31" s="24"/>
      <c r="H31" s="43"/>
    </row>
    <row r="32" spans="5:8" ht="12.75">
      <c r="E32" s="24"/>
      <c r="F32" s="24"/>
      <c r="G32" s="24"/>
      <c r="H32" s="43"/>
    </row>
    <row r="33" spans="5:8" ht="12.75">
      <c r="E33" s="24"/>
      <c r="F33" s="24"/>
      <c r="G33" s="24"/>
      <c r="H33" s="43"/>
    </row>
    <row r="34" spans="5:8" ht="12.75">
      <c r="E34" s="24"/>
      <c r="F34" s="24"/>
      <c r="G34" s="24"/>
      <c r="H34" s="43"/>
    </row>
    <row r="35" spans="5:8" ht="12.75">
      <c r="E35" s="24"/>
      <c r="F35" s="24"/>
      <c r="G35" s="24"/>
      <c r="H35" s="43"/>
    </row>
    <row r="36" spans="1:8" ht="12.75">
      <c r="A36" s="42"/>
      <c r="E36" s="24"/>
      <c r="F36" s="24"/>
      <c r="G36" s="24"/>
      <c r="H36" s="43"/>
    </row>
    <row r="37" spans="5:8" ht="12.75">
      <c r="E37" s="24"/>
      <c r="F37" s="24"/>
      <c r="G37" s="24"/>
      <c r="H37" s="43"/>
    </row>
    <row r="38" spans="1:8" ht="12.75">
      <c r="A38" s="42"/>
      <c r="E38" s="24"/>
      <c r="F38" s="24"/>
      <c r="G38" s="24"/>
      <c r="H38" s="24"/>
    </row>
    <row r="39" spans="5:8" ht="12.75">
      <c r="E39" s="24"/>
      <c r="F39" s="24"/>
      <c r="G39" s="24"/>
      <c r="H39" s="43"/>
    </row>
    <row r="40" spans="5:8" ht="12.75">
      <c r="E40" s="24"/>
      <c r="F40" s="24"/>
      <c r="G40" s="24"/>
      <c r="H40" s="43"/>
    </row>
    <row r="41" spans="1:8" ht="12.75">
      <c r="A41" s="42"/>
      <c r="E41" s="24"/>
      <c r="F41" s="24"/>
      <c r="G41" s="24"/>
      <c r="H41" s="24"/>
    </row>
    <row r="42" spans="1:8" ht="12.75">
      <c r="A42" s="42"/>
      <c r="E42" s="24"/>
      <c r="F42" s="24"/>
      <c r="G42" s="24"/>
      <c r="H42" s="24"/>
    </row>
    <row r="43" spans="1:8" ht="12.75">
      <c r="A43" s="42"/>
      <c r="E43" s="24"/>
      <c r="F43" s="24"/>
      <c r="G43" s="24"/>
      <c r="H43" s="43"/>
    </row>
    <row r="44" spans="5:8" ht="12.75">
      <c r="E44" s="24"/>
      <c r="F44" s="24"/>
      <c r="G44" s="24"/>
      <c r="H44" s="43"/>
    </row>
    <row r="45" spans="1:8" ht="12.75">
      <c r="A45" s="42"/>
      <c r="E45" s="24"/>
      <c r="F45" s="24"/>
      <c r="G45" s="24"/>
      <c r="H45" s="44"/>
    </row>
    <row r="46" spans="1:8" ht="12.75">
      <c r="A46" s="42"/>
      <c r="E46" s="24"/>
      <c r="F46" s="24"/>
      <c r="G46" s="24"/>
      <c r="H46" s="24"/>
    </row>
    <row r="47" spans="5:8" ht="12.75">
      <c r="E47" s="24"/>
      <c r="F47" s="24"/>
      <c r="G47" s="24"/>
      <c r="H47" s="43"/>
    </row>
    <row r="48" spans="5:8" ht="12.75">
      <c r="E48" s="24"/>
      <c r="F48" s="24"/>
      <c r="G48" s="24"/>
      <c r="H48" s="43"/>
    </row>
    <row r="49" spans="1:8" ht="12.75">
      <c r="A49" s="42"/>
      <c r="E49" s="24"/>
      <c r="F49" s="24"/>
      <c r="G49" s="24"/>
      <c r="H49" s="43"/>
    </row>
    <row r="50" spans="1:8" ht="12.75">
      <c r="A50" s="42"/>
      <c r="E50" s="24"/>
      <c r="F50" s="24"/>
      <c r="G50" s="24"/>
      <c r="H50" s="43"/>
    </row>
    <row r="51" spans="1:8" ht="12.75">
      <c r="A51" s="42"/>
      <c r="E51" s="24"/>
      <c r="F51" s="24"/>
      <c r="G51" s="24"/>
      <c r="H51" s="43"/>
    </row>
    <row r="52" spans="5:8" ht="12.75">
      <c r="E52" s="24"/>
      <c r="F52" s="24"/>
      <c r="G52" s="24"/>
      <c r="H52" s="43"/>
    </row>
    <row r="53" spans="5:8" ht="12.75">
      <c r="E53" s="24"/>
      <c r="F53" s="24"/>
      <c r="G53" s="24"/>
      <c r="H53" s="43"/>
    </row>
    <row r="54" spans="1:8" ht="12.75">
      <c r="A54" s="42"/>
      <c r="E54" s="24"/>
      <c r="F54" s="24"/>
      <c r="G54" s="24"/>
      <c r="H54" s="24"/>
    </row>
    <row r="55" spans="5:8" ht="12.75">
      <c r="E55" s="24"/>
      <c r="F55" s="24"/>
      <c r="G55" s="24"/>
      <c r="H55" s="43"/>
    </row>
    <row r="56" spans="5:8" ht="12.75">
      <c r="E56" s="24"/>
      <c r="F56" s="24"/>
      <c r="G56" s="24"/>
      <c r="H56" s="43"/>
    </row>
    <row r="57" spans="5:8" ht="12.75">
      <c r="E57" s="24"/>
      <c r="F57" s="24"/>
      <c r="G57" s="24"/>
      <c r="H57" s="43"/>
    </row>
    <row r="58" spans="1:8" ht="12.75">
      <c r="A58" s="41"/>
      <c r="E58" s="24"/>
      <c r="F58" s="24"/>
      <c r="G58" s="24"/>
      <c r="H58" s="43"/>
    </row>
    <row r="59" spans="5:8" ht="12.75">
      <c r="E59" s="24"/>
      <c r="F59" s="24"/>
      <c r="G59" s="24"/>
      <c r="H59" s="43"/>
    </row>
    <row r="60" spans="5:8" ht="12.75">
      <c r="E60" s="24"/>
      <c r="F60" s="24"/>
      <c r="G60" s="24"/>
      <c r="H60" s="43"/>
    </row>
    <row r="61" spans="5:8" ht="12.75">
      <c r="E61" s="24"/>
      <c r="F61" s="24"/>
      <c r="G61" s="24"/>
      <c r="H61" s="43"/>
    </row>
    <row r="62" spans="1:8" ht="12.75">
      <c r="A62" s="42"/>
      <c r="E62" s="24"/>
      <c r="F62" s="24"/>
      <c r="G62" s="24"/>
      <c r="H62" s="43"/>
    </row>
    <row r="63" spans="5:8" ht="12.75">
      <c r="E63" s="45"/>
      <c r="F63" s="24"/>
      <c r="G63" s="45"/>
      <c r="H63" s="45"/>
    </row>
    <row r="64" spans="1:8" ht="12.75">
      <c r="A64" s="42"/>
      <c r="E64" s="24"/>
      <c r="F64" s="24"/>
      <c r="G64" s="24"/>
      <c r="H64" s="43"/>
    </row>
    <row r="65" spans="5:8" ht="12.75">
      <c r="E65" s="24"/>
      <c r="F65" s="24"/>
      <c r="G65" s="24"/>
      <c r="H65" s="43"/>
    </row>
    <row r="66" spans="1:8" ht="12.75">
      <c r="A66" s="41"/>
      <c r="E66" s="45"/>
      <c r="F66" s="24"/>
      <c r="G66" s="46"/>
      <c r="H66" s="47"/>
    </row>
    <row r="67" ht="12.75">
      <c r="A67" s="42"/>
    </row>
    <row r="69" spans="5:8" ht="12.75">
      <c r="E69" s="48"/>
      <c r="F69" s="48"/>
      <c r="G69" s="49"/>
      <c r="H69" s="49"/>
    </row>
    <row r="70" spans="7:8" ht="12.75">
      <c r="G70" s="49"/>
      <c r="H70" s="49"/>
    </row>
    <row r="71" spans="5:8" ht="12.75">
      <c r="E71" s="24"/>
      <c r="F71" s="24"/>
      <c r="G71" s="24"/>
      <c r="H71" s="43"/>
    </row>
    <row r="72" spans="5:8" ht="12.75">
      <c r="E72" s="45"/>
      <c r="F72" s="24"/>
      <c r="G72" s="45"/>
      <c r="H72" s="45"/>
    </row>
  </sheetData>
  <mergeCells count="5">
    <mergeCell ref="G70:H70"/>
    <mergeCell ref="E7:F7"/>
    <mergeCell ref="G7:H7"/>
    <mergeCell ref="E69:F69"/>
    <mergeCell ref="G69:H69"/>
  </mergeCells>
  <printOptions horizontalCentered="1"/>
  <pageMargins left="0.5" right="0" top="0.25" bottom="0" header="0.5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H11" sqref="H11"/>
    </sheetView>
  </sheetViews>
  <sheetFormatPr defaultColWidth="9.33203125" defaultRowHeight="12.75"/>
  <cols>
    <col min="1" max="1" width="4" style="0" customWidth="1"/>
    <col min="2" max="2" width="3.83203125" style="0" customWidth="1"/>
    <col min="7" max="7" width="11.83203125" style="0" customWidth="1"/>
    <col min="8" max="8" width="15" style="4" bestFit="1" customWidth="1"/>
    <col min="9" max="9" width="2.83203125" style="0" customWidth="1"/>
    <col min="10" max="10" width="15" style="0" bestFit="1" customWidth="1"/>
    <col min="11" max="11" width="1.83203125" style="0" customWidth="1"/>
    <col min="12" max="12" width="18.16015625" style="0" customWidth="1"/>
  </cols>
  <sheetData>
    <row r="1" ht="14.25">
      <c r="A1" s="1" t="s">
        <v>23</v>
      </c>
    </row>
    <row r="2" ht="14.25">
      <c r="A2" s="1" t="s">
        <v>24</v>
      </c>
    </row>
    <row r="4" ht="12.75">
      <c r="A4" t="s">
        <v>110</v>
      </c>
    </row>
    <row r="5" ht="12.75">
      <c r="A5" t="s">
        <v>25</v>
      </c>
    </row>
    <row r="7" ht="12.75">
      <c r="A7" s="2" t="s">
        <v>0</v>
      </c>
    </row>
    <row r="8" spans="10:12" ht="12.75">
      <c r="J8" s="30" t="s">
        <v>108</v>
      </c>
      <c r="K8" s="29"/>
      <c r="L8" s="29"/>
    </row>
    <row r="9" spans="8:12" ht="12.75">
      <c r="H9" s="13" t="s">
        <v>26</v>
      </c>
      <c r="J9" s="5" t="s">
        <v>28</v>
      </c>
      <c r="L9" s="5" t="s">
        <v>5</v>
      </c>
    </row>
    <row r="10" spans="8:12" ht="12.75">
      <c r="H10" s="13" t="s">
        <v>27</v>
      </c>
      <c r="J10" s="5" t="s">
        <v>27</v>
      </c>
      <c r="L10" s="5" t="s">
        <v>6</v>
      </c>
    </row>
    <row r="11" spans="8:12" ht="12.75">
      <c r="H11" s="13" t="s">
        <v>3</v>
      </c>
      <c r="J11" s="5" t="s">
        <v>7</v>
      </c>
      <c r="L11" s="5" t="s">
        <v>8</v>
      </c>
    </row>
    <row r="12" spans="8:12" ht="12.75">
      <c r="H12" s="18" t="s">
        <v>109</v>
      </c>
      <c r="J12" s="10" t="s">
        <v>109</v>
      </c>
      <c r="L12" s="10" t="s">
        <v>90</v>
      </c>
    </row>
    <row r="13" spans="8:12" ht="12.75">
      <c r="H13" s="13" t="s">
        <v>4</v>
      </c>
      <c r="J13" s="5" t="s">
        <v>4</v>
      </c>
      <c r="L13" s="5" t="s">
        <v>4</v>
      </c>
    </row>
    <row r="15" spans="1:12" ht="12.75">
      <c r="A15">
        <v>1</v>
      </c>
      <c r="B15" s="3" t="s">
        <v>16</v>
      </c>
      <c r="C15" t="s">
        <v>1</v>
      </c>
      <c r="H15" s="4">
        <v>67424</v>
      </c>
      <c r="J15" s="4">
        <v>255829</v>
      </c>
      <c r="L15" s="4">
        <v>178202</v>
      </c>
    </row>
    <row r="16" spans="10:12" ht="12.75">
      <c r="J16" s="4"/>
      <c r="L16" s="25"/>
    </row>
    <row r="17" spans="2:12" ht="12.75">
      <c r="B17" s="3" t="s">
        <v>14</v>
      </c>
      <c r="C17" t="s">
        <v>2</v>
      </c>
      <c r="H17" s="4">
        <v>0</v>
      </c>
      <c r="J17" s="4">
        <v>0</v>
      </c>
      <c r="L17" s="25">
        <v>0</v>
      </c>
    </row>
    <row r="18" spans="10:12" ht="12.75">
      <c r="J18" s="4"/>
      <c r="L18" s="25"/>
    </row>
    <row r="19" spans="2:12" ht="12.75">
      <c r="B19" s="3" t="s">
        <v>15</v>
      </c>
      <c r="C19" t="s">
        <v>29</v>
      </c>
      <c r="H19" s="4">
        <v>2158</v>
      </c>
      <c r="J19" s="4">
        <v>7593</v>
      </c>
      <c r="L19" s="25">
        <v>11967</v>
      </c>
    </row>
    <row r="20" spans="8:12" ht="6.75" customHeight="1" thickBot="1">
      <c r="H20" s="14"/>
      <c r="I20" s="8"/>
      <c r="J20" s="14"/>
      <c r="K20" s="6"/>
      <c r="L20" s="26"/>
    </row>
    <row r="21" spans="8:12" ht="6.75" customHeight="1">
      <c r="H21" s="15"/>
      <c r="I21" s="8"/>
      <c r="J21" s="15"/>
      <c r="L21" s="25"/>
    </row>
    <row r="22" spans="1:12" ht="12.75">
      <c r="A22">
        <v>2</v>
      </c>
      <c r="B22" s="3" t="s">
        <v>16</v>
      </c>
      <c r="C22" t="s">
        <v>30</v>
      </c>
      <c r="J22" s="4"/>
      <c r="L22" s="25"/>
    </row>
    <row r="23" spans="3:12" ht="12.75">
      <c r="C23" t="s">
        <v>31</v>
      </c>
      <c r="J23" s="4"/>
      <c r="L23" s="25"/>
    </row>
    <row r="24" spans="3:12" ht="12.75">
      <c r="C24" t="s">
        <v>32</v>
      </c>
      <c r="J24" s="4"/>
      <c r="L24" s="25"/>
    </row>
    <row r="25" spans="3:12" ht="12.75">
      <c r="C25" t="s">
        <v>12</v>
      </c>
      <c r="H25" s="4">
        <v>6684</v>
      </c>
      <c r="J25" s="4">
        <v>29455</v>
      </c>
      <c r="L25" s="25">
        <v>25426</v>
      </c>
    </row>
    <row r="26" spans="10:12" ht="12.75">
      <c r="J26" s="4"/>
      <c r="L26" s="25"/>
    </row>
    <row r="27" spans="2:12" ht="12.75">
      <c r="B27" s="3" t="s">
        <v>14</v>
      </c>
      <c r="C27" t="s">
        <v>33</v>
      </c>
      <c r="H27" s="4">
        <v>-1762</v>
      </c>
      <c r="J27" s="4">
        <v>-11765</v>
      </c>
      <c r="L27" s="25">
        <v>-13667</v>
      </c>
    </row>
    <row r="28" spans="10:12" ht="12.75">
      <c r="J28" s="4"/>
      <c r="L28" s="25"/>
    </row>
    <row r="29" spans="2:12" ht="12.75">
      <c r="B29" s="3" t="s">
        <v>15</v>
      </c>
      <c r="C29" t="s">
        <v>34</v>
      </c>
      <c r="H29" s="4">
        <v>-3202</v>
      </c>
      <c r="J29" s="4">
        <v>-12428</v>
      </c>
      <c r="L29" s="25">
        <v>-12604</v>
      </c>
    </row>
    <row r="30" spans="10:12" ht="12.75">
      <c r="J30" s="4"/>
      <c r="L30" s="25"/>
    </row>
    <row r="31" spans="2:12" ht="12.75">
      <c r="B31" s="3" t="s">
        <v>35</v>
      </c>
      <c r="C31" t="s">
        <v>9</v>
      </c>
      <c r="H31" s="4">
        <v>177</v>
      </c>
      <c r="J31" s="4">
        <v>6324</v>
      </c>
      <c r="L31" s="25">
        <v>5697</v>
      </c>
    </row>
    <row r="32" spans="8:12" ht="6.75" customHeight="1">
      <c r="H32" s="16"/>
      <c r="I32" s="8"/>
      <c r="J32" s="16"/>
      <c r="K32" s="7"/>
      <c r="L32" s="27"/>
    </row>
    <row r="33" spans="8:12" ht="6.75" customHeight="1">
      <c r="H33" s="15"/>
      <c r="I33" s="8"/>
      <c r="J33" s="15"/>
      <c r="L33" s="25"/>
    </row>
    <row r="34" spans="2:12" ht="12.75">
      <c r="B34" s="3" t="s">
        <v>17</v>
      </c>
      <c r="C34" t="s">
        <v>36</v>
      </c>
      <c r="J34" s="4"/>
      <c r="L34" s="25"/>
    </row>
    <row r="35" spans="3:12" ht="12.75">
      <c r="C35" t="s">
        <v>37</v>
      </c>
      <c r="J35" s="4"/>
      <c r="L35" s="25"/>
    </row>
    <row r="36" spans="3:12" ht="12.75">
      <c r="C36" t="s">
        <v>38</v>
      </c>
      <c r="J36" s="4"/>
      <c r="L36" s="25"/>
    </row>
    <row r="37" spans="3:12" ht="12.75">
      <c r="C37" t="s">
        <v>10</v>
      </c>
      <c r="H37" s="4">
        <f>SUM(H25:H31)</f>
        <v>1897</v>
      </c>
      <c r="J37" s="4">
        <f>SUM(J25:J31)</f>
        <v>11586</v>
      </c>
      <c r="L37" s="4">
        <f>SUM(L25:L31)</f>
        <v>4852</v>
      </c>
    </row>
    <row r="38" spans="10:12" ht="12.75">
      <c r="J38" s="4"/>
      <c r="L38" s="25"/>
    </row>
    <row r="39" spans="2:12" ht="12.75">
      <c r="B39" s="3" t="s">
        <v>18</v>
      </c>
      <c r="C39" t="s">
        <v>39</v>
      </c>
      <c r="H39" s="4">
        <v>0</v>
      </c>
      <c r="J39" s="4">
        <v>0</v>
      </c>
      <c r="L39" s="25">
        <v>0</v>
      </c>
    </row>
    <row r="40" spans="8:12" ht="6.75" customHeight="1">
      <c r="H40" s="16"/>
      <c r="I40" s="8"/>
      <c r="J40" s="16"/>
      <c r="K40" s="7"/>
      <c r="L40" s="27"/>
    </row>
    <row r="41" spans="8:12" ht="6.75" customHeight="1">
      <c r="H41" s="15"/>
      <c r="I41" s="8"/>
      <c r="J41" s="15"/>
      <c r="L41" s="25"/>
    </row>
    <row r="42" spans="2:12" ht="12.75">
      <c r="B42" s="3" t="s">
        <v>19</v>
      </c>
      <c r="C42" t="s">
        <v>106</v>
      </c>
      <c r="J42" s="4"/>
      <c r="L42" s="25"/>
    </row>
    <row r="43" spans="3:12" ht="12.75">
      <c r="C43" t="s">
        <v>10</v>
      </c>
      <c r="H43" s="4">
        <f>+H37+H39</f>
        <v>1897</v>
      </c>
      <c r="J43" s="4">
        <f>+J37+J39</f>
        <v>11586</v>
      </c>
      <c r="L43" s="4">
        <f>+L37+L39</f>
        <v>4852</v>
      </c>
    </row>
    <row r="44" spans="10:12" ht="12.75">
      <c r="J44" s="4"/>
      <c r="L44" s="25"/>
    </row>
    <row r="45" spans="2:12" ht="12.75">
      <c r="B45" s="3" t="s">
        <v>20</v>
      </c>
      <c r="C45" t="s">
        <v>11</v>
      </c>
      <c r="H45" s="4">
        <v>-197</v>
      </c>
      <c r="J45" s="4">
        <v>-4481</v>
      </c>
      <c r="L45" s="25">
        <v>1979</v>
      </c>
    </row>
    <row r="46" spans="8:12" ht="6.75" customHeight="1">
      <c r="H46" s="16"/>
      <c r="I46" s="8"/>
      <c r="J46" s="16"/>
      <c r="K46" s="7"/>
      <c r="L46" s="27"/>
    </row>
    <row r="47" spans="8:12" ht="6.75" customHeight="1">
      <c r="H47" s="15"/>
      <c r="I47" s="8"/>
      <c r="J47" s="15"/>
      <c r="L47" s="25"/>
    </row>
    <row r="48" spans="2:12" ht="12.75">
      <c r="B48" s="3" t="s">
        <v>13</v>
      </c>
      <c r="C48" s="3" t="s">
        <v>40</v>
      </c>
      <c r="J48" s="4"/>
      <c r="L48" s="25"/>
    </row>
    <row r="49" spans="3:12" ht="12.75">
      <c r="C49" t="s">
        <v>41</v>
      </c>
      <c r="H49" s="4">
        <f>+H43+H45</f>
        <v>1700</v>
      </c>
      <c r="J49" s="4">
        <f>+J43+J45</f>
        <v>7105</v>
      </c>
      <c r="L49" s="4">
        <f>+L43+L45</f>
        <v>6831</v>
      </c>
    </row>
    <row r="50" spans="10:12" ht="12.75">
      <c r="J50" s="4"/>
      <c r="L50" s="25"/>
    </row>
    <row r="51" spans="3:12" ht="12.75">
      <c r="C51" s="3" t="s">
        <v>46</v>
      </c>
      <c r="H51" s="4">
        <v>-15</v>
      </c>
      <c r="J51" s="4">
        <v>247</v>
      </c>
      <c r="L51" s="25">
        <v>708</v>
      </c>
    </row>
    <row r="52" spans="3:12" ht="12.75">
      <c r="C52" s="3" t="s">
        <v>111</v>
      </c>
      <c r="H52" s="4">
        <v>0</v>
      </c>
      <c r="J52" s="4">
        <v>0</v>
      </c>
      <c r="L52" s="25">
        <v>-5</v>
      </c>
    </row>
    <row r="53" spans="8:12" ht="6.75" customHeight="1">
      <c r="H53" s="16"/>
      <c r="I53" s="8"/>
      <c r="J53" s="16"/>
      <c r="K53" s="7"/>
      <c r="L53" s="27"/>
    </row>
    <row r="54" spans="8:12" ht="6.75" customHeight="1">
      <c r="H54" s="15"/>
      <c r="I54" s="8"/>
      <c r="J54" s="15"/>
      <c r="L54" s="25"/>
    </row>
    <row r="55" spans="2:12" ht="12.75">
      <c r="B55" s="3" t="s">
        <v>21</v>
      </c>
      <c r="C55" t="s">
        <v>42</v>
      </c>
      <c r="J55" s="4"/>
      <c r="L55" s="25"/>
    </row>
    <row r="56" spans="3:12" ht="12.75">
      <c r="C56" t="s">
        <v>43</v>
      </c>
      <c r="H56" s="4">
        <f>+H49+H51</f>
        <v>1685</v>
      </c>
      <c r="J56" s="4">
        <f>+J49+J51</f>
        <v>7352</v>
      </c>
      <c r="L56" s="4">
        <f>SUM(L49:L52)</f>
        <v>7534</v>
      </c>
    </row>
    <row r="57" spans="10:12" ht="12.75">
      <c r="J57" s="4"/>
      <c r="L57" s="25"/>
    </row>
    <row r="58" spans="2:12" ht="12.75">
      <c r="B58" s="3" t="s">
        <v>44</v>
      </c>
      <c r="C58" s="3" t="s">
        <v>45</v>
      </c>
      <c r="H58" s="4">
        <v>0</v>
      </c>
      <c r="J58" s="4">
        <v>0</v>
      </c>
      <c r="L58" s="25">
        <v>0</v>
      </c>
    </row>
    <row r="59" spans="3:12" ht="12.75">
      <c r="C59" s="3" t="s">
        <v>46</v>
      </c>
      <c r="H59" s="4">
        <v>0</v>
      </c>
      <c r="J59" s="4">
        <v>0</v>
      </c>
      <c r="L59" s="25">
        <v>0</v>
      </c>
    </row>
    <row r="60" spans="3:12" ht="12.75">
      <c r="C60" s="3" t="s">
        <v>47</v>
      </c>
      <c r="J60" s="4"/>
      <c r="L60" s="25"/>
    </row>
    <row r="61" spans="3:12" ht="12.75">
      <c r="C61" t="s">
        <v>48</v>
      </c>
      <c r="H61" s="4">
        <v>0</v>
      </c>
      <c r="J61" s="4">
        <v>0</v>
      </c>
      <c r="L61" s="25">
        <v>0</v>
      </c>
    </row>
    <row r="62" spans="8:12" ht="12.75">
      <c r="H62" s="16"/>
      <c r="I62" s="8"/>
      <c r="J62" s="16"/>
      <c r="K62" s="7"/>
      <c r="L62" s="27"/>
    </row>
    <row r="63" spans="2:12" ht="12.75">
      <c r="B63" s="3" t="s">
        <v>22</v>
      </c>
      <c r="C63" t="s">
        <v>49</v>
      </c>
      <c r="J63" s="4"/>
      <c r="L63" s="25"/>
    </row>
    <row r="64" spans="3:12" ht="13.5" thickBot="1">
      <c r="C64" t="s">
        <v>50</v>
      </c>
      <c r="H64" s="17">
        <f>SUM(H56:H62)</f>
        <v>1685</v>
      </c>
      <c r="I64" s="8"/>
      <c r="J64" s="17">
        <f>SUM(J56:J62)</f>
        <v>7352</v>
      </c>
      <c r="K64" s="9"/>
      <c r="L64" s="17">
        <f>SUM(L56:L62)</f>
        <v>7534</v>
      </c>
    </row>
    <row r="65" ht="13.5" thickTop="1">
      <c r="J65" s="4"/>
    </row>
    <row r="66" spans="1:10" ht="12.75">
      <c r="A66">
        <v>3</v>
      </c>
      <c r="B66" s="3" t="s">
        <v>16</v>
      </c>
      <c r="C66" t="s">
        <v>51</v>
      </c>
      <c r="J66" s="4"/>
    </row>
    <row r="67" spans="3:10" ht="12.75">
      <c r="C67" t="s">
        <v>52</v>
      </c>
      <c r="J67" s="4"/>
    </row>
    <row r="68" spans="3:10" ht="12.75">
      <c r="C68" t="s">
        <v>53</v>
      </c>
      <c r="J68" s="4"/>
    </row>
    <row r="69" ht="12.75">
      <c r="J69" s="4"/>
    </row>
    <row r="70" spans="3:10" ht="12.75">
      <c r="C70" s="3" t="s">
        <v>54</v>
      </c>
      <c r="J70" s="4"/>
    </row>
    <row r="71" spans="3:10" ht="12.75">
      <c r="C71" t="s">
        <v>114</v>
      </c>
      <c r="J71" s="4"/>
    </row>
    <row r="72" ht="12.75">
      <c r="C72" t="s">
        <v>113</v>
      </c>
    </row>
    <row r="73" ht="12.75">
      <c r="C73" t="s">
        <v>112</v>
      </c>
    </row>
    <row r="74" spans="3:12" ht="12.75">
      <c r="C74" t="s">
        <v>107</v>
      </c>
      <c r="H74" s="12">
        <f>(+H64*1000/284333969)*100</f>
        <v>0.5926129775932611</v>
      </c>
      <c r="I74" s="8"/>
      <c r="J74" s="12">
        <f>(+J64*1000/272779270)*100</f>
        <v>2.69521947177291</v>
      </c>
      <c r="K74" s="7"/>
      <c r="L74" s="12">
        <f>(+L64*1000/257877645)*100</f>
        <v>2.9215405623857005</v>
      </c>
    </row>
    <row r="75" ht="12.75">
      <c r="J75" s="4"/>
    </row>
    <row r="76" spans="3:12" ht="12.75">
      <c r="C76" s="3" t="s">
        <v>96</v>
      </c>
      <c r="H76" s="16">
        <v>0</v>
      </c>
      <c r="I76" s="8"/>
      <c r="J76" s="16">
        <v>0</v>
      </c>
      <c r="K76" s="7"/>
      <c r="L76" s="28">
        <v>0</v>
      </c>
    </row>
    <row r="79" spans="3:4" ht="12.75">
      <c r="C79" t="s">
        <v>115</v>
      </c>
      <c r="D79" s="3" t="s">
        <v>116</v>
      </c>
    </row>
    <row r="80" ht="12.75">
      <c r="D80" s="3" t="s">
        <v>118</v>
      </c>
    </row>
    <row r="81" ht="12.75">
      <c r="D81" t="s">
        <v>117</v>
      </c>
    </row>
    <row r="82" ht="12.75">
      <c r="D82" t="s">
        <v>119</v>
      </c>
    </row>
    <row r="83" ht="12.75">
      <c r="D83" t="s">
        <v>120</v>
      </c>
    </row>
  </sheetData>
  <printOptions horizontalCentered="1"/>
  <pageMargins left="0.2362204724409449" right="0" top="0.984251968503937" bottom="0.984251968503937" header="0.5118110236220472" footer="0.5118110236220472"/>
  <pageSetup horizontalDpi="300" verticalDpi="300" orientation="portrait" paperSize="9" scale="90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6" sqref="A6"/>
    </sheetView>
  </sheetViews>
  <sheetFormatPr defaultColWidth="9.33203125" defaultRowHeight="12.75"/>
  <cols>
    <col min="1" max="1" width="4.33203125" style="0" customWidth="1"/>
    <col min="7" max="7" width="11.5" style="0" customWidth="1"/>
    <col min="8" max="8" width="18" style="4" customWidth="1"/>
    <col min="9" max="9" width="1.83203125" style="0" customWidth="1"/>
    <col min="10" max="10" width="19" style="4" customWidth="1"/>
  </cols>
  <sheetData>
    <row r="1" ht="14.25">
      <c r="A1" s="1" t="s">
        <v>23</v>
      </c>
    </row>
    <row r="2" ht="14.25">
      <c r="A2" s="1" t="s">
        <v>24</v>
      </c>
    </row>
    <row r="4" ht="12.75">
      <c r="A4" s="2" t="s">
        <v>55</v>
      </c>
    </row>
    <row r="6" spans="8:10" ht="12.75">
      <c r="H6" s="19" t="s">
        <v>56</v>
      </c>
      <c r="J6" s="19" t="s">
        <v>59</v>
      </c>
    </row>
    <row r="7" spans="8:10" ht="12.75">
      <c r="H7" s="13" t="s">
        <v>57</v>
      </c>
      <c r="J7" s="13" t="s">
        <v>60</v>
      </c>
    </row>
    <row r="8" spans="8:10" ht="12.75">
      <c r="H8" s="13" t="s">
        <v>58</v>
      </c>
      <c r="J8" s="13" t="s">
        <v>61</v>
      </c>
    </row>
    <row r="9" spans="8:10" ht="12.75">
      <c r="H9" s="13" t="s">
        <v>3</v>
      </c>
      <c r="J9" s="13" t="s">
        <v>62</v>
      </c>
    </row>
    <row r="10" spans="8:10" ht="12.75">
      <c r="H10" s="18" t="s">
        <v>109</v>
      </c>
      <c r="J10" s="20" t="s">
        <v>90</v>
      </c>
    </row>
    <row r="11" spans="8:10" ht="12.75">
      <c r="H11" s="13" t="s">
        <v>4</v>
      </c>
      <c r="J11" s="13" t="s">
        <v>4</v>
      </c>
    </row>
    <row r="13" spans="1:10" ht="12.75">
      <c r="A13">
        <v>1</v>
      </c>
      <c r="B13" t="s">
        <v>63</v>
      </c>
      <c r="H13" s="4">
        <v>498643</v>
      </c>
      <c r="J13" s="4">
        <v>506112</v>
      </c>
    </row>
    <row r="14" spans="1:10" ht="12.75">
      <c r="A14">
        <v>2</v>
      </c>
      <c r="B14" t="s">
        <v>64</v>
      </c>
      <c r="H14" s="4">
        <v>0</v>
      </c>
      <c r="J14" s="4">
        <v>0</v>
      </c>
    </row>
    <row r="15" spans="1:10" ht="12.75">
      <c r="A15">
        <v>3</v>
      </c>
      <c r="B15" t="s">
        <v>65</v>
      </c>
      <c r="H15" s="4">
        <v>70476</v>
      </c>
      <c r="J15" s="4">
        <v>107485</v>
      </c>
    </row>
    <row r="16" spans="1:10" ht="12.75">
      <c r="A16">
        <v>4</v>
      </c>
      <c r="B16" t="s">
        <v>97</v>
      </c>
      <c r="D16" t="s">
        <v>98</v>
      </c>
      <c r="H16" s="4">
        <v>6956</v>
      </c>
      <c r="J16" s="4">
        <v>7581</v>
      </c>
    </row>
    <row r="17" spans="4:10" ht="12.75">
      <c r="D17" t="s">
        <v>99</v>
      </c>
      <c r="H17" s="4">
        <v>0</v>
      </c>
      <c r="J17" s="4">
        <v>355</v>
      </c>
    </row>
    <row r="18" spans="1:10" ht="12.75">
      <c r="A18">
        <v>5</v>
      </c>
      <c r="B18" t="s">
        <v>66</v>
      </c>
      <c r="H18" s="4">
        <v>177416</v>
      </c>
      <c r="J18" s="4">
        <f>162773</f>
        <v>162773</v>
      </c>
    </row>
    <row r="19" spans="5:10" ht="12.75">
      <c r="E19" t="s">
        <v>104</v>
      </c>
      <c r="H19" s="4">
        <v>1783</v>
      </c>
      <c r="J19" s="4">
        <v>1924</v>
      </c>
    </row>
    <row r="21" spans="1:2" ht="12.75">
      <c r="A21">
        <v>6</v>
      </c>
      <c r="B21" t="s">
        <v>67</v>
      </c>
    </row>
    <row r="22" spans="2:10" ht="12.75">
      <c r="B22" t="s">
        <v>68</v>
      </c>
      <c r="H22" s="4">
        <v>35134</v>
      </c>
      <c r="J22" s="4">
        <v>39745</v>
      </c>
    </row>
    <row r="23" spans="2:10" ht="12.75">
      <c r="B23" t="s">
        <v>69</v>
      </c>
      <c r="H23" s="4">
        <v>16187</v>
      </c>
      <c r="J23" s="4">
        <v>10306</v>
      </c>
    </row>
    <row r="24" spans="2:10" ht="12.75">
      <c r="B24" t="s">
        <v>70</v>
      </c>
      <c r="H24" s="4">
        <v>58266</v>
      </c>
      <c r="J24" s="4">
        <v>63050</v>
      </c>
    </row>
    <row r="25" spans="2:10" ht="12.75">
      <c r="B25" t="s">
        <v>71</v>
      </c>
      <c r="H25" s="4">
        <v>0</v>
      </c>
      <c r="J25" s="4">
        <v>0</v>
      </c>
    </row>
    <row r="26" spans="2:10" ht="12.75">
      <c r="B26" t="s">
        <v>72</v>
      </c>
      <c r="H26" s="4">
        <v>18766</v>
      </c>
      <c r="J26" s="4">
        <v>16627</v>
      </c>
    </row>
    <row r="27" ht="12.75">
      <c r="B27" t="s">
        <v>73</v>
      </c>
    </row>
    <row r="28" spans="3:10" ht="12.75">
      <c r="C28" t="s">
        <v>92</v>
      </c>
      <c r="H28" s="4">
        <v>22371</v>
      </c>
      <c r="J28" s="4">
        <v>34253</v>
      </c>
    </row>
    <row r="29" spans="3:10" ht="12.75">
      <c r="C29" t="s">
        <v>91</v>
      </c>
      <c r="H29" s="4">
        <v>8442</v>
      </c>
      <c r="J29" s="4">
        <v>12158</v>
      </c>
    </row>
    <row r="30" spans="3:10" ht="12.75">
      <c r="C30" t="s">
        <v>122</v>
      </c>
      <c r="H30" s="4">
        <v>4107</v>
      </c>
      <c r="J30" s="4">
        <v>0</v>
      </c>
    </row>
    <row r="31" spans="3:10" ht="12.75">
      <c r="C31" t="s">
        <v>93</v>
      </c>
      <c r="H31" s="4">
        <v>90064</v>
      </c>
      <c r="J31" s="4">
        <v>85448</v>
      </c>
    </row>
    <row r="32" spans="8:10" ht="12.75">
      <c r="H32" s="21">
        <f>SUM(H22:H31)</f>
        <v>253337</v>
      </c>
      <c r="I32" s="8"/>
      <c r="J32" s="21">
        <f>SUM(J22:J31)</f>
        <v>261587</v>
      </c>
    </row>
    <row r="34" spans="1:2" ht="12.75">
      <c r="A34">
        <v>7</v>
      </c>
      <c r="B34" t="s">
        <v>74</v>
      </c>
    </row>
    <row r="35" spans="2:10" ht="12.75">
      <c r="B35" t="s">
        <v>75</v>
      </c>
      <c r="H35" s="4">
        <f>12826+69750</f>
        <v>82576</v>
      </c>
      <c r="J35" s="4">
        <v>117999</v>
      </c>
    </row>
    <row r="36" spans="2:10" ht="12.75">
      <c r="B36" t="s">
        <v>76</v>
      </c>
      <c r="H36" s="4">
        <v>45193</v>
      </c>
      <c r="J36" s="4">
        <v>67410</v>
      </c>
    </row>
    <row r="37" spans="2:10" ht="12.75">
      <c r="B37" t="s">
        <v>100</v>
      </c>
      <c r="H37" s="4">
        <f>59108+37</f>
        <v>59145</v>
      </c>
      <c r="J37" s="4">
        <v>52875</v>
      </c>
    </row>
    <row r="38" spans="2:10" ht="12.75">
      <c r="B38" t="s">
        <v>77</v>
      </c>
      <c r="H38" s="4">
        <v>2248</v>
      </c>
      <c r="J38" s="4">
        <v>1475</v>
      </c>
    </row>
    <row r="39" ht="12.75">
      <c r="B39" t="s">
        <v>73</v>
      </c>
    </row>
    <row r="40" spans="3:10" ht="12.75">
      <c r="C40" t="s">
        <v>121</v>
      </c>
      <c r="H40" s="4">
        <v>0</v>
      </c>
      <c r="J40" s="4">
        <v>671</v>
      </c>
    </row>
    <row r="41" spans="3:10" ht="12.75">
      <c r="C41" t="s">
        <v>94</v>
      </c>
      <c r="H41" s="4">
        <v>2053</v>
      </c>
      <c r="J41" s="4">
        <v>1857</v>
      </c>
    </row>
    <row r="42" spans="3:10" ht="12.75">
      <c r="C42" t="s">
        <v>95</v>
      </c>
      <c r="H42" s="4">
        <v>10935</v>
      </c>
      <c r="J42" s="4">
        <v>19819</v>
      </c>
    </row>
    <row r="43" spans="3:10" ht="12.75">
      <c r="C43" t="s">
        <v>102</v>
      </c>
      <c r="H43" s="4">
        <v>150000</v>
      </c>
      <c r="J43" s="4">
        <v>0</v>
      </c>
    </row>
    <row r="44" ht="12.75">
      <c r="C44" t="s">
        <v>103</v>
      </c>
    </row>
    <row r="45" spans="8:10" ht="12.75">
      <c r="H45" s="21">
        <f>SUM(H35:H44)</f>
        <v>352150</v>
      </c>
      <c r="I45" s="8"/>
      <c r="J45" s="21">
        <f>SUM(J35:J44)</f>
        <v>262106</v>
      </c>
    </row>
    <row r="46" ht="12.75">
      <c r="I46" s="8"/>
    </row>
    <row r="47" spans="1:10" ht="12.75">
      <c r="A47">
        <v>8</v>
      </c>
      <c r="B47" t="s">
        <v>78</v>
      </c>
      <c r="H47" s="4">
        <f>+H32-H45</f>
        <v>-98813</v>
      </c>
      <c r="I47" s="8"/>
      <c r="J47" s="4">
        <f>+J32-J45</f>
        <v>-519</v>
      </c>
    </row>
    <row r="48" ht="12.75">
      <c r="I48" s="8"/>
    </row>
    <row r="49" spans="8:10" ht="13.5" thickBot="1">
      <c r="H49" s="22">
        <f>SUM(H13:H19)+H47</f>
        <v>656461</v>
      </c>
      <c r="I49" s="8"/>
      <c r="J49" s="22">
        <f>SUM(J13:J19)+J47</f>
        <v>785711</v>
      </c>
    </row>
    <row r="50" ht="13.5" thickTop="1"/>
    <row r="51" spans="1:2" ht="12.75">
      <c r="A51">
        <v>9</v>
      </c>
      <c r="B51" t="s">
        <v>79</v>
      </c>
    </row>
    <row r="52" spans="2:10" ht="12.75">
      <c r="B52" t="s">
        <v>80</v>
      </c>
      <c r="H52" s="4">
        <v>285083</v>
      </c>
      <c r="J52" s="4">
        <v>257878</v>
      </c>
    </row>
    <row r="53" ht="12.75">
      <c r="B53" t="s">
        <v>81</v>
      </c>
    </row>
    <row r="54" spans="2:10" ht="12.75">
      <c r="B54" t="s">
        <v>82</v>
      </c>
      <c r="H54" s="4">
        <f>43519-911</f>
        <v>42608</v>
      </c>
      <c r="J54" s="4">
        <v>41226</v>
      </c>
    </row>
    <row r="55" spans="2:10" ht="12.75">
      <c r="B55" t="s">
        <v>83</v>
      </c>
      <c r="H55" s="4">
        <v>89199</v>
      </c>
      <c r="J55" s="4">
        <v>89199</v>
      </c>
    </row>
    <row r="56" spans="2:10" ht="12.75">
      <c r="B56" t="s">
        <v>84</v>
      </c>
      <c r="H56" s="4">
        <v>911</v>
      </c>
      <c r="J56" s="4">
        <v>1363</v>
      </c>
    </row>
    <row r="57" spans="2:10" ht="12.75">
      <c r="B57" t="s">
        <v>85</v>
      </c>
      <c r="H57" s="16">
        <v>143719</v>
      </c>
      <c r="J57" s="16">
        <v>138570</v>
      </c>
    </row>
    <row r="58" spans="8:10" ht="12.75">
      <c r="H58" s="4">
        <f>SUM(H52:H57)</f>
        <v>561520</v>
      </c>
      <c r="J58" s="4">
        <f>SUM(J52:J57)</f>
        <v>528236</v>
      </c>
    </row>
    <row r="60" spans="1:10" ht="12.75">
      <c r="A60">
        <v>10</v>
      </c>
      <c r="B60" t="s">
        <v>86</v>
      </c>
      <c r="H60" s="4">
        <v>39</v>
      </c>
      <c r="J60" s="4">
        <v>1864</v>
      </c>
    </row>
    <row r="61" spans="1:10" ht="12.75">
      <c r="A61">
        <v>11</v>
      </c>
      <c r="B61" t="s">
        <v>87</v>
      </c>
      <c r="H61" s="4">
        <v>89824</v>
      </c>
      <c r="J61" s="4">
        <v>100431</v>
      </c>
    </row>
    <row r="62" spans="1:2" ht="12.75">
      <c r="A62">
        <v>12</v>
      </c>
      <c r="B62" t="s">
        <v>88</v>
      </c>
    </row>
    <row r="63" spans="3:10" ht="12.75">
      <c r="C63" t="s">
        <v>105</v>
      </c>
      <c r="H63" s="4">
        <v>75</v>
      </c>
      <c r="J63" s="4">
        <v>137</v>
      </c>
    </row>
    <row r="64" spans="3:10" ht="12.75">
      <c r="C64" t="s">
        <v>101</v>
      </c>
      <c r="H64" s="4">
        <v>5003</v>
      </c>
      <c r="J64" s="4">
        <v>5043</v>
      </c>
    </row>
    <row r="65" spans="3:10" ht="12.75">
      <c r="C65" t="s">
        <v>102</v>
      </c>
      <c r="H65" s="4">
        <v>0</v>
      </c>
      <c r="J65" s="4">
        <v>150000</v>
      </c>
    </row>
    <row r="66" ht="12.75">
      <c r="C66" t="s">
        <v>103</v>
      </c>
    </row>
    <row r="67" spans="8:10" ht="13.5" thickBot="1">
      <c r="H67" s="22">
        <f>SUM(H58:H66)</f>
        <v>656461</v>
      </c>
      <c r="I67" s="8"/>
      <c r="J67" s="22">
        <f>SUM(J58:J66)</f>
        <v>785711</v>
      </c>
    </row>
    <row r="68" ht="13.5" thickTop="1"/>
    <row r="69" spans="1:10" ht="13.5" thickBot="1">
      <c r="A69">
        <v>13</v>
      </c>
      <c r="B69" t="s">
        <v>89</v>
      </c>
      <c r="H69" s="23">
        <f>(+H58-H16-H17)/H52*100</f>
        <v>194.52720786577945</v>
      </c>
      <c r="J69" s="23">
        <f>(+J58-J16-J17)/J52*100</f>
        <v>201.76207353865004</v>
      </c>
    </row>
  </sheetData>
  <printOptions horizontalCentered="1"/>
  <pageMargins left="0" right="0" top="0.2362204724409449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 DEVELOPMENT GROUP</cp:lastModifiedBy>
  <cp:lastPrinted>2000-08-30T08:41:48Z</cp:lastPrinted>
  <dcterms:created xsi:type="dcterms:W3CDTF">1999-09-10T07:41:06Z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