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income" sheetId="1" r:id="rId1"/>
    <sheet name="bs" sheetId="2" r:id="rId2"/>
  </sheets>
  <definedNames>
    <definedName name="_xlnm.Print_Area" localSheetId="0">'income'!$A$8:$K$96</definedName>
    <definedName name="_xlnm.Print_Titles" localSheetId="0">'income'!$1:$14</definedName>
  </definedNames>
  <calcPr fullCalcOnLoad="1"/>
</workbook>
</file>

<file path=xl/sharedStrings.xml><?xml version="1.0" encoding="utf-8"?>
<sst xmlns="http://schemas.openxmlformats.org/spreadsheetml/2006/main" count="130" uniqueCount="114">
  <si>
    <t>CONSOLIDATED INCOME STATEMENT</t>
  </si>
  <si>
    <t>Turnover</t>
  </si>
  <si>
    <t>Investment income</t>
  </si>
  <si>
    <t>QUARTER</t>
  </si>
  <si>
    <t>RM'000</t>
  </si>
  <si>
    <t>TO DATE</t>
  </si>
  <si>
    <t>Exceptional items</t>
  </si>
  <si>
    <t>extraordinary items</t>
  </si>
  <si>
    <t>Taxation</t>
  </si>
  <si>
    <t>and extraordinary items</t>
  </si>
  <si>
    <t>(i)</t>
  </si>
  <si>
    <t>(b)</t>
  </si>
  <si>
    <t>(c)</t>
  </si>
  <si>
    <t>(a)</t>
  </si>
  <si>
    <t>(e)</t>
  </si>
  <si>
    <t>(f)</t>
  </si>
  <si>
    <t>(g)</t>
  </si>
  <si>
    <t>(h)</t>
  </si>
  <si>
    <t>(j)</t>
  </si>
  <si>
    <t>(l)</t>
  </si>
  <si>
    <t>PJ DEVELOPMENT HOLDINGS BERHAD (5938-A)</t>
  </si>
  <si>
    <t>QUARTERLY REPORT</t>
  </si>
  <si>
    <t>The figures have not been audited.</t>
  </si>
  <si>
    <t>CURRENT</t>
  </si>
  <si>
    <t>YEAR</t>
  </si>
  <si>
    <t xml:space="preserve">CURRENT </t>
  </si>
  <si>
    <t>Other income including interest income</t>
  </si>
  <si>
    <t>Operating profit/(loss) before interest on</t>
  </si>
  <si>
    <t>borrowings, depreciation and amortisation,</t>
  </si>
  <si>
    <t>exceptional items, income tax, minority interests</t>
  </si>
  <si>
    <t>Interest on borrowings</t>
  </si>
  <si>
    <t>Depreciation and amortisation</t>
  </si>
  <si>
    <t xml:space="preserve">(d) </t>
  </si>
  <si>
    <t>Operating profit/(loss) after interest on borrowings,</t>
  </si>
  <si>
    <t>depreciation and amortisation and exceptional items</t>
  </si>
  <si>
    <t>but before income tax, minority interests and</t>
  </si>
  <si>
    <t>Share in the results of associated company</t>
  </si>
  <si>
    <t>(i)  Profit/(loss) after taxation before deducting</t>
  </si>
  <si>
    <t xml:space="preserve">      minority interests</t>
  </si>
  <si>
    <t>(ii) Less minority interests</t>
  </si>
  <si>
    <t>Profit/(loss) after taxation attributable to members</t>
  </si>
  <si>
    <t>of the company</t>
  </si>
  <si>
    <t>(k)</t>
  </si>
  <si>
    <t>(i)   Extraordinary items</t>
  </si>
  <si>
    <t>(ii)  Less minority interests</t>
  </si>
  <si>
    <t>(iii) Extraordinary items attributable to members of</t>
  </si>
  <si>
    <t xml:space="preserve">       the company</t>
  </si>
  <si>
    <t>Profit/(loss) after taxation and extraordinary items</t>
  </si>
  <si>
    <t>attributable to members of the company</t>
  </si>
  <si>
    <t>Earning per share based on 2(j) above after</t>
  </si>
  <si>
    <t>deducting any provision for preference dividends,</t>
  </si>
  <si>
    <t>if any:-</t>
  </si>
  <si>
    <t>(i)   Basic (based on weighted average number of</t>
  </si>
  <si>
    <t>CONSOLIDATED BALANCE SHEET</t>
  </si>
  <si>
    <t>(UNAUDITED)</t>
  </si>
  <si>
    <t>AS AT END</t>
  </si>
  <si>
    <t>OF CURRENT</t>
  </si>
  <si>
    <t>(AUDITED)</t>
  </si>
  <si>
    <t>AS AT PRECEDING</t>
  </si>
  <si>
    <t>FINANCIAL</t>
  </si>
  <si>
    <t>YEAR END</t>
  </si>
  <si>
    <t>Fixed Assets</t>
  </si>
  <si>
    <t>Investment in Associated Company</t>
  </si>
  <si>
    <t>Long Term Investments</t>
  </si>
  <si>
    <t>Land and Development Expenditure - Future</t>
  </si>
  <si>
    <t>Current Assets</t>
  </si>
  <si>
    <t xml:space="preserve">      Land and Development Expenditure - Current</t>
  </si>
  <si>
    <t xml:space="preserve">      Stocks</t>
  </si>
  <si>
    <t xml:space="preserve">      Trade Debtors</t>
  </si>
  <si>
    <t xml:space="preserve">      Short Term Investments</t>
  </si>
  <si>
    <t xml:space="preserve">      Cash and Bank Balances</t>
  </si>
  <si>
    <t xml:space="preserve">      Others</t>
  </si>
  <si>
    <t>Current Liabilities</t>
  </si>
  <si>
    <t xml:space="preserve">      Short Term Borrowings</t>
  </si>
  <si>
    <t xml:space="preserve">      Trade Creditors</t>
  </si>
  <si>
    <t xml:space="preserve">      Provision for Taxation</t>
  </si>
  <si>
    <t>Net Current Assets/(Liabilities)</t>
  </si>
  <si>
    <t>Shareholders' Funds</t>
  </si>
  <si>
    <t>Share Capital</t>
  </si>
  <si>
    <t>Reserves</t>
  </si>
  <si>
    <t xml:space="preserve">      Share Premium</t>
  </si>
  <si>
    <t xml:space="preserve">      Revaluation Reserve</t>
  </si>
  <si>
    <t xml:space="preserve">      Capital Reserve (Reserve on Consolidation)</t>
  </si>
  <si>
    <t xml:space="preserve">      Statutory Reserve</t>
  </si>
  <si>
    <t xml:space="preserve">      Retained Profit</t>
  </si>
  <si>
    <t>Minority Interest</t>
  </si>
  <si>
    <t>Long Term Borrowings</t>
  </si>
  <si>
    <t>Other Long Term Liabilities</t>
  </si>
  <si>
    <t>Net tangible assets per share (sen)</t>
  </si>
  <si>
    <t>30/06/1999</t>
  </si>
  <si>
    <t>Other Debtors, Deposits and Prepayments</t>
  </si>
  <si>
    <t>Properties Held for Sale</t>
  </si>
  <si>
    <t>Fixed Deposits With Licensed Financial Institutions</t>
  </si>
  <si>
    <t>Proposed Dividend</t>
  </si>
  <si>
    <t>Term Loans</t>
  </si>
  <si>
    <t>Progress Billings Net of Work-In-Progress</t>
  </si>
  <si>
    <t>(ii)  Fully diluted (sen)</t>
  </si>
  <si>
    <t>Intangible Assets -</t>
  </si>
  <si>
    <t>Goodwill On Consolidation</t>
  </si>
  <si>
    <t>Expenditure Carried Forward</t>
  </si>
  <si>
    <t xml:space="preserve">      Other Creditors and Accruals</t>
  </si>
  <si>
    <t>Deferred Taxation</t>
  </si>
  <si>
    <t>2% Redeemable Unsecured Bank Guarantee Bonds</t>
  </si>
  <si>
    <t xml:space="preserve">   1995/2000</t>
  </si>
  <si>
    <t xml:space="preserve">     Investment Properties</t>
  </si>
  <si>
    <t>Other Creditors and Accruals</t>
  </si>
  <si>
    <t>Profit/(loss) before taxation, minority interests and</t>
  </si>
  <si>
    <t>Note : There are no comparative figures in the preceding year corresponding quarter .</t>
  </si>
  <si>
    <t xml:space="preserve">       quarter and cumulative current year to date </t>
  </si>
  <si>
    <t xml:space="preserve">       (1999 - 257,877,645)) (sen)</t>
  </si>
  <si>
    <t>31/03/2000</t>
  </si>
  <si>
    <t>Quarterly report on consolidated results for the financial quarter ended 31/03/2000.</t>
  </si>
  <si>
    <t>CUMULATIVE</t>
  </si>
  <si>
    <t xml:space="preserve">       266,104,996 ordinary shares for the current year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</si>
</sst>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_(* #,##0.00000_);_(* \(#,##0.00000\);_(* &quot;-&quot;??_);_(@_)"/>
    <numFmt numFmtId="169" formatCode="_(* #,##0.000000_);_(* \(#,##0.000000\);_(* &quot;-&quot;??_);_(@_)"/>
    <numFmt numFmtId="170" formatCode="#,##0.0"/>
  </numFmts>
  <fonts count="3">
    <font>
      <sz val="10"/>
      <name val="Times New Roman"/>
      <family val="0"/>
    </font>
    <font>
      <b/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165" fontId="0" fillId="0" borderId="0" xfId="15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14" fontId="0" fillId="0" borderId="0" xfId="0" applyNumberFormat="1" applyAlignment="1" quotePrefix="1">
      <alignment horizontal="center"/>
    </xf>
    <xf numFmtId="43" fontId="0" fillId="0" borderId="2" xfId="15" applyNumberFormat="1" applyBorder="1" applyAlignment="1">
      <alignment/>
    </xf>
    <xf numFmtId="165" fontId="0" fillId="0" borderId="0" xfId="15" applyNumberFormat="1" applyAlignment="1">
      <alignment horizontal="center"/>
    </xf>
    <xf numFmtId="165" fontId="0" fillId="0" borderId="1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3" xfId="15" applyNumberFormat="1" applyBorder="1" applyAlignment="1">
      <alignment/>
    </xf>
    <xf numFmtId="165" fontId="0" fillId="0" borderId="0" xfId="15" applyNumberFormat="1" applyFont="1" applyAlignment="1" quotePrefix="1">
      <alignment horizontal="center"/>
    </xf>
    <xf numFmtId="165" fontId="2" fillId="0" borderId="0" xfId="15" applyNumberFormat="1" applyFont="1" applyAlignment="1" quotePrefix="1">
      <alignment horizontal="center"/>
    </xf>
    <xf numFmtId="165" fontId="0" fillId="0" borderId="0" xfId="15" applyNumberFormat="1" applyAlignment="1" quotePrefix="1">
      <alignment horizontal="center"/>
    </xf>
    <xf numFmtId="165" fontId="0" fillId="0" borderId="4" xfId="15" applyNumberFormat="1" applyBorder="1" applyAlignment="1">
      <alignment/>
    </xf>
    <xf numFmtId="165" fontId="0" fillId="0" borderId="5" xfId="15" applyNumberFormat="1" applyBorder="1" applyAlignment="1">
      <alignment/>
    </xf>
    <xf numFmtId="43" fontId="0" fillId="0" borderId="1" xfId="15" applyNumberForma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7"/>
  <sheetViews>
    <sheetView tabSelected="1" workbookViewId="0" topLeftCell="A1">
      <selection activeCell="F48" sqref="F48"/>
    </sheetView>
  </sheetViews>
  <sheetFormatPr defaultColWidth="9.33203125" defaultRowHeight="12.75"/>
  <cols>
    <col min="1" max="1" width="4" style="0" customWidth="1"/>
    <col min="2" max="2" width="3.83203125" style="0" customWidth="1"/>
    <col min="7" max="7" width="11.83203125" style="0" customWidth="1"/>
    <col min="8" max="8" width="15" style="4" bestFit="1" customWidth="1"/>
    <col min="9" max="9" width="2.83203125" style="0" customWidth="1"/>
    <col min="10" max="10" width="15" style="0" customWidth="1"/>
    <col min="11" max="11" width="1.83203125" style="0" customWidth="1"/>
    <col min="12" max="12" width="9" style="0" customWidth="1"/>
  </cols>
  <sheetData>
    <row r="1" ht="14.25">
      <c r="A1" s="1" t="s">
        <v>20</v>
      </c>
    </row>
    <row r="2" ht="14.25">
      <c r="A2" s="1" t="s">
        <v>21</v>
      </c>
    </row>
    <row r="4" ht="12.75">
      <c r="A4" t="s">
        <v>111</v>
      </c>
    </row>
    <row r="5" ht="12.75">
      <c r="A5" t="s">
        <v>22</v>
      </c>
    </row>
    <row r="7" ht="12.75">
      <c r="A7" s="2" t="s">
        <v>0</v>
      </c>
    </row>
    <row r="8" spans="10:11" ht="12.75">
      <c r="J8" s="24" t="s">
        <v>112</v>
      </c>
      <c r="K8" s="23"/>
    </row>
    <row r="9" spans="8:10" ht="12.75">
      <c r="H9" s="12" t="s">
        <v>23</v>
      </c>
      <c r="J9" s="5" t="s">
        <v>25</v>
      </c>
    </row>
    <row r="10" spans="8:10" ht="12.75">
      <c r="H10" s="12" t="s">
        <v>24</v>
      </c>
      <c r="J10" s="5" t="s">
        <v>24</v>
      </c>
    </row>
    <row r="11" spans="8:10" ht="12.75">
      <c r="H11" s="12" t="s">
        <v>3</v>
      </c>
      <c r="J11" s="5" t="s">
        <v>5</v>
      </c>
    </row>
    <row r="12" spans="8:10" ht="12.75">
      <c r="H12" s="17" t="s">
        <v>110</v>
      </c>
      <c r="J12" s="10" t="s">
        <v>110</v>
      </c>
    </row>
    <row r="13" spans="8:10" ht="12.75">
      <c r="H13" s="12" t="s">
        <v>4</v>
      </c>
      <c r="J13" s="5" t="s">
        <v>4</v>
      </c>
    </row>
    <row r="15" spans="1:10" ht="12.75">
      <c r="A15">
        <v>1</v>
      </c>
      <c r="B15" s="3" t="s">
        <v>13</v>
      </c>
      <c r="C15" t="s">
        <v>1</v>
      </c>
      <c r="H15" s="4">
        <v>66988</v>
      </c>
      <c r="J15" s="4">
        <v>188164</v>
      </c>
    </row>
    <row r="16" ht="12.75">
      <c r="J16" s="4"/>
    </row>
    <row r="17" spans="2:10" ht="12.75">
      <c r="B17" s="3" t="s">
        <v>11</v>
      </c>
      <c r="C17" t="s">
        <v>2</v>
      </c>
      <c r="H17" s="4">
        <v>0</v>
      </c>
      <c r="J17" s="4">
        <v>0</v>
      </c>
    </row>
    <row r="18" ht="12.75">
      <c r="J18" s="4"/>
    </row>
    <row r="19" spans="2:10" ht="12.75">
      <c r="B19" s="3" t="s">
        <v>12</v>
      </c>
      <c r="C19" t="s">
        <v>26</v>
      </c>
      <c r="H19" s="4">
        <v>1618</v>
      </c>
      <c r="J19" s="4">
        <v>5330</v>
      </c>
    </row>
    <row r="20" spans="8:11" ht="6.75" customHeight="1" thickBot="1">
      <c r="H20" s="13"/>
      <c r="I20" s="8"/>
      <c r="J20" s="13"/>
      <c r="K20" s="6"/>
    </row>
    <row r="21" spans="8:10" ht="6.75" customHeight="1">
      <c r="H21" s="14"/>
      <c r="I21" s="8"/>
      <c r="J21" s="14"/>
    </row>
    <row r="22" spans="1:10" ht="12.75">
      <c r="A22">
        <v>2</v>
      </c>
      <c r="B22" s="3" t="s">
        <v>13</v>
      </c>
      <c r="C22" t="s">
        <v>27</v>
      </c>
      <c r="J22" s="4"/>
    </row>
    <row r="23" spans="3:10" ht="12.75">
      <c r="C23" t="s">
        <v>28</v>
      </c>
      <c r="J23" s="4"/>
    </row>
    <row r="24" spans="3:10" ht="12.75">
      <c r="C24" t="s">
        <v>29</v>
      </c>
      <c r="J24" s="4"/>
    </row>
    <row r="25" spans="3:10" ht="12.75">
      <c r="C25" t="s">
        <v>9</v>
      </c>
      <c r="H25" s="4">
        <v>8800</v>
      </c>
      <c r="J25" s="4">
        <v>23168</v>
      </c>
    </row>
    <row r="26" ht="12.75">
      <c r="J26" s="4"/>
    </row>
    <row r="27" spans="2:10" ht="12.75">
      <c r="B27" s="3" t="s">
        <v>11</v>
      </c>
      <c r="C27" t="s">
        <v>30</v>
      </c>
      <c r="H27" s="4">
        <v>-3274</v>
      </c>
      <c r="J27" s="4">
        <v>-10003</v>
      </c>
    </row>
    <row r="28" ht="12.75">
      <c r="J28" s="4"/>
    </row>
    <row r="29" spans="2:10" ht="12.75">
      <c r="B29" s="3" t="s">
        <v>12</v>
      </c>
      <c r="C29" t="s">
        <v>31</v>
      </c>
      <c r="H29" s="4">
        <v>-3425</v>
      </c>
      <c r="J29" s="4">
        <v>-9226</v>
      </c>
    </row>
    <row r="30" ht="12.75">
      <c r="J30" s="4"/>
    </row>
    <row r="31" spans="2:10" ht="12.75">
      <c r="B31" s="3" t="s">
        <v>32</v>
      </c>
      <c r="C31" t="s">
        <v>6</v>
      </c>
      <c r="H31" s="4">
        <v>6147</v>
      </c>
      <c r="J31" s="4">
        <v>6147</v>
      </c>
    </row>
    <row r="32" spans="8:11" ht="6.75" customHeight="1">
      <c r="H32" s="15"/>
      <c r="I32" s="8"/>
      <c r="J32" s="15"/>
      <c r="K32" s="7"/>
    </row>
    <row r="33" spans="8:10" ht="6.75" customHeight="1">
      <c r="H33" s="14"/>
      <c r="I33" s="8"/>
      <c r="J33" s="14"/>
    </row>
    <row r="34" spans="2:10" ht="12.75">
      <c r="B34" s="3" t="s">
        <v>14</v>
      </c>
      <c r="C34" t="s">
        <v>33</v>
      </c>
      <c r="J34" s="4"/>
    </row>
    <row r="35" spans="3:10" ht="12.75">
      <c r="C35" t="s">
        <v>34</v>
      </c>
      <c r="J35" s="4"/>
    </row>
    <row r="36" spans="3:10" ht="12.75">
      <c r="C36" t="s">
        <v>35</v>
      </c>
      <c r="J36" s="4"/>
    </row>
    <row r="37" spans="3:10" ht="12.75">
      <c r="C37" t="s">
        <v>7</v>
      </c>
      <c r="H37" s="4">
        <v>8248</v>
      </c>
      <c r="J37" s="4">
        <f>SUM(J25:J31)</f>
        <v>10086</v>
      </c>
    </row>
    <row r="38" ht="12.75">
      <c r="J38" s="4"/>
    </row>
    <row r="39" spans="2:10" ht="12.75">
      <c r="B39" s="3" t="s">
        <v>15</v>
      </c>
      <c r="C39" t="s">
        <v>36</v>
      </c>
      <c r="H39" s="4">
        <v>0</v>
      </c>
      <c r="J39" s="4">
        <v>0</v>
      </c>
    </row>
    <row r="40" spans="8:11" ht="6.75" customHeight="1">
      <c r="H40" s="15"/>
      <c r="I40" s="8"/>
      <c r="J40" s="15"/>
      <c r="K40" s="7"/>
    </row>
    <row r="41" spans="8:10" ht="6.75" customHeight="1">
      <c r="H41" s="14"/>
      <c r="I41" s="8"/>
      <c r="J41" s="14"/>
    </row>
    <row r="42" spans="2:10" ht="12.75">
      <c r="B42" s="3" t="s">
        <v>16</v>
      </c>
      <c r="C42" t="s">
        <v>106</v>
      </c>
      <c r="J42" s="4"/>
    </row>
    <row r="43" spans="3:10" ht="12.75">
      <c r="C43" t="s">
        <v>7</v>
      </c>
      <c r="H43" s="4">
        <f>+H37+H39</f>
        <v>8248</v>
      </c>
      <c r="J43" s="4">
        <f>+J37+J39</f>
        <v>10086</v>
      </c>
    </row>
    <row r="44" ht="12.75">
      <c r="J44" s="4"/>
    </row>
    <row r="45" spans="2:10" ht="12.75">
      <c r="B45" s="3" t="s">
        <v>17</v>
      </c>
      <c r="C45" t="s">
        <v>8</v>
      </c>
      <c r="H45" s="4">
        <v>-2728</v>
      </c>
      <c r="J45" s="4">
        <v>-4242</v>
      </c>
    </row>
    <row r="46" spans="8:11" ht="6.75" customHeight="1">
      <c r="H46" s="15"/>
      <c r="I46" s="8"/>
      <c r="J46" s="15"/>
      <c r="K46" s="7"/>
    </row>
    <row r="47" spans="8:10" ht="6.75" customHeight="1">
      <c r="H47" s="14"/>
      <c r="I47" s="8"/>
      <c r="J47" s="14"/>
    </row>
    <row r="48" spans="2:10" ht="12.75">
      <c r="B48" s="3" t="s">
        <v>10</v>
      </c>
      <c r="C48" s="3" t="s">
        <v>37</v>
      </c>
      <c r="J48" s="4"/>
    </row>
    <row r="49" spans="3:10" ht="12.75">
      <c r="C49" t="s">
        <v>38</v>
      </c>
      <c r="H49" s="4">
        <f>+H43+H45</f>
        <v>5520</v>
      </c>
      <c r="J49" s="4">
        <f>+J43+J45</f>
        <v>5844</v>
      </c>
    </row>
    <row r="50" ht="12.75">
      <c r="J50" s="4"/>
    </row>
    <row r="51" spans="3:10" ht="12.75">
      <c r="C51" s="3" t="s">
        <v>39</v>
      </c>
      <c r="H51" s="4">
        <v>11</v>
      </c>
      <c r="J51" s="4">
        <v>263</v>
      </c>
    </row>
    <row r="52" spans="8:11" ht="6.75" customHeight="1">
      <c r="H52" s="15"/>
      <c r="I52" s="8"/>
      <c r="J52" s="15"/>
      <c r="K52" s="7"/>
    </row>
    <row r="53" spans="8:10" ht="6.75" customHeight="1">
      <c r="H53" s="14"/>
      <c r="I53" s="8"/>
      <c r="J53" s="14"/>
    </row>
    <row r="54" spans="2:10" ht="12.75">
      <c r="B54" s="3" t="s">
        <v>18</v>
      </c>
      <c r="C54" t="s">
        <v>40</v>
      </c>
      <c r="J54" s="4"/>
    </row>
    <row r="55" spans="3:10" ht="12.75">
      <c r="C55" t="s">
        <v>41</v>
      </c>
      <c r="H55" s="4">
        <f>+H49+H51</f>
        <v>5531</v>
      </c>
      <c r="J55" s="4">
        <f>+J49+J51</f>
        <v>6107</v>
      </c>
    </row>
    <row r="56" ht="12.75">
      <c r="J56" s="4"/>
    </row>
    <row r="57" spans="2:10" ht="12.75">
      <c r="B57" s="3" t="s">
        <v>42</v>
      </c>
      <c r="C57" s="3" t="s">
        <v>43</v>
      </c>
      <c r="H57" s="4">
        <v>0</v>
      </c>
      <c r="J57" s="4">
        <v>0</v>
      </c>
    </row>
    <row r="58" spans="3:10" ht="12.75">
      <c r="C58" s="3" t="s">
        <v>44</v>
      </c>
      <c r="H58" s="4">
        <v>0</v>
      </c>
      <c r="J58" s="4">
        <v>0</v>
      </c>
    </row>
    <row r="59" spans="3:10" ht="12.75">
      <c r="C59" s="3" t="s">
        <v>45</v>
      </c>
      <c r="J59" s="4"/>
    </row>
    <row r="60" spans="3:10" ht="12.75">
      <c r="C60" t="s">
        <v>46</v>
      </c>
      <c r="H60" s="4">
        <v>0</v>
      </c>
      <c r="J60" s="4">
        <v>0</v>
      </c>
    </row>
    <row r="61" spans="8:11" ht="12.75">
      <c r="H61" s="15"/>
      <c r="I61" s="8"/>
      <c r="J61" s="15"/>
      <c r="K61" s="7"/>
    </row>
    <row r="62" spans="2:10" ht="12.75">
      <c r="B62" s="3" t="s">
        <v>19</v>
      </c>
      <c r="C62" t="s">
        <v>47</v>
      </c>
      <c r="J62" s="4"/>
    </row>
    <row r="63" spans="3:11" ht="13.5" thickBot="1">
      <c r="C63" t="s">
        <v>48</v>
      </c>
      <c r="H63" s="16">
        <f>SUM(H55:H61)</f>
        <v>5531</v>
      </c>
      <c r="I63" s="8"/>
      <c r="J63" s="16">
        <f>SUM(J55:J61)</f>
        <v>6107</v>
      </c>
      <c r="K63" s="9"/>
    </row>
    <row r="64" ht="13.5" thickTop="1">
      <c r="J64" s="4"/>
    </row>
    <row r="65" spans="1:10" ht="12.75">
      <c r="A65">
        <v>3</v>
      </c>
      <c r="B65" s="3" t="s">
        <v>13</v>
      </c>
      <c r="C65" t="s">
        <v>49</v>
      </c>
      <c r="J65" s="4"/>
    </row>
    <row r="66" spans="3:10" ht="12.75">
      <c r="C66" t="s">
        <v>50</v>
      </c>
      <c r="J66" s="4"/>
    </row>
    <row r="67" spans="3:10" ht="12.75">
      <c r="C67" t="s">
        <v>51</v>
      </c>
      <c r="J67" s="4"/>
    </row>
    <row r="68" ht="12.75">
      <c r="J68" s="4"/>
    </row>
    <row r="69" spans="3:10" ht="12.75">
      <c r="C69" s="3" t="s">
        <v>52</v>
      </c>
      <c r="J69" s="4"/>
    </row>
    <row r="70" spans="3:10" ht="12.75">
      <c r="C70" t="s">
        <v>113</v>
      </c>
      <c r="J70" s="4"/>
    </row>
    <row r="71" ht="12.75">
      <c r="C71" t="s">
        <v>108</v>
      </c>
    </row>
    <row r="72" spans="3:11" ht="12.75">
      <c r="C72" t="s">
        <v>109</v>
      </c>
      <c r="H72" s="11">
        <f>(+H63*1000/266104996)*100</f>
        <v>2.0785028778640444</v>
      </c>
      <c r="I72" s="8"/>
      <c r="J72" s="11">
        <f>(+J63*1000/266104996)*100</f>
        <v>2.2949587913787233</v>
      </c>
      <c r="K72" s="7"/>
    </row>
    <row r="73" ht="12.75">
      <c r="J73" s="4"/>
    </row>
    <row r="74" spans="3:11" ht="12.75">
      <c r="C74" s="3" t="s">
        <v>96</v>
      </c>
      <c r="H74" s="15">
        <v>0</v>
      </c>
      <c r="I74" s="8"/>
      <c r="J74" s="15">
        <v>0</v>
      </c>
      <c r="K74" s="7"/>
    </row>
    <row r="77" ht="12.75">
      <c r="C77" t="s">
        <v>107</v>
      </c>
    </row>
  </sheetData>
  <printOptions horizontalCentered="1"/>
  <pageMargins left="0.25" right="0" top="1" bottom="1" header="0.5" footer="0.5"/>
  <pageSetup orientation="portrait" paperSize="9" r:id="rId1"/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workbookViewId="0" topLeftCell="E1">
      <selection activeCell="M13" sqref="M13"/>
    </sheetView>
  </sheetViews>
  <sheetFormatPr defaultColWidth="9.33203125" defaultRowHeight="12.75"/>
  <cols>
    <col min="1" max="1" width="4.33203125" style="0" customWidth="1"/>
    <col min="7" max="7" width="11.5" style="0" customWidth="1"/>
    <col min="8" max="8" width="18" style="4" bestFit="1" customWidth="1"/>
    <col min="9" max="9" width="1.83203125" style="0" customWidth="1"/>
    <col min="10" max="10" width="19" style="4" bestFit="1" customWidth="1"/>
  </cols>
  <sheetData>
    <row r="1" ht="14.25">
      <c r="A1" s="1" t="s">
        <v>20</v>
      </c>
    </row>
    <row r="2" ht="14.25">
      <c r="A2" s="1" t="s">
        <v>21</v>
      </c>
    </row>
    <row r="4" ht="12.75">
      <c r="A4" s="2" t="s">
        <v>53</v>
      </c>
    </row>
    <row r="6" spans="8:10" ht="12.75">
      <c r="H6" s="18" t="s">
        <v>54</v>
      </c>
      <c r="J6" s="18" t="s">
        <v>57</v>
      </c>
    </row>
    <row r="7" spans="8:10" ht="12.75">
      <c r="H7" s="12" t="s">
        <v>55</v>
      </c>
      <c r="J7" s="12" t="s">
        <v>58</v>
      </c>
    </row>
    <row r="8" spans="8:10" ht="12.75">
      <c r="H8" s="12" t="s">
        <v>56</v>
      </c>
      <c r="J8" s="12" t="s">
        <v>59</v>
      </c>
    </row>
    <row r="9" spans="8:10" ht="12.75">
      <c r="H9" s="12" t="s">
        <v>3</v>
      </c>
      <c r="J9" s="12" t="s">
        <v>60</v>
      </c>
    </row>
    <row r="10" spans="8:10" ht="12.75">
      <c r="H10" s="17" t="s">
        <v>110</v>
      </c>
      <c r="J10" s="19" t="s">
        <v>89</v>
      </c>
    </row>
    <row r="11" spans="8:10" ht="12.75">
      <c r="H11" s="12" t="s">
        <v>4</v>
      </c>
      <c r="J11" s="12" t="s">
        <v>4</v>
      </c>
    </row>
    <row r="13" spans="1:10" ht="12.75">
      <c r="A13">
        <v>1</v>
      </c>
      <c r="B13" t="s">
        <v>61</v>
      </c>
      <c r="H13" s="4">
        <v>501268</v>
      </c>
      <c r="J13" s="4">
        <v>506112</v>
      </c>
    </row>
    <row r="14" spans="1:10" ht="12.75">
      <c r="A14">
        <v>2</v>
      </c>
      <c r="B14" t="s">
        <v>62</v>
      </c>
      <c r="H14" s="4">
        <v>0</v>
      </c>
      <c r="J14" s="4">
        <v>0</v>
      </c>
    </row>
    <row r="15" spans="1:10" ht="12.75">
      <c r="A15">
        <v>3</v>
      </c>
      <c r="B15" t="s">
        <v>63</v>
      </c>
      <c r="H15" s="4">
        <v>113303</v>
      </c>
      <c r="J15" s="4">
        <v>107485</v>
      </c>
    </row>
    <row r="16" spans="1:10" ht="12.75">
      <c r="A16">
        <v>4</v>
      </c>
      <c r="B16" t="s">
        <v>97</v>
      </c>
      <c r="D16" t="s">
        <v>98</v>
      </c>
      <c r="H16" s="4">
        <v>7210</v>
      </c>
      <c r="J16" s="4">
        <v>7581</v>
      </c>
    </row>
    <row r="17" spans="4:10" ht="12.75">
      <c r="D17" t="s">
        <v>99</v>
      </c>
      <c r="H17" s="4">
        <v>380</v>
      </c>
      <c r="J17" s="4">
        <v>355</v>
      </c>
    </row>
    <row r="18" spans="1:10" ht="12.75">
      <c r="A18">
        <v>5</v>
      </c>
      <c r="B18" t="s">
        <v>64</v>
      </c>
      <c r="H18" s="4">
        <v>164937</v>
      </c>
      <c r="J18" s="4">
        <f>162773</f>
        <v>162773</v>
      </c>
    </row>
    <row r="19" spans="5:10" ht="12.75">
      <c r="E19" t="s">
        <v>104</v>
      </c>
      <c r="H19" s="4">
        <v>1924</v>
      </c>
      <c r="J19" s="4">
        <v>1924</v>
      </c>
    </row>
    <row r="21" spans="1:2" ht="12.75">
      <c r="A21">
        <v>6</v>
      </c>
      <c r="B21" t="s">
        <v>65</v>
      </c>
    </row>
    <row r="22" spans="2:10" ht="12.75">
      <c r="B22" t="s">
        <v>66</v>
      </c>
      <c r="H22" s="4">
        <f>28909-6455</f>
        <v>22454</v>
      </c>
      <c r="J22" s="4">
        <v>39745</v>
      </c>
    </row>
    <row r="23" spans="2:10" ht="12.75">
      <c r="B23" t="s">
        <v>67</v>
      </c>
      <c r="H23" s="4">
        <v>15180</v>
      </c>
      <c r="J23" s="4">
        <v>10306</v>
      </c>
    </row>
    <row r="24" spans="2:10" ht="12.75">
      <c r="B24" t="s">
        <v>68</v>
      </c>
      <c r="H24" s="4">
        <v>96407</v>
      </c>
      <c r="J24" s="4">
        <v>63050</v>
      </c>
    </row>
    <row r="25" spans="2:10" ht="12.75">
      <c r="B25" t="s">
        <v>69</v>
      </c>
      <c r="H25" s="4">
        <v>0</v>
      </c>
      <c r="J25" s="4">
        <v>0</v>
      </c>
    </row>
    <row r="26" spans="2:10" ht="12.75">
      <c r="B26" t="s">
        <v>70</v>
      </c>
      <c r="H26" s="4">
        <v>15241</v>
      </c>
      <c r="J26" s="4">
        <v>16627</v>
      </c>
    </row>
    <row r="27" ht="12.75">
      <c r="B27" t="s">
        <v>71</v>
      </c>
    </row>
    <row r="28" spans="3:10" ht="12.75">
      <c r="C28" t="s">
        <v>91</v>
      </c>
      <c r="H28" s="4">
        <v>23237</v>
      </c>
      <c r="J28" s="4">
        <v>34253</v>
      </c>
    </row>
    <row r="29" spans="3:10" ht="12.75">
      <c r="C29" t="s">
        <v>90</v>
      </c>
      <c r="H29" s="4">
        <v>12070</v>
      </c>
      <c r="J29" s="4">
        <v>12158</v>
      </c>
    </row>
    <row r="30" spans="3:10" ht="12.75">
      <c r="C30" t="s">
        <v>92</v>
      </c>
      <c r="H30" s="4">
        <v>86866</v>
      </c>
      <c r="J30" s="4">
        <v>85448</v>
      </c>
    </row>
    <row r="31" spans="8:10" ht="12.75">
      <c r="H31" s="20">
        <f>SUM(H22:H30)</f>
        <v>271455</v>
      </c>
      <c r="I31" s="8"/>
      <c r="J31" s="20">
        <f>SUM(J22:J30)</f>
        <v>261587</v>
      </c>
    </row>
    <row r="33" spans="1:2" ht="12.75">
      <c r="A33">
        <v>7</v>
      </c>
      <c r="B33" t="s">
        <v>72</v>
      </c>
    </row>
    <row r="34" spans="2:10" ht="12.75">
      <c r="B34" t="s">
        <v>73</v>
      </c>
      <c r="H34" s="4">
        <f>51885+74650</f>
        <v>126535</v>
      </c>
      <c r="J34" s="4">
        <v>117999</v>
      </c>
    </row>
    <row r="35" spans="2:10" ht="12.75">
      <c r="B35" t="s">
        <v>74</v>
      </c>
      <c r="H35" s="4">
        <v>46313</v>
      </c>
      <c r="J35" s="4">
        <v>67410</v>
      </c>
    </row>
    <row r="36" spans="2:10" ht="12.75">
      <c r="B36" t="s">
        <v>100</v>
      </c>
      <c r="H36" s="4">
        <f>49828+190</f>
        <v>50018</v>
      </c>
      <c r="J36" s="4">
        <v>52875</v>
      </c>
    </row>
    <row r="37" spans="2:10" ht="12.75">
      <c r="B37" t="s">
        <v>75</v>
      </c>
      <c r="H37" s="4">
        <v>2883</v>
      </c>
      <c r="J37" s="4">
        <v>1475</v>
      </c>
    </row>
    <row r="38" ht="12.75">
      <c r="B38" t="s">
        <v>71</v>
      </c>
    </row>
    <row r="39" spans="3:10" ht="12.75">
      <c r="C39" t="s">
        <v>95</v>
      </c>
      <c r="H39" s="4">
        <v>9464</v>
      </c>
      <c r="J39" s="4">
        <v>671</v>
      </c>
    </row>
    <row r="40" spans="3:10" ht="12.75">
      <c r="C40" t="s">
        <v>93</v>
      </c>
      <c r="H40" s="4">
        <v>0</v>
      </c>
      <c r="J40" s="4">
        <v>1857</v>
      </c>
    </row>
    <row r="41" spans="3:10" ht="12.75">
      <c r="C41" t="s">
        <v>94</v>
      </c>
      <c r="H41" s="4">
        <v>12880</v>
      </c>
      <c r="J41" s="4">
        <v>19819</v>
      </c>
    </row>
    <row r="42" spans="8:10" ht="12.75">
      <c r="H42" s="20">
        <f>SUM(H34:H41)</f>
        <v>248093</v>
      </c>
      <c r="I42" s="8"/>
      <c r="J42" s="20">
        <f>SUM(J34:J41)</f>
        <v>262106</v>
      </c>
    </row>
    <row r="43" ht="12.75">
      <c r="I43" s="8"/>
    </row>
    <row r="44" spans="1:10" ht="12.75">
      <c r="A44">
        <v>8</v>
      </c>
      <c r="B44" t="s">
        <v>76</v>
      </c>
      <c r="H44" s="4">
        <f>+H31-H42</f>
        <v>23362</v>
      </c>
      <c r="I44" s="8"/>
      <c r="J44" s="4">
        <f>+J31-J42</f>
        <v>-519</v>
      </c>
    </row>
    <row r="45" ht="12.75">
      <c r="I45" s="8"/>
    </row>
    <row r="46" spans="8:10" ht="13.5" thickBot="1">
      <c r="H46" s="21">
        <f>SUM(H13:H19)+H44</f>
        <v>812384</v>
      </c>
      <c r="I46" s="8"/>
      <c r="J46" s="21">
        <f>SUM(J13:J19)+J44</f>
        <v>785711</v>
      </c>
    </row>
    <row r="47" ht="13.5" thickTop="1"/>
    <row r="48" spans="1:2" ht="12.75">
      <c r="A48">
        <v>9</v>
      </c>
      <c r="B48" t="s">
        <v>77</v>
      </c>
    </row>
    <row r="49" spans="2:10" ht="12.75">
      <c r="B49" t="s">
        <v>78</v>
      </c>
      <c r="H49" s="4">
        <v>284230</v>
      </c>
      <c r="J49" s="4">
        <v>257878</v>
      </c>
    </row>
    <row r="50" ht="12.75">
      <c r="B50" t="s">
        <v>79</v>
      </c>
    </row>
    <row r="51" spans="2:10" ht="12.75">
      <c r="B51" t="s">
        <v>80</v>
      </c>
      <c r="H51" s="4">
        <f>43976-1024</f>
        <v>42952</v>
      </c>
      <c r="J51" s="4">
        <v>41226</v>
      </c>
    </row>
    <row r="52" spans="2:10" ht="12.75">
      <c r="B52" t="s">
        <v>81</v>
      </c>
      <c r="H52" s="4">
        <v>89199</v>
      </c>
      <c r="J52" s="4">
        <v>89199</v>
      </c>
    </row>
    <row r="53" spans="2:10" ht="12.75">
      <c r="B53" t="s">
        <v>82</v>
      </c>
      <c r="H53" s="4">
        <v>1024</v>
      </c>
      <c r="J53" s="4">
        <v>1363</v>
      </c>
    </row>
    <row r="54" spans="2:10" ht="12.75">
      <c r="B54" t="s">
        <v>83</v>
      </c>
      <c r="H54" s="4">
        <v>0</v>
      </c>
      <c r="J54" s="4">
        <v>0</v>
      </c>
    </row>
    <row r="55" spans="2:10" ht="12.75">
      <c r="B55" t="s">
        <v>84</v>
      </c>
      <c r="H55" s="4">
        <v>144526</v>
      </c>
      <c r="J55" s="4">
        <v>138570</v>
      </c>
    </row>
    <row r="56" spans="2:10" ht="12.75">
      <c r="B56" t="s">
        <v>71</v>
      </c>
      <c r="H56" s="15">
        <v>0</v>
      </c>
      <c r="I56" s="8"/>
      <c r="J56" s="15">
        <v>0</v>
      </c>
    </row>
    <row r="57" spans="8:10" ht="12.75">
      <c r="H57" s="4">
        <f>SUM(H49:H56)</f>
        <v>561931</v>
      </c>
      <c r="J57" s="4">
        <f>SUM(J49:J56)</f>
        <v>528236</v>
      </c>
    </row>
    <row r="59" spans="1:10" ht="12.75">
      <c r="A59">
        <v>10</v>
      </c>
      <c r="B59" t="s">
        <v>85</v>
      </c>
      <c r="H59" s="4">
        <v>1631</v>
      </c>
      <c r="J59" s="4">
        <v>1864</v>
      </c>
    </row>
    <row r="60" spans="1:10" ht="12.75">
      <c r="A60">
        <v>11</v>
      </c>
      <c r="B60" t="s">
        <v>86</v>
      </c>
      <c r="H60" s="4">
        <v>93304</v>
      </c>
      <c r="J60" s="4">
        <v>100431</v>
      </c>
    </row>
    <row r="61" spans="1:2" ht="12.75">
      <c r="A61">
        <v>12</v>
      </c>
      <c r="B61" t="s">
        <v>87</v>
      </c>
    </row>
    <row r="62" spans="3:10" ht="12.75">
      <c r="C62" t="s">
        <v>105</v>
      </c>
      <c r="H62" s="4">
        <v>75</v>
      </c>
      <c r="J62" s="4">
        <v>137</v>
      </c>
    </row>
    <row r="63" spans="3:10" ht="12.75">
      <c r="C63" t="s">
        <v>101</v>
      </c>
      <c r="H63" s="4">
        <v>5443</v>
      </c>
      <c r="J63" s="4">
        <v>5043</v>
      </c>
    </row>
    <row r="64" spans="3:10" ht="12.75">
      <c r="C64" t="s">
        <v>102</v>
      </c>
      <c r="H64" s="4">
        <v>150000</v>
      </c>
      <c r="J64" s="4">
        <v>150000</v>
      </c>
    </row>
    <row r="65" ht="12.75">
      <c r="C65" t="s">
        <v>103</v>
      </c>
    </row>
    <row r="66" spans="8:10" ht="13.5" thickBot="1">
      <c r="H66" s="21">
        <f>SUM(H57:H65)</f>
        <v>812384</v>
      </c>
      <c r="I66" s="8"/>
      <c r="J66" s="21">
        <f>SUM(J57:J65)</f>
        <v>785711</v>
      </c>
    </row>
    <row r="67" ht="13.5" thickTop="1"/>
    <row r="68" spans="1:10" ht="13.5" thickBot="1">
      <c r="A68">
        <v>13</v>
      </c>
      <c r="B68" t="s">
        <v>88</v>
      </c>
      <c r="H68" s="22">
        <f>(+H57-H16-H17)/H49*100</f>
        <v>195.03254406642506</v>
      </c>
      <c r="J68" s="22">
        <f>(+J57-J16-J17)/J49*100</f>
        <v>201.76207353865004</v>
      </c>
    </row>
  </sheetData>
  <printOptions horizontalCentered="1"/>
  <pageMargins left="0" right="0" top="0.25" bottom="0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PJ DEVELOPMENT GROUP</dc:creator>
  <cp:keywords/>
  <dc:description/>
  <cp:lastModifiedBy>PJ DEVELOPMENT GROUP</cp:lastModifiedBy>
  <cp:lastPrinted>2000-05-30T01:39:39Z</cp:lastPrinted>
  <dcterms:created xsi:type="dcterms:W3CDTF">1999-09-10T07:41:06Z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