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'bsheet'!$A$1:$E$67</definedName>
    <definedName name="_xlnm.Print_Area" localSheetId="3">'cashflow'!$A$1:$D$52</definedName>
    <definedName name="_xlnm.Print_Area" localSheetId="2">'equity'!$A$1:$L$34</definedName>
    <definedName name="_xlnm.Print_Area" localSheetId="0">'income'!$A$1:$H$43</definedName>
    <definedName name="_xlnm.Print_Area" localSheetId="4">'notes'!$A$72:$I$138</definedName>
  </definedNames>
  <calcPr fullCalcOnLoad="1"/>
</workbook>
</file>

<file path=xl/sharedStrings.xml><?xml version="1.0" encoding="utf-8"?>
<sst xmlns="http://schemas.openxmlformats.org/spreadsheetml/2006/main" count="304" uniqueCount="250">
  <si>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</si>
  <si>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</si>
  <si>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</si>
  <si>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</si>
  <si>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</si>
  <si>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</si>
  <si>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</si>
  <si>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</si>
  <si>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</si>
  <si>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</si>
  <si>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</si>
  <si>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</si>
  <si>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</si>
  <si>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</si>
  <si>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</si>
  <si>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</si>
  <si>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</si>
  <si>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</si>
  <si>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</si>
  <si>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</si>
  <si>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</si>
  <si>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 xml:space="preserve">         Taxation</t>
  </si>
  <si>
    <t>Share Capital</t>
  </si>
  <si>
    <t>Reserves</t>
  </si>
  <si>
    <t>Shareholders' Fund</t>
  </si>
  <si>
    <t>ended</t>
  </si>
  <si>
    <t>Adjustment for non-cash flow :-</t>
  </si>
  <si>
    <t>Operating profit before changes in working capital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</si>
  <si>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</si>
  <si>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</si>
  <si>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</si>
  <si>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</si>
  <si>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</si>
  <si>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</si>
  <si>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 xml:space="preserve">         - Equity investments</t>
  </si>
  <si>
    <t xml:space="preserve">         - Other investments</t>
  </si>
  <si>
    <t>Financing Activities</t>
  </si>
  <si>
    <t xml:space="preserve">        - Bank borrowings</t>
  </si>
  <si>
    <t>Net Change in Cash and Cash Equivalents</t>
  </si>
  <si>
    <t>Cash and Cash Equivalents at beginning of year</t>
  </si>
  <si>
    <t>Cash and Cash Equivalents at end of period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</si>
  <si>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</si>
  <si>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</si>
  <si>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</si>
  <si>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</si>
  <si>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</si>
  <si>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</si>
  <si>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</si>
  <si>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</si>
  <si>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</si>
  <si>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</si>
  <si>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</si>
  <si>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</si>
  <si>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</si>
  <si>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</si>
  <si>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</si>
  <si>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</si>
  <si>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Goodwill on consolidation</t>
  </si>
  <si>
    <t>Changes in contingent liabilities and contingent assets</t>
  </si>
  <si>
    <t>Review of Performance</t>
  </si>
  <si>
    <t>Current Year Prospects</t>
  </si>
  <si>
    <t>Profit Forecast/Profit Guarantee</t>
  </si>
  <si>
    <t>Not applicable.</t>
  </si>
  <si>
    <t>Taxation comprises the following :-</t>
  </si>
  <si>
    <t>Current taxation</t>
  </si>
  <si>
    <t>Associated and joint venture companies</t>
  </si>
  <si>
    <t>The effective tax rate of the Group is higher than the statutory tax rate principally due to losses suffered by certain</t>
  </si>
  <si>
    <t>subsidiaries, associated and joint venture companies.</t>
  </si>
  <si>
    <t>There is no sale of unquoted investments and properties other than the sale of land and buildings in the normal course</t>
  </si>
  <si>
    <t>of business as property developers.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</si>
  <si>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</si>
  <si>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</si>
  <si>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</si>
  <si>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</si>
  <si>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 xml:space="preserve">        Total gain on disposal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</si>
  <si>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</si>
  <si>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</si>
  <si>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</si>
  <si>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</si>
  <si>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</si>
  <si>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</si>
  <si>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</si>
  <si>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</si>
  <si>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</si>
  <si>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</si>
  <si>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</si>
  <si>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</si>
  <si>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</si>
  <si>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</si>
  <si>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</si>
  <si>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</si>
  <si>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</si>
  <si>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</si>
  <si>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YEO KIM LAY</t>
  </si>
  <si>
    <t>LIM SENG YON</t>
  </si>
  <si>
    <t>Secretaries</t>
  </si>
  <si>
    <t>Kuala Lumpur</t>
  </si>
  <si>
    <t>At 1 January 2002</t>
  </si>
  <si>
    <t>The interim financial report is unaudited and has been prepared in accordance with MASB 26 Interim Financial Reporting</t>
  </si>
  <si>
    <t>Basis of Preparation</t>
  </si>
  <si>
    <t>There were no changes in estimates of amounts reported in prior quarters of the current financial year or changes</t>
  </si>
  <si>
    <t>in estimates of amounts reported in prior financial years that have a material effect in the current quarter.</t>
  </si>
  <si>
    <t>by independent professional valuers less depreciation.</t>
  </si>
  <si>
    <t>All borrowings are denominated in Ringgit Malaysia.</t>
  </si>
  <si>
    <t>Material Changes in the Quarterly Results as Compared with the Preceding Quarter</t>
  </si>
  <si>
    <t xml:space="preserve">         3 months ended</t>
  </si>
  <si>
    <t>Net profit for the period (RM'000)</t>
  </si>
  <si>
    <t>Weighted average number of ordinary shares ('000)</t>
  </si>
  <si>
    <t>Basic earnings per share (sen)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</si>
  <si>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</si>
  <si>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</si>
  <si>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</si>
  <si>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</si>
  <si>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</si>
  <si>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</si>
  <si>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</si>
  <si>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</si>
  <si>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Net Tangible Assets per share (RM)</t>
  </si>
  <si>
    <t>Premium</t>
  </si>
  <si>
    <t>Distributable</t>
  </si>
  <si>
    <t>---------------------------Non-distributable-------------------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</si>
  <si>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</si>
  <si>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</si>
  <si>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</si>
  <si>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</si>
  <si>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Properties</t>
  </si>
  <si>
    <t>Food</t>
  </si>
  <si>
    <t>Franchising</t>
  </si>
  <si>
    <t>Information</t>
  </si>
  <si>
    <t>Technology</t>
  </si>
  <si>
    <t>Non-</t>
  </si>
  <si>
    <t>Segment</t>
  </si>
  <si>
    <t>Segment results</t>
  </si>
  <si>
    <t>Unallocated expenses</t>
  </si>
  <si>
    <t>Operating profit</t>
  </si>
  <si>
    <t>Profit before taxation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</si>
  <si>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</si>
  <si>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</si>
  <si>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</si>
  <si>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>Included in investing results are exceptional items comprising :-</t>
  </si>
  <si>
    <t>EPS - basic (sen)</t>
  </si>
  <si>
    <t xml:space="preserve">        - Share capital issued</t>
  </si>
  <si>
    <t xml:space="preserve">         - Plant, property and equipments</t>
  </si>
  <si>
    <t xml:space="preserve">         Taxation paid</t>
  </si>
  <si>
    <t xml:space="preserve">         Intangible assets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</si>
  <si>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</si>
  <si>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</si>
  <si>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</si>
  <si>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</si>
  <si>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</si>
  <si>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</si>
  <si>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</si>
  <si>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</si>
  <si>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and Chapter 9 part K of the Listing Requirements of the Kuala Lumpur Stock Exchange.</t>
  </si>
  <si>
    <t>Liquid</t>
  </si>
  <si>
    <t>Bulking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</si>
  <si>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</si>
  <si>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</si>
  <si>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</si>
  <si>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</si>
  <si>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>The directors are of the view that the results reflect the current economic conditions affecting the business of the Group.</t>
  </si>
  <si>
    <t>Net profit for the year</t>
  </si>
  <si>
    <t>Currency translation differences</t>
  </si>
  <si>
    <t>31/12/2002</t>
  </si>
  <si>
    <t xml:space="preserve">         - Associated companies</t>
  </si>
  <si>
    <t>There is no material subsequent events since 31 December 2002.</t>
  </si>
  <si>
    <t>Minority interests</t>
  </si>
  <si>
    <t>Minority Interests</t>
  </si>
  <si>
    <t>Investment in Associated and Joint Venture Companies</t>
  </si>
  <si>
    <t>Net Profit/(Loss) before tax</t>
  </si>
  <si>
    <t>Net Current Assets/(Liabilities)</t>
  </si>
  <si>
    <t>The directors are of the view that the business conditions will remain competitive but overall performance is expected</t>
  </si>
  <si>
    <t>to remain stable.</t>
  </si>
  <si>
    <t>31/03/2003</t>
  </si>
  <si>
    <t>31/03/2002</t>
  </si>
  <si>
    <t>for the year ended 31 December 2002)</t>
  </si>
  <si>
    <t>Financial Statements for the year ended 31 December 2002)</t>
  </si>
  <si>
    <t>At 1 January 2003</t>
  </si>
  <si>
    <t>At 31 March 2003</t>
  </si>
  <si>
    <t>At 31 March 2002</t>
  </si>
  <si>
    <t>Less : 822,000 treasury shares, at cost</t>
  </si>
  <si>
    <t>FOR THE PERIOD ENDED 31 MARCH 2003</t>
  </si>
  <si>
    <t>AS AT 31 MARCH 2003</t>
  </si>
  <si>
    <t>FOR THE THREE MONTHS ENDED 31 MARCH 2003</t>
  </si>
  <si>
    <t>3 months</t>
  </si>
  <si>
    <t>BOLTON BERHAD (5572-H)</t>
  </si>
  <si>
    <t>Unaudited interim report for the quarter ended 31 March 2003</t>
  </si>
  <si>
    <t>Explanatory Notes</t>
  </si>
  <si>
    <t>A1.</t>
  </si>
  <si>
    <t>with those adopted in the most recent annual audited financial statements for the year ended 31 December 2002.</t>
  </si>
  <si>
    <t>The audit report of the Group's most recent annual audited financial statements for the year ended 31 December 2002 was</t>
  </si>
  <si>
    <t>A2.</t>
  </si>
  <si>
    <t>Audit Qualification</t>
  </si>
  <si>
    <t>A3.</t>
  </si>
  <si>
    <t>A4.</t>
  </si>
  <si>
    <t>A5.</t>
  </si>
  <si>
    <t>A6.</t>
  </si>
  <si>
    <t>During the current financial period, the Company repurchased 520,000 of its issued shares of RM1 each from the open market at an</t>
  </si>
  <si>
    <t>average price of RM0.55 per share. The shares repurchased were retained as treasury shares.</t>
  </si>
  <si>
    <t>No dividends were paid in the quarter ended 31 March 2003.</t>
  </si>
  <si>
    <t>3 months ended 31/03/2003</t>
  </si>
  <si>
    <t>A7.</t>
  </si>
  <si>
    <t>A8.</t>
  </si>
  <si>
    <t>A9.</t>
  </si>
  <si>
    <t>audited statements for the year ended 31 December 2002. The carrying value is based on a valuation carried out in 1983</t>
  </si>
  <si>
    <t>A10.</t>
  </si>
  <si>
    <t>A11.</t>
  </si>
  <si>
    <t>There were no material changes in the composition of the Group during the interim period under review.</t>
  </si>
  <si>
    <t>A12.</t>
  </si>
  <si>
    <t>RM2,463,000 since the last annual balance sheet date. Corporate guarantees given to financial institutions for facilities</t>
  </si>
  <si>
    <t>ADDITIONAL INFORMATION AS REQUIRED BY APPENDIX 9B OF THE KUALA LUMPUR STOCK</t>
  </si>
  <si>
    <t>LISTING REQUIREMENTS.</t>
  </si>
  <si>
    <t>B1.</t>
  </si>
  <si>
    <t>B2.</t>
  </si>
  <si>
    <t>Sale of unquoted investments and properties</t>
  </si>
  <si>
    <t>B3.</t>
  </si>
  <si>
    <t>(b) Investments in quoted securities as at 31 March 2003 are as follows :-</t>
  </si>
  <si>
    <t>B4.</t>
  </si>
  <si>
    <t>B5.</t>
  </si>
  <si>
    <t>Particulars of the Group's borrowings as at 31 March 2003 are as follows :-</t>
  </si>
  <si>
    <t>B6.</t>
  </si>
  <si>
    <t>B7.</t>
  </si>
  <si>
    <t>B8.</t>
  </si>
  <si>
    <t>B9.</t>
  </si>
  <si>
    <t>B10.</t>
  </si>
  <si>
    <t>B11.</t>
  </si>
  <si>
    <t>B12.</t>
  </si>
  <si>
    <t>No dividend has been declared for the interim period under review.</t>
  </si>
  <si>
    <t>Profit on sale of quoted investments</t>
  </si>
  <si>
    <t>Write back of provision for diminution in value of quoted investments</t>
  </si>
  <si>
    <t>Indemnities given to third parties in respect of bank guarantees for the Group have increased to RM2,504,000 from</t>
  </si>
  <si>
    <t>granted to an associated company amounted to RM54.5 million as at 31 March 2003.</t>
  </si>
  <si>
    <t xml:space="preserve">     Secured</t>
  </si>
  <si>
    <t xml:space="preserve">Short term bank borrowings - </t>
  </si>
  <si>
    <t xml:space="preserve">     Unsecured</t>
  </si>
  <si>
    <t>Long term bank borrowings</t>
  </si>
  <si>
    <t>Deferred taxation arising from revaluation of</t>
  </si>
  <si>
    <t>property, plant and equipment in prior year</t>
  </si>
  <si>
    <t>Profit before tax</t>
  </si>
  <si>
    <t>Profit after tax</t>
  </si>
  <si>
    <t>Net profit for the period</t>
  </si>
  <si>
    <t>The results of the current quarter is higher than the preceding quarter due mainly to the provision for diminution in</t>
  </si>
  <si>
    <t>value of investment in an associated company in the preceding quarter.</t>
  </si>
  <si>
    <t>B13.</t>
  </si>
  <si>
    <t>The fully diluted earnings per share for the current period is not presented as the effect of the conversion of warrants</t>
  </si>
  <si>
    <t>is anti-dilutive.</t>
  </si>
  <si>
    <t>On 30 April 2002, the Company received the approval of the Securities Commission for private placement of 29,122,000</t>
  </si>
  <si>
    <t>new ordinary shares of RM1.00 each in the Company. A total of 19,500,000 shares have been placed out and the Securities</t>
  </si>
  <si>
    <t>Commission has extended the deadline for the Company to place out the remaining shares before 30 October 2003.</t>
  </si>
  <si>
    <t>27 May 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</si>
</sst>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.0_);_(* \(#,##0.0\);_(* &quot;-&quot;??_);_(@_)"/>
    <numFmt numFmtId="166" formatCode="_(* #,##0_);_(* \(#,##0\);_(* &quot;-&quot;??_);_(@_)"/>
    <numFmt numFmtId="167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64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37" fontId="0" fillId="0" borderId="1" xfId="15" applyNumberFormat="1" applyFont="1" applyBorder="1" applyAlignment="1">
      <alignment/>
    </xf>
    <xf numFmtId="37" fontId="0" fillId="0" borderId="1" xfId="15" applyNumberFormat="1" applyFont="1" applyBorder="1" applyAlignment="1">
      <alignment horizontal="right"/>
    </xf>
    <xf numFmtId="37" fontId="0" fillId="0" borderId="2" xfId="15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center"/>
    </xf>
    <xf numFmtId="37" fontId="0" fillId="0" borderId="3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3" fillId="0" borderId="0" xfId="0" applyFont="1" applyFill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17" applyFont="1" applyBorder="1" applyAlignment="1">
      <alignment/>
    </xf>
    <xf numFmtId="3" fontId="0" fillId="0" borderId="8" xfId="15" applyNumberFormat="1" applyFont="1" applyBorder="1" applyAlignment="1">
      <alignment horizontal="right"/>
    </xf>
    <xf numFmtId="3" fontId="0" fillId="0" borderId="9" xfId="17" applyFont="1" applyBorder="1" applyAlignment="1">
      <alignment horizontal="right"/>
    </xf>
    <xf numFmtId="37" fontId="0" fillId="0" borderId="9" xfId="0" applyNumberFormat="1" applyFont="1" applyBorder="1" applyAlignment="1">
      <alignment/>
    </xf>
    <xf numFmtId="3" fontId="0" fillId="0" borderId="0" xfId="17" applyFont="1" applyAlignment="1">
      <alignment horizontal="center"/>
    </xf>
    <xf numFmtId="3" fontId="1" fillId="0" borderId="0" xfId="17" applyFont="1" applyAlignment="1">
      <alignment/>
    </xf>
    <xf numFmtId="0" fontId="3" fillId="0" borderId="0" xfId="0" applyFont="1" applyAlignment="1">
      <alignment horizontal="center"/>
    </xf>
    <xf numFmtId="3" fontId="0" fillId="0" borderId="0" xfId="17" applyFont="1" applyAlignment="1">
      <alignment/>
    </xf>
    <xf numFmtId="37" fontId="0" fillId="0" borderId="0" xfId="17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17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1" xfId="17" applyNumberFormat="1" applyFont="1" applyBorder="1" applyAlignment="1">
      <alignment/>
    </xf>
    <xf numFmtId="37" fontId="0" fillId="0" borderId="1" xfId="17" applyNumberFormat="1" applyFont="1" applyBorder="1" applyAlignment="1">
      <alignment horizontal="right"/>
    </xf>
    <xf numFmtId="37" fontId="0" fillId="0" borderId="7" xfId="17" applyNumberFormat="1" applyFont="1" applyBorder="1" applyAlignment="1">
      <alignment/>
    </xf>
    <xf numFmtId="37" fontId="0" fillId="0" borderId="7" xfId="17" applyNumberFormat="1" applyFont="1" applyBorder="1" applyAlignment="1">
      <alignment horizontal="right"/>
    </xf>
    <xf numFmtId="37" fontId="0" fillId="0" borderId="0" xfId="17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" fontId="0" fillId="0" borderId="0" xfId="17" applyFont="1" applyBorder="1" applyAlignment="1">
      <alignment horizontal="center"/>
    </xf>
    <xf numFmtId="3" fontId="0" fillId="0" borderId="0" xfId="17" applyFont="1" applyBorder="1" applyAlignment="1">
      <alignment horizontal="center"/>
    </xf>
    <xf numFmtId="3" fontId="0" fillId="0" borderId="0" xfId="17" applyFont="1" applyBorder="1" applyAlignment="1">
      <alignment/>
    </xf>
    <xf numFmtId="3" fontId="0" fillId="0" borderId="1" xfId="17" applyFont="1" applyBorder="1" applyAlignment="1">
      <alignment/>
    </xf>
    <xf numFmtId="3" fontId="0" fillId="0" borderId="10" xfId="17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39" fontId="0" fillId="0" borderId="8" xfId="17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8" xfId="17" applyNumberFormat="1" applyFont="1" applyBorder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0" xfId="17" applyNumberFormat="1" applyFont="1" applyBorder="1" applyAlignment="1">
      <alignment/>
    </xf>
    <xf numFmtId="39" fontId="0" fillId="0" borderId="0" xfId="17" applyNumberFormat="1" applyFont="1" applyBorder="1" applyAlignment="1">
      <alignment horizontal="right"/>
    </xf>
    <xf numFmtId="37" fontId="0" fillId="0" borderId="6" xfId="0" applyNumberFormat="1" applyFont="1" applyBorder="1" applyAlignment="1">
      <alignment horizontal="right"/>
    </xf>
    <xf numFmtId="37" fontId="0" fillId="0" borderId="3" xfId="0" applyNumberForma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39" fontId="0" fillId="0" borderId="8" xfId="0" applyNumberFormat="1" applyBorder="1" applyAlignment="1">
      <alignment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166" fontId="0" fillId="0" borderId="1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3" fontId="0" fillId="0" borderId="1" xfId="15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16" fontId="1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15" fontId="1" fillId="0" borderId="0" xfId="0" applyNumberFormat="1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workbookViewId="0" topLeftCell="B27">
      <selection activeCell="F32" sqref="F32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101" t="s">
        <v>0</v>
      </c>
      <c r="B1" s="103"/>
      <c r="C1" s="103"/>
      <c r="D1" s="103"/>
      <c r="E1" s="103"/>
      <c r="F1" s="103"/>
      <c r="G1" s="103"/>
      <c r="H1" s="103"/>
      <c r="I1" s="2"/>
    </row>
    <row r="2" spans="1:9" ht="12.75">
      <c r="A2" s="104" t="s">
        <v>1</v>
      </c>
      <c r="B2" s="103"/>
      <c r="C2" s="103"/>
      <c r="D2" s="103"/>
      <c r="E2" s="103"/>
      <c r="F2" s="103"/>
      <c r="G2" s="103"/>
      <c r="H2" s="103"/>
      <c r="I2" s="2"/>
    </row>
    <row r="3" spans="1:9" ht="12.75">
      <c r="A3" s="104" t="s">
        <v>2</v>
      </c>
      <c r="B3" s="103"/>
      <c r="C3" s="103"/>
      <c r="D3" s="103"/>
      <c r="E3" s="103"/>
      <c r="F3" s="103"/>
      <c r="G3" s="103"/>
      <c r="H3" s="103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/>
      <c r="I5" s="2"/>
    </row>
    <row r="6" spans="1:9" ht="12.75">
      <c r="A6" s="13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181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109</v>
      </c>
      <c r="C9" s="6"/>
      <c r="D9" s="7"/>
      <c r="E9" s="4"/>
      <c r="F9" s="5" t="s">
        <v>109</v>
      </c>
      <c r="G9" s="6"/>
      <c r="H9" s="7"/>
      <c r="I9" s="2"/>
    </row>
    <row r="10" spans="1:9" ht="12.75">
      <c r="A10" s="2"/>
      <c r="B10" s="105" t="s">
        <v>173</v>
      </c>
      <c r="C10" s="1"/>
      <c r="D10" s="105" t="s">
        <v>174</v>
      </c>
      <c r="E10" s="9"/>
      <c r="F10" s="10" t="str">
        <f>+B10</f>
        <v>31/03/2003</v>
      </c>
      <c r="G10" s="8"/>
      <c r="H10" s="10" t="str">
        <f>+D10</f>
        <v>31/03/2002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5</v>
      </c>
      <c r="B13" s="29">
        <f>+F13</f>
        <v>28656</v>
      </c>
      <c r="C13" s="29"/>
      <c r="D13" s="29">
        <f>+H13</f>
        <v>20350</v>
      </c>
      <c r="E13" s="31"/>
      <c r="F13" s="29">
        <v>28656</v>
      </c>
      <c r="G13" s="29"/>
      <c r="H13" s="30">
        <v>20350</v>
      </c>
      <c r="I13" s="14"/>
    </row>
    <row r="14" spans="1:9" ht="12.75">
      <c r="A14" s="14"/>
      <c r="B14" s="29"/>
      <c r="C14" s="29"/>
      <c r="D14" s="30"/>
      <c r="E14" s="31"/>
      <c r="F14" s="29"/>
      <c r="G14" s="29"/>
      <c r="H14" s="30"/>
      <c r="I14" s="14"/>
    </row>
    <row r="15" spans="1:9" ht="12.75">
      <c r="A15" s="14" t="s">
        <v>6</v>
      </c>
      <c r="B15" s="29">
        <f>F15</f>
        <v>-21550</v>
      </c>
      <c r="C15" s="29"/>
      <c r="D15" s="29">
        <f>+H15</f>
        <v>-16753</v>
      </c>
      <c r="E15" s="31"/>
      <c r="F15" s="29">
        <v>-21550</v>
      </c>
      <c r="G15" s="29"/>
      <c r="H15" s="30">
        <v>-16753</v>
      </c>
      <c r="I15" s="14"/>
    </row>
    <row r="16" spans="1:9" ht="12.75">
      <c r="A16" s="14"/>
      <c r="B16" s="29"/>
      <c r="C16" s="29"/>
      <c r="D16" s="30"/>
      <c r="E16" s="31"/>
      <c r="F16" s="29"/>
      <c r="G16" s="29"/>
      <c r="H16" s="30"/>
      <c r="I16" s="14"/>
    </row>
    <row r="17" spans="1:9" ht="12.75">
      <c r="A17" s="14" t="s">
        <v>7</v>
      </c>
      <c r="B17" s="29">
        <f>+F17</f>
        <v>1147</v>
      </c>
      <c r="C17" s="29"/>
      <c r="D17" s="29">
        <f>+H17</f>
        <v>432</v>
      </c>
      <c r="E17" s="31"/>
      <c r="F17" s="29">
        <v>1147</v>
      </c>
      <c r="G17" s="29"/>
      <c r="H17" s="30">
        <v>432</v>
      </c>
      <c r="I17" s="14"/>
    </row>
    <row r="18" spans="1:9" ht="12.75">
      <c r="A18" s="14"/>
      <c r="B18" s="32"/>
      <c r="C18" s="29"/>
      <c r="D18" s="33"/>
      <c r="E18" s="31"/>
      <c r="F18" s="32"/>
      <c r="G18" s="29"/>
      <c r="H18" s="33"/>
      <c r="I18" s="14"/>
    </row>
    <row r="19" spans="1:9" ht="12.75">
      <c r="A19" s="18" t="s">
        <v>8</v>
      </c>
      <c r="B19" s="31">
        <f>SUM(B13:B17)</f>
        <v>8253</v>
      </c>
      <c r="C19" s="31"/>
      <c r="D19" s="31">
        <f>SUM(D13:D17)</f>
        <v>4029</v>
      </c>
      <c r="E19" s="31"/>
      <c r="F19" s="31">
        <f>SUM(F13:F17)</f>
        <v>8253</v>
      </c>
      <c r="G19" s="31"/>
      <c r="H19" s="31">
        <f>SUM(H13:H17)</f>
        <v>4029</v>
      </c>
      <c r="I19" s="14"/>
    </row>
    <row r="20" spans="1:9" ht="12.75">
      <c r="A20" s="14"/>
      <c r="B20" s="29"/>
      <c r="C20" s="29"/>
      <c r="D20" s="30"/>
      <c r="E20" s="31"/>
      <c r="F20" s="29"/>
      <c r="G20" s="29"/>
      <c r="H20" s="29"/>
      <c r="I20" s="14"/>
    </row>
    <row r="21" spans="1:9" ht="12.75">
      <c r="A21" s="14" t="s">
        <v>9</v>
      </c>
      <c r="B21" s="29">
        <f>+F21</f>
        <v>-5192</v>
      </c>
      <c r="C21" s="29"/>
      <c r="D21" s="29">
        <f>+H21</f>
        <v>-2510</v>
      </c>
      <c r="E21" s="31"/>
      <c r="F21" s="29">
        <v>-5192</v>
      </c>
      <c r="G21" s="29"/>
      <c r="H21" s="30">
        <v>-2510</v>
      </c>
      <c r="I21" s="14"/>
    </row>
    <row r="22" spans="1:9" ht="12.75">
      <c r="A22" s="14"/>
      <c r="B22" s="29"/>
      <c r="C22" s="29"/>
      <c r="D22" s="30"/>
      <c r="E22" s="31"/>
      <c r="F22" s="29"/>
      <c r="G22" s="29"/>
      <c r="H22" s="30"/>
      <c r="I22" s="14"/>
    </row>
    <row r="23" spans="1:9" ht="12.75">
      <c r="A23" s="14" t="s">
        <v>10</v>
      </c>
      <c r="B23" s="29">
        <f>+F23</f>
        <v>-247</v>
      </c>
      <c r="C23" s="29"/>
      <c r="D23" s="29">
        <f>+H23</f>
        <v>12882</v>
      </c>
      <c r="E23" s="31"/>
      <c r="F23" s="29">
        <v>-247</v>
      </c>
      <c r="G23" s="29"/>
      <c r="H23" s="30">
        <v>12882</v>
      </c>
      <c r="I23" s="14"/>
    </row>
    <row r="24" spans="1:9" ht="12.75">
      <c r="A24" s="14"/>
      <c r="B24" s="32"/>
      <c r="C24" s="29"/>
      <c r="D24" s="32"/>
      <c r="E24" s="31"/>
      <c r="F24" s="32"/>
      <c r="G24" s="29"/>
      <c r="H24" s="32"/>
      <c r="I24" s="14"/>
    </row>
    <row r="25" spans="1:9" ht="12.75">
      <c r="A25" s="14" t="s">
        <v>238</v>
      </c>
      <c r="B25" s="29">
        <f>SUM(B19:B23)</f>
        <v>2814</v>
      </c>
      <c r="C25" s="29"/>
      <c r="D25" s="29">
        <f>SUM(D19:D23)</f>
        <v>14401</v>
      </c>
      <c r="E25" s="31"/>
      <c r="F25" s="29">
        <f>SUM(F19:F23)</f>
        <v>2814</v>
      </c>
      <c r="G25" s="29"/>
      <c r="H25" s="29">
        <f>SUM(H19:H23)</f>
        <v>14401</v>
      </c>
      <c r="I25" s="14"/>
    </row>
    <row r="26" spans="1:9" ht="12.75">
      <c r="A26" s="14"/>
      <c r="B26" s="29"/>
      <c r="C26" s="29"/>
      <c r="D26" s="30"/>
      <c r="E26" s="31"/>
      <c r="F26" s="29"/>
      <c r="G26" s="29"/>
      <c r="H26" s="30"/>
      <c r="I26" s="14"/>
    </row>
    <row r="27" spans="1:9" ht="12.75">
      <c r="A27" s="14" t="s">
        <v>11</v>
      </c>
      <c r="B27" s="29">
        <f>+F27</f>
        <v>-850</v>
      </c>
      <c r="C27" s="29"/>
      <c r="D27" s="29">
        <f>+H27</f>
        <v>-2931</v>
      </c>
      <c r="E27" s="31"/>
      <c r="F27" s="29">
        <v>-850</v>
      </c>
      <c r="G27" s="29"/>
      <c r="H27" s="30">
        <v>-2931</v>
      </c>
      <c r="I27" s="14"/>
    </row>
    <row r="28" spans="1:9" ht="12.75">
      <c r="A28" s="14"/>
      <c r="B28" s="32"/>
      <c r="C28" s="29"/>
      <c r="D28" s="32"/>
      <c r="E28" s="31"/>
      <c r="F28" s="32"/>
      <c r="G28" s="29"/>
      <c r="H28" s="32"/>
      <c r="I28" s="14"/>
    </row>
    <row r="29" spans="1:9" ht="12.75">
      <c r="A29" s="14" t="s">
        <v>239</v>
      </c>
      <c r="B29" s="29">
        <f>+B25+B27</f>
        <v>1964</v>
      </c>
      <c r="C29" s="29"/>
      <c r="D29" s="29">
        <f>+D25+D27</f>
        <v>11470</v>
      </c>
      <c r="E29" s="31"/>
      <c r="F29" s="29">
        <f>+F25+F27</f>
        <v>1964</v>
      </c>
      <c r="G29" s="29"/>
      <c r="H29" s="29">
        <f>+H25+H27</f>
        <v>11470</v>
      </c>
      <c r="I29" s="14"/>
    </row>
    <row r="30" spans="1:9" ht="12.75">
      <c r="A30" s="14"/>
      <c r="B30" s="29"/>
      <c r="C30" s="29"/>
      <c r="D30" s="30"/>
      <c r="E30" s="31"/>
      <c r="F30" s="29"/>
      <c r="G30" s="29"/>
      <c r="H30" s="29"/>
      <c r="I30" s="14"/>
    </row>
    <row r="31" spans="1:9" ht="12.75">
      <c r="A31" s="14" t="s">
        <v>166</v>
      </c>
      <c r="B31" s="29">
        <f>+F31</f>
        <v>-376</v>
      </c>
      <c r="C31" s="29"/>
      <c r="D31" s="29">
        <f>+H31</f>
        <v>491</v>
      </c>
      <c r="E31" s="31"/>
      <c r="F31" s="29">
        <v>-376</v>
      </c>
      <c r="G31" s="29"/>
      <c r="H31" s="30">
        <v>491</v>
      </c>
      <c r="I31" s="14"/>
    </row>
    <row r="32" spans="1:9" ht="12.75">
      <c r="A32" s="14"/>
      <c r="B32" s="32"/>
      <c r="C32" s="29"/>
      <c r="D32" s="32"/>
      <c r="E32" s="31"/>
      <c r="F32" s="32"/>
      <c r="G32" s="29"/>
      <c r="H32" s="32"/>
      <c r="I32" s="14"/>
    </row>
    <row r="33" spans="1:9" ht="12.75">
      <c r="A33" s="14" t="s">
        <v>240</v>
      </c>
      <c r="B33" s="34">
        <f>+B29+B31</f>
        <v>1588</v>
      </c>
      <c r="C33" s="29"/>
      <c r="D33" s="34">
        <f>+D29+D31</f>
        <v>11961</v>
      </c>
      <c r="E33" s="31"/>
      <c r="F33" s="34">
        <f>+F29+F31</f>
        <v>1588</v>
      </c>
      <c r="G33" s="29"/>
      <c r="H33" s="34">
        <f>+H29+H31</f>
        <v>11961</v>
      </c>
      <c r="I33" s="14"/>
    </row>
    <row r="34" spans="1:9" ht="12.75">
      <c r="A34" s="14"/>
      <c r="B34" s="11"/>
      <c r="C34" s="15"/>
      <c r="D34" s="16"/>
      <c r="E34" s="17"/>
      <c r="F34" s="11"/>
      <c r="G34" s="11"/>
      <c r="H34" s="16"/>
      <c r="I34" s="14"/>
    </row>
    <row r="35" spans="1:9" ht="12.75">
      <c r="A35" s="14"/>
      <c r="B35" s="11"/>
      <c r="C35" s="15"/>
      <c r="D35" s="11"/>
      <c r="E35" s="17"/>
      <c r="F35" s="11"/>
      <c r="G35" s="11"/>
      <c r="H35" s="11"/>
      <c r="I35" s="14"/>
    </row>
    <row r="36" spans="1:9" ht="13.5" thickBot="1">
      <c r="A36" s="14" t="s">
        <v>140</v>
      </c>
      <c r="B36" s="84">
        <f>+F36</f>
        <v>0.5110694159712411</v>
      </c>
      <c r="C36" s="85"/>
      <c r="D36" s="86">
        <f>+H36</f>
        <v>4.1071900721445225</v>
      </c>
      <c r="E36" s="87"/>
      <c r="F36" s="84">
        <f>+notes!G193</f>
        <v>0.5110694159712411</v>
      </c>
      <c r="G36" s="88"/>
      <c r="H36" s="86">
        <f>+notes!H193</f>
        <v>4.1071900721445225</v>
      </c>
      <c r="I36" s="14"/>
    </row>
    <row r="37" spans="1:9" ht="12.75">
      <c r="A37" s="14"/>
      <c r="B37" s="88"/>
      <c r="C37" s="85"/>
      <c r="D37" s="89"/>
      <c r="E37" s="87"/>
      <c r="F37" s="88"/>
      <c r="G37" s="88"/>
      <c r="H37" s="89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76" t="s">
        <v>151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77" t="s">
        <v>175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55">
      <selection activeCell="B59" sqref="B59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44" t="s">
        <v>147</v>
      </c>
      <c r="B5" s="15"/>
      <c r="C5" s="16"/>
      <c r="D5" s="17"/>
      <c r="E5" s="11"/>
      <c r="F5" s="11"/>
      <c r="G5" s="16"/>
      <c r="H5" s="14"/>
    </row>
    <row r="6" spans="1:8" ht="12.75">
      <c r="A6" s="44" t="s">
        <v>182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110</v>
      </c>
      <c r="C8" s="9"/>
      <c r="D8" s="8" t="s">
        <v>110</v>
      </c>
      <c r="F8" s="11"/>
      <c r="G8" s="16"/>
      <c r="H8" s="14"/>
    </row>
    <row r="9" spans="1:8" ht="12.75">
      <c r="A9" s="14"/>
      <c r="B9" s="105" t="s">
        <v>173</v>
      </c>
      <c r="C9" s="9"/>
      <c r="D9" s="105" t="s">
        <v>163</v>
      </c>
      <c r="F9" s="11"/>
      <c r="G9" s="19"/>
      <c r="H9" s="14"/>
    </row>
    <row r="10" spans="1:8" ht="12.75">
      <c r="A10" s="14"/>
      <c r="B10" s="8" t="s">
        <v>3</v>
      </c>
      <c r="C10" s="9"/>
      <c r="D10" s="8" t="s">
        <v>3</v>
      </c>
      <c r="F10" s="14"/>
      <c r="G10" s="21"/>
      <c r="H10" s="14"/>
    </row>
    <row r="11" spans="1:8" ht="12.75">
      <c r="A11" s="14"/>
      <c r="B11" s="20"/>
      <c r="C11" s="18"/>
      <c r="D11" s="14"/>
      <c r="F11" s="14"/>
      <c r="G11" s="21"/>
      <c r="H11" s="14"/>
    </row>
    <row r="12" spans="1:8" ht="12.75">
      <c r="A12" s="14" t="s">
        <v>12</v>
      </c>
      <c r="B12" s="35">
        <v>180733</v>
      </c>
      <c r="C12" s="17"/>
      <c r="D12" s="35">
        <v>181482</v>
      </c>
      <c r="F12" s="14"/>
      <c r="G12" s="21"/>
      <c r="H12" s="14"/>
    </row>
    <row r="13" spans="1:8" ht="12.75">
      <c r="A13" s="14"/>
      <c r="B13" s="35"/>
      <c r="C13" s="17"/>
      <c r="D13" s="35"/>
      <c r="F13" s="14"/>
      <c r="G13" s="21"/>
      <c r="H13" s="14"/>
    </row>
    <row r="14" spans="1:8" ht="12.75">
      <c r="A14" s="14" t="s">
        <v>168</v>
      </c>
      <c r="B14" s="16">
        <v>191873</v>
      </c>
      <c r="C14" s="17"/>
      <c r="D14" s="16">
        <v>192081</v>
      </c>
      <c r="F14" s="14"/>
      <c r="G14" s="22"/>
      <c r="H14" s="14"/>
    </row>
    <row r="15" spans="1:8" ht="12.75">
      <c r="A15" s="14"/>
      <c r="B15" s="19"/>
      <c r="C15" s="17"/>
      <c r="D15" s="19"/>
      <c r="F15" s="14"/>
      <c r="G15" s="23"/>
      <c r="H15" s="14"/>
    </row>
    <row r="16" spans="1:8" ht="12.75">
      <c r="A16" s="14" t="s">
        <v>111</v>
      </c>
      <c r="B16" s="16">
        <v>69528</v>
      </c>
      <c r="C16" s="17"/>
      <c r="D16" s="16">
        <v>69528</v>
      </c>
      <c r="F16" s="14"/>
      <c r="G16" s="23"/>
      <c r="H16" s="14"/>
    </row>
    <row r="17" spans="1:8" ht="12.75">
      <c r="A17" s="14"/>
      <c r="B17" s="19"/>
      <c r="C17" s="17"/>
      <c r="D17" s="19"/>
      <c r="F17" s="14"/>
      <c r="G17" s="23"/>
      <c r="H17" s="14"/>
    </row>
    <row r="18" spans="1:8" ht="12.75">
      <c r="A18" s="14" t="s">
        <v>57</v>
      </c>
      <c r="B18" s="16">
        <v>319202</v>
      </c>
      <c r="C18" s="17"/>
      <c r="D18" s="16">
        <v>319202</v>
      </c>
      <c r="F18" s="14"/>
      <c r="G18" s="23"/>
      <c r="H18" s="14"/>
    </row>
    <row r="19" spans="1:8" ht="12.75">
      <c r="A19" s="14"/>
      <c r="B19" s="16"/>
      <c r="C19" s="17"/>
      <c r="D19" s="16"/>
      <c r="F19" s="14"/>
      <c r="G19" s="23"/>
      <c r="H19" s="14"/>
    </row>
    <row r="20" spans="1:8" ht="12.75">
      <c r="A20" s="14" t="s">
        <v>13</v>
      </c>
      <c r="B20" s="35">
        <v>10721</v>
      </c>
      <c r="C20" s="17"/>
      <c r="D20" s="35">
        <v>10572</v>
      </c>
      <c r="F20" s="14"/>
      <c r="G20" s="21"/>
      <c r="H20" s="14"/>
    </row>
    <row r="21" spans="1:8" ht="12.75">
      <c r="A21" s="14"/>
      <c r="B21" s="35"/>
      <c r="C21" s="17"/>
      <c r="D21" s="35"/>
      <c r="F21" s="14"/>
      <c r="G21" s="21"/>
      <c r="H21" s="14"/>
    </row>
    <row r="22" spans="1:8" ht="12.75">
      <c r="A22" s="14" t="s">
        <v>112</v>
      </c>
      <c r="B22" s="35">
        <v>54680</v>
      </c>
      <c r="C22" s="17"/>
      <c r="D22" s="35">
        <v>54670</v>
      </c>
      <c r="F22" s="14"/>
      <c r="G22" s="21"/>
      <c r="H22" s="14"/>
    </row>
    <row r="23" spans="1:8" ht="12.75">
      <c r="A23" s="14"/>
      <c r="B23" s="36"/>
      <c r="C23" s="17"/>
      <c r="D23" s="36"/>
      <c r="F23" s="14"/>
      <c r="G23" s="21"/>
      <c r="H23" s="14"/>
    </row>
    <row r="24" spans="1:8" ht="12.75">
      <c r="A24" s="14" t="s">
        <v>14</v>
      </c>
      <c r="B24" s="36"/>
      <c r="C24" s="17"/>
      <c r="D24" s="36"/>
      <c r="F24" s="14"/>
      <c r="G24" s="21"/>
      <c r="H24" s="14"/>
    </row>
    <row r="25" spans="1:8" ht="12.75">
      <c r="A25" s="27" t="s">
        <v>15</v>
      </c>
      <c r="B25" s="90">
        <v>128794</v>
      </c>
      <c r="C25" s="17"/>
      <c r="D25" s="90">
        <v>128955</v>
      </c>
      <c r="F25" s="24"/>
      <c r="G25" s="25"/>
      <c r="H25" s="14"/>
    </row>
    <row r="26" spans="1:4" ht="12.75">
      <c r="A26" s="27" t="s">
        <v>16</v>
      </c>
      <c r="B26" s="91">
        <v>102599</v>
      </c>
      <c r="C26" s="38"/>
      <c r="D26" s="91">
        <v>103188</v>
      </c>
    </row>
    <row r="27" spans="1:4" ht="12.75">
      <c r="A27" s="26" t="s">
        <v>113</v>
      </c>
      <c r="B27" s="91">
        <v>2766</v>
      </c>
      <c r="C27" s="38"/>
      <c r="D27" s="91">
        <v>2592</v>
      </c>
    </row>
    <row r="28" spans="1:4" ht="12.75">
      <c r="A28" s="27" t="s">
        <v>17</v>
      </c>
      <c r="B28" s="92">
        <v>17035</v>
      </c>
      <c r="C28" s="38"/>
      <c r="D28" s="92">
        <v>28791</v>
      </c>
    </row>
    <row r="29" spans="2:4" ht="12.75">
      <c r="B29" s="40">
        <f>SUM(B25:B28)</f>
        <v>251194</v>
      </c>
      <c r="C29" s="38"/>
      <c r="D29" s="40">
        <f>SUM(D25:D28)</f>
        <v>263526</v>
      </c>
    </row>
    <row r="30" spans="1:4" ht="12.75">
      <c r="A30" s="26" t="s">
        <v>18</v>
      </c>
      <c r="B30" s="41"/>
      <c r="C30" s="38"/>
      <c r="D30" s="41"/>
    </row>
    <row r="31" spans="1:4" ht="12.75">
      <c r="A31" s="27" t="s">
        <v>19</v>
      </c>
      <c r="B31" s="37">
        <v>54459</v>
      </c>
      <c r="C31" s="38"/>
      <c r="D31" s="37">
        <v>60336</v>
      </c>
    </row>
    <row r="32" spans="1:4" ht="12.75">
      <c r="A32" s="27" t="s">
        <v>20</v>
      </c>
      <c r="B32" s="37">
        <v>170883</v>
      </c>
      <c r="C32" s="38"/>
      <c r="D32" s="37">
        <v>179975</v>
      </c>
    </row>
    <row r="33" spans="1:4" ht="12.75">
      <c r="A33" s="27" t="s">
        <v>21</v>
      </c>
      <c r="B33" s="39">
        <v>0</v>
      </c>
      <c r="C33" s="38"/>
      <c r="D33" s="39">
        <v>53</v>
      </c>
    </row>
    <row r="34" spans="2:4" ht="12.75">
      <c r="B34" s="40">
        <f>SUM(B31:B33)</f>
        <v>225342</v>
      </c>
      <c r="C34" s="38"/>
      <c r="D34" s="40">
        <f>SUM(D31:D33)</f>
        <v>240364</v>
      </c>
    </row>
    <row r="35" spans="2:4" ht="12.75">
      <c r="B35" s="38"/>
      <c r="C35" s="38"/>
      <c r="D35" s="38"/>
    </row>
    <row r="36" spans="1:4" ht="12.75">
      <c r="A36" s="26" t="s">
        <v>170</v>
      </c>
      <c r="B36" s="38">
        <f>+B29-B34</f>
        <v>25852</v>
      </c>
      <c r="C36" s="38"/>
      <c r="D36" s="38">
        <f>+D29-D34</f>
        <v>23162</v>
      </c>
    </row>
    <row r="37" spans="2:4" ht="12.75">
      <c r="B37" s="38"/>
      <c r="C37" s="38"/>
      <c r="D37" s="38"/>
    </row>
    <row r="38" spans="2:4" ht="13.5" thickBot="1">
      <c r="B38" s="42">
        <f>SUM(B12:B22)+B36</f>
        <v>852589</v>
      </c>
      <c r="C38" s="38"/>
      <c r="D38" s="42">
        <f>SUM(D12:D22)+D36</f>
        <v>850697</v>
      </c>
    </row>
    <row r="39" spans="2:4" ht="12.75">
      <c r="B39" s="38"/>
      <c r="C39" s="38"/>
      <c r="D39" s="38"/>
    </row>
    <row r="40" spans="2:4" ht="12.75">
      <c r="B40" s="38"/>
      <c r="C40" s="38"/>
      <c r="D40" s="38"/>
    </row>
    <row r="41" spans="1:4" ht="12.75">
      <c r="A41" t="s">
        <v>22</v>
      </c>
      <c r="B41" s="38">
        <v>310721</v>
      </c>
      <c r="C41" s="38"/>
      <c r="D41" s="38">
        <v>310721</v>
      </c>
    </row>
    <row r="42" spans="2:4" ht="12.75">
      <c r="B42" s="38"/>
      <c r="C42" s="38"/>
      <c r="D42" s="38"/>
    </row>
    <row r="43" spans="1:4" ht="12.75">
      <c r="A43" t="s">
        <v>23</v>
      </c>
      <c r="B43" s="38">
        <v>329442</v>
      </c>
      <c r="C43" s="38"/>
      <c r="D43" s="38">
        <v>329755</v>
      </c>
    </row>
    <row r="44" spans="2:4" ht="12.75">
      <c r="B44" s="43"/>
      <c r="C44" s="38"/>
      <c r="D44" s="43"/>
    </row>
    <row r="45" spans="2:4" ht="12.75">
      <c r="B45" s="38">
        <f>+B41+B43</f>
        <v>640163</v>
      </c>
      <c r="C45" s="38"/>
      <c r="D45" s="38">
        <f>+D41+D43</f>
        <v>640476</v>
      </c>
    </row>
    <row r="46" spans="2:4" ht="12.75">
      <c r="B46" s="38"/>
      <c r="C46" s="38"/>
      <c r="D46" s="38"/>
    </row>
    <row r="47" spans="1:4" ht="12.75">
      <c r="A47" s="28" t="s">
        <v>180</v>
      </c>
      <c r="B47" s="38">
        <v>-641</v>
      </c>
      <c r="C47" s="38"/>
      <c r="D47" s="38">
        <v>-355</v>
      </c>
    </row>
    <row r="48" spans="2:4" ht="12.75">
      <c r="B48" s="43"/>
      <c r="C48" s="38"/>
      <c r="D48" s="43"/>
    </row>
    <row r="49" spans="1:4" ht="12.75">
      <c r="A49" t="s">
        <v>24</v>
      </c>
      <c r="B49" s="38">
        <f>+B45+B47</f>
        <v>639522</v>
      </c>
      <c r="C49" s="38"/>
      <c r="D49" s="38">
        <f>+D45+D47</f>
        <v>640121</v>
      </c>
    </row>
    <row r="50" spans="2:4" ht="12.75">
      <c r="B50" s="38"/>
      <c r="C50" s="38"/>
      <c r="D50" s="38"/>
    </row>
    <row r="51" spans="1:4" ht="12.75">
      <c r="A51" t="s">
        <v>167</v>
      </c>
      <c r="B51" s="38">
        <v>15349</v>
      </c>
      <c r="C51" s="38"/>
      <c r="D51" s="38">
        <v>14973</v>
      </c>
    </row>
    <row r="52" spans="2:4" ht="12.75">
      <c r="B52" s="38"/>
      <c r="C52" s="38"/>
      <c r="D52" s="38"/>
    </row>
    <row r="53" spans="1:4" ht="12.75">
      <c r="A53" t="s">
        <v>114</v>
      </c>
      <c r="B53" s="38">
        <v>131771</v>
      </c>
      <c r="C53" s="38"/>
      <c r="D53" s="38">
        <v>131433</v>
      </c>
    </row>
    <row r="54" spans="2:4" ht="12.75">
      <c r="B54" s="38"/>
      <c r="C54" s="38"/>
      <c r="D54" s="38"/>
    </row>
    <row r="55" spans="1:4" ht="12.75">
      <c r="A55" t="s">
        <v>115</v>
      </c>
      <c r="B55" s="38">
        <v>63728</v>
      </c>
      <c r="C55" s="38"/>
      <c r="D55" s="38">
        <v>63852</v>
      </c>
    </row>
    <row r="56" spans="2:4" ht="12.75">
      <c r="B56" s="38"/>
      <c r="C56" s="38"/>
      <c r="D56" s="38"/>
    </row>
    <row r="57" spans="1:4" ht="12.75">
      <c r="A57" t="s">
        <v>116</v>
      </c>
      <c r="B57" s="38">
        <v>2219</v>
      </c>
      <c r="C57" s="38"/>
      <c r="D57" s="38">
        <v>318</v>
      </c>
    </row>
    <row r="58" spans="2:4" ht="12.75">
      <c r="B58" s="38"/>
      <c r="C58" s="38"/>
      <c r="D58" s="38"/>
    </row>
    <row r="59" spans="2:4" ht="13.5" thickBot="1">
      <c r="B59" s="42">
        <f>SUM(B49:B57)</f>
        <v>852589</v>
      </c>
      <c r="C59" s="38"/>
      <c r="D59" s="42">
        <f>SUM(D49:D57)</f>
        <v>850697</v>
      </c>
    </row>
    <row r="61" spans="1:4" ht="13.5" thickBot="1">
      <c r="A61" t="s">
        <v>117</v>
      </c>
      <c r="B61" s="93">
        <f>+(B49-B18-B20)/B41</f>
        <v>0.996389043547105</v>
      </c>
      <c r="D61" s="93">
        <f>+(D49-D18-D20)/D41</f>
        <v>0.998796347849035</v>
      </c>
    </row>
    <row r="64" ht="12.75">
      <c r="A64" s="76" t="s">
        <v>158</v>
      </c>
    </row>
    <row r="65" ht="12.75">
      <c r="A65" s="77" t="s">
        <v>176</v>
      </c>
    </row>
    <row r="66" spans="5:6" ht="12.75">
      <c r="E66" s="12"/>
      <c r="F66" s="12"/>
    </row>
  </sheetData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B9">
      <selection activeCell="J21" sqref="J21"/>
    </sheetView>
  </sheetViews>
  <sheetFormatPr defaultColWidth="9.140625" defaultRowHeight="12.75"/>
  <cols>
    <col min="1" max="1" width="38.574218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0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148</v>
      </c>
    </row>
    <row r="6" ht="12.75">
      <c r="A6" s="13" t="s">
        <v>181</v>
      </c>
    </row>
    <row r="8" spans="2:12" ht="12.75">
      <c r="B8" s="94"/>
      <c r="C8" s="94"/>
      <c r="D8" s="96" t="s">
        <v>120</v>
      </c>
      <c r="E8" s="78"/>
      <c r="F8" s="78"/>
      <c r="G8" s="78"/>
      <c r="H8" s="78"/>
      <c r="I8" s="78"/>
      <c r="J8" s="8" t="s">
        <v>119</v>
      </c>
      <c r="K8" s="78"/>
      <c r="L8" s="78"/>
    </row>
    <row r="9" spans="2:12" ht="12.75">
      <c r="B9" s="78" t="s">
        <v>41</v>
      </c>
      <c r="C9" s="78"/>
      <c r="D9" s="78" t="s">
        <v>41</v>
      </c>
      <c r="E9" s="78"/>
      <c r="F9" s="78" t="s">
        <v>42</v>
      </c>
      <c r="G9" s="78"/>
      <c r="H9" s="78" t="s">
        <v>121</v>
      </c>
      <c r="I9" s="78"/>
      <c r="J9" s="78" t="s">
        <v>44</v>
      </c>
      <c r="K9" s="78"/>
      <c r="L9" s="78"/>
    </row>
    <row r="10" spans="2:12" ht="12.75">
      <c r="B10" s="78" t="s">
        <v>42</v>
      </c>
      <c r="C10" s="78"/>
      <c r="D10" s="78" t="s">
        <v>118</v>
      </c>
      <c r="E10" s="78"/>
      <c r="F10" s="78" t="s">
        <v>43</v>
      </c>
      <c r="G10" s="78"/>
      <c r="H10" s="78" t="s">
        <v>43</v>
      </c>
      <c r="I10" s="78"/>
      <c r="J10" s="78" t="s">
        <v>45</v>
      </c>
      <c r="K10" s="78"/>
      <c r="L10" s="78" t="s">
        <v>46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spans="1:12" ht="12.75">
      <c r="A13" t="s">
        <v>177</v>
      </c>
      <c r="B13" s="38">
        <v>310721</v>
      </c>
      <c r="C13" s="38"/>
      <c r="D13" s="38">
        <v>244829</v>
      </c>
      <c r="E13" s="38"/>
      <c r="F13" s="38">
        <v>30396</v>
      </c>
      <c r="G13" s="38"/>
      <c r="H13" s="38">
        <v>-8</v>
      </c>
      <c r="I13" s="38"/>
      <c r="J13" s="38">
        <v>54538</v>
      </c>
      <c r="K13" s="38"/>
      <c r="L13" s="38">
        <f>SUM(B13:J13)</f>
        <v>640476</v>
      </c>
    </row>
    <row r="14" spans="2:12" ht="12.7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2.75">
      <c r="A15" t="s">
        <v>161</v>
      </c>
      <c r="B15" s="83">
        <v>0</v>
      </c>
      <c r="C15" s="83"/>
      <c r="D15" s="83">
        <v>0</v>
      </c>
      <c r="E15" s="83"/>
      <c r="F15" s="83">
        <v>0</v>
      </c>
      <c r="G15" s="83"/>
      <c r="H15" s="83">
        <v>0</v>
      </c>
      <c r="I15" s="83"/>
      <c r="J15" s="83">
        <f>+income!F33</f>
        <v>1588</v>
      </c>
      <c r="K15" s="83"/>
      <c r="L15" s="83">
        <f>SUM(B15:J15)</f>
        <v>1588</v>
      </c>
    </row>
    <row r="16" spans="2:12" ht="12.75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12.75">
      <c r="A17" s="28" t="s">
        <v>236</v>
      </c>
      <c r="B17" s="83">
        <v>0</v>
      </c>
      <c r="C17" s="83"/>
      <c r="D17" s="83">
        <v>0</v>
      </c>
      <c r="E17" s="83"/>
      <c r="F17" s="83">
        <v>-1901</v>
      </c>
      <c r="G17" s="83"/>
      <c r="H17" s="83">
        <v>0</v>
      </c>
      <c r="I17" s="83"/>
      <c r="J17" s="83">
        <v>0</v>
      </c>
      <c r="K17" s="83"/>
      <c r="L17" s="83">
        <f>SUM(B17:J17)</f>
        <v>-1901</v>
      </c>
    </row>
    <row r="18" spans="1:12" ht="12.75">
      <c r="A18" t="s">
        <v>237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2:12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2.75">
      <c r="A20" t="s">
        <v>178</v>
      </c>
      <c r="B20" s="45">
        <f>SUM(B13:B19)</f>
        <v>310721</v>
      </c>
      <c r="C20" s="38"/>
      <c r="D20" s="45">
        <f>SUM(D13:D19)</f>
        <v>244829</v>
      </c>
      <c r="E20" s="38"/>
      <c r="F20" s="45">
        <f>SUM(F13:F19)</f>
        <v>28495</v>
      </c>
      <c r="G20" s="95"/>
      <c r="H20" s="45">
        <f>SUM(H13:H19)</f>
        <v>-8</v>
      </c>
      <c r="I20" s="38"/>
      <c r="J20" s="45">
        <f>SUM(J13:J19)</f>
        <v>56126</v>
      </c>
      <c r="K20" s="38"/>
      <c r="L20" s="45">
        <f>SUM(L13:L19)</f>
        <v>640163</v>
      </c>
    </row>
    <row r="23" spans="1:12" ht="12.75">
      <c r="A23" t="s">
        <v>97</v>
      </c>
      <c r="B23" s="38">
        <v>291221</v>
      </c>
      <c r="C23" s="38"/>
      <c r="D23" s="38">
        <v>243369</v>
      </c>
      <c r="E23" s="38"/>
      <c r="F23" s="38">
        <v>30396</v>
      </c>
      <c r="G23" s="38"/>
      <c r="H23" s="38">
        <v>-9</v>
      </c>
      <c r="I23" s="38"/>
      <c r="J23" s="38">
        <v>45247</v>
      </c>
      <c r="K23" s="38"/>
      <c r="L23" s="38">
        <f>SUM(B23:J23)</f>
        <v>610224</v>
      </c>
    </row>
    <row r="24" spans="2:12" ht="12.7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2.75">
      <c r="A25" t="s">
        <v>161</v>
      </c>
      <c r="B25" s="82">
        <v>0</v>
      </c>
      <c r="C25" s="82"/>
      <c r="D25" s="82">
        <v>0</v>
      </c>
      <c r="E25" s="82"/>
      <c r="F25" s="82">
        <v>0</v>
      </c>
      <c r="G25" s="82"/>
      <c r="H25" s="82">
        <v>0</v>
      </c>
      <c r="I25" s="82"/>
      <c r="J25" s="83">
        <f>+income!H33</f>
        <v>11961</v>
      </c>
      <c r="K25" s="83"/>
      <c r="L25" s="83">
        <f>SUM(B25:J25)</f>
        <v>11961</v>
      </c>
    </row>
    <row r="26" spans="2:12" ht="12.75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2.75">
      <c r="A27" t="s">
        <v>162</v>
      </c>
      <c r="B27" s="82">
        <v>0</v>
      </c>
      <c r="C27" s="82"/>
      <c r="D27" s="82">
        <v>0</v>
      </c>
      <c r="E27" s="82"/>
      <c r="F27" s="82">
        <v>0</v>
      </c>
      <c r="G27" s="82"/>
      <c r="H27" s="83">
        <v>0</v>
      </c>
      <c r="I27" s="82"/>
      <c r="J27" s="83">
        <v>0</v>
      </c>
      <c r="K27" s="82"/>
      <c r="L27" s="83">
        <f>SUM(B27:J27)</f>
        <v>0</v>
      </c>
    </row>
    <row r="28" spans="2:12" ht="12.7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2.75">
      <c r="A29" t="s">
        <v>179</v>
      </c>
      <c r="B29" s="45">
        <f>SUM(B23:B28)</f>
        <v>291221</v>
      </c>
      <c r="C29" s="38"/>
      <c r="D29" s="45">
        <f>SUM(D23:D28)</f>
        <v>243369</v>
      </c>
      <c r="E29" s="38"/>
      <c r="F29" s="45">
        <f>SUM(F23:F28)</f>
        <v>30396</v>
      </c>
      <c r="G29" s="95"/>
      <c r="H29" s="45">
        <f>SUM(H23:H28)</f>
        <v>-9</v>
      </c>
      <c r="I29" s="38"/>
      <c r="J29" s="45">
        <f>SUM(J23:J28)</f>
        <v>57208</v>
      </c>
      <c r="K29" s="38"/>
      <c r="L29" s="45">
        <f>SUM(L23:L28)</f>
        <v>622185</v>
      </c>
    </row>
    <row r="32" ht="12.75">
      <c r="A32" s="76" t="s">
        <v>152</v>
      </c>
    </row>
    <row r="33" spans="1:10" ht="12.75">
      <c r="A33" s="77" t="s">
        <v>175</v>
      </c>
      <c r="J33" s="12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39">
      <selection activeCell="B47" sqref="B47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44" t="s">
        <v>149</v>
      </c>
    </row>
    <row r="6" ht="12.75">
      <c r="A6" s="44" t="s">
        <v>183</v>
      </c>
    </row>
    <row r="8" spans="2:5" ht="12.75">
      <c r="B8" s="8" t="s">
        <v>184</v>
      </c>
      <c r="D8" s="106"/>
      <c r="E8" s="8"/>
    </row>
    <row r="9" spans="2:5" ht="12.75">
      <c r="B9" s="8" t="s">
        <v>25</v>
      </c>
      <c r="D9" s="106"/>
      <c r="E9" s="8"/>
    </row>
    <row r="10" spans="2:5" ht="12.75">
      <c r="B10" s="79" t="s">
        <v>173</v>
      </c>
      <c r="D10" s="107"/>
      <c r="E10" s="79"/>
    </row>
    <row r="11" spans="2:5" ht="12.75">
      <c r="B11" s="80" t="s">
        <v>3</v>
      </c>
      <c r="D11" s="108"/>
      <c r="E11" s="80"/>
    </row>
    <row r="12" ht="12.75">
      <c r="D12" s="97"/>
    </row>
    <row r="13" spans="1:5" ht="12.75">
      <c r="A13" t="s">
        <v>169</v>
      </c>
      <c r="B13" s="38">
        <f>+income!F25</f>
        <v>2814</v>
      </c>
      <c r="D13" s="95"/>
      <c r="E13" s="38"/>
    </row>
    <row r="14" spans="2:5" ht="12.75">
      <c r="B14" s="38"/>
      <c r="D14" s="95"/>
      <c r="E14" s="38"/>
    </row>
    <row r="15" spans="1:5" ht="12.75">
      <c r="A15" t="s">
        <v>26</v>
      </c>
      <c r="B15" s="38"/>
      <c r="D15" s="95"/>
      <c r="E15" s="38"/>
    </row>
    <row r="16" spans="1:5" ht="12.75">
      <c r="A16" t="s">
        <v>28</v>
      </c>
      <c r="B16" s="38">
        <v>1612</v>
      </c>
      <c r="D16" s="95"/>
      <c r="E16" s="38"/>
    </row>
    <row r="17" spans="1:5" ht="12.75">
      <c r="A17" t="s">
        <v>29</v>
      </c>
      <c r="B17" s="38">
        <v>247</v>
      </c>
      <c r="D17" s="95"/>
      <c r="E17" s="38"/>
    </row>
    <row r="18" spans="2:5" ht="12.75">
      <c r="B18" s="43"/>
      <c r="D18" s="95"/>
      <c r="E18" s="38"/>
    </row>
    <row r="19" spans="1:5" ht="12.75">
      <c r="A19" t="s">
        <v>27</v>
      </c>
      <c r="B19" s="38">
        <f>SUM(B13:B18)</f>
        <v>4673</v>
      </c>
      <c r="D19" s="95"/>
      <c r="E19" s="38"/>
    </row>
    <row r="20" spans="2:5" ht="12.75">
      <c r="B20" s="38"/>
      <c r="D20" s="95"/>
      <c r="E20" s="38"/>
    </row>
    <row r="21" spans="1:5" ht="12.75">
      <c r="A21" t="s">
        <v>30</v>
      </c>
      <c r="B21" s="38"/>
      <c r="D21" s="95"/>
      <c r="E21" s="38"/>
    </row>
    <row r="22" spans="1:5" ht="12.75">
      <c r="A22" t="s">
        <v>31</v>
      </c>
      <c r="B22" s="38">
        <v>3668</v>
      </c>
      <c r="D22" s="95"/>
      <c r="E22" s="38"/>
    </row>
    <row r="23" spans="1:5" ht="12.75">
      <c r="A23" t="s">
        <v>146</v>
      </c>
      <c r="B23" s="38">
        <v>-6001</v>
      </c>
      <c r="D23" s="95"/>
      <c r="E23" s="38"/>
    </row>
    <row r="24" spans="1:5" ht="12.75">
      <c r="A24" s="28" t="s">
        <v>144</v>
      </c>
      <c r="B24" s="38">
        <v>-324</v>
      </c>
      <c r="D24" s="95"/>
      <c r="E24" s="38"/>
    </row>
    <row r="25" spans="1:5" ht="12.75">
      <c r="A25" s="28" t="s">
        <v>145</v>
      </c>
      <c r="B25" s="38">
        <v>-10</v>
      </c>
      <c r="D25" s="95"/>
      <c r="E25" s="38"/>
    </row>
    <row r="26" spans="1:5" ht="12.75">
      <c r="A26" s="28" t="s">
        <v>143</v>
      </c>
      <c r="B26" s="38">
        <v>-2022</v>
      </c>
      <c r="D26" s="95"/>
      <c r="E26" s="38"/>
    </row>
    <row r="27" spans="2:5" ht="12.75">
      <c r="B27" s="38"/>
      <c r="D27" s="95"/>
      <c r="E27" s="38"/>
    </row>
    <row r="28" spans="1:5" ht="12.75">
      <c r="A28" t="s">
        <v>32</v>
      </c>
      <c r="B28" s="45">
        <f>SUM(B19:B27)</f>
        <v>-16</v>
      </c>
      <c r="D28" s="95"/>
      <c r="E28" s="38"/>
    </row>
    <row r="29" spans="2:5" ht="12.75">
      <c r="B29" s="38"/>
      <c r="D29" s="95"/>
      <c r="E29" s="38"/>
    </row>
    <row r="30" spans="1:5" ht="12.75">
      <c r="A30" t="s">
        <v>33</v>
      </c>
      <c r="B30" s="38"/>
      <c r="D30" s="95"/>
      <c r="E30" s="38"/>
    </row>
    <row r="31" spans="1:5" ht="12.75">
      <c r="A31" s="28" t="s">
        <v>142</v>
      </c>
      <c r="B31" s="38">
        <v>-688</v>
      </c>
      <c r="D31" s="95"/>
      <c r="E31" s="38"/>
    </row>
    <row r="32" spans="1:5" ht="12.75">
      <c r="A32" s="28" t="s">
        <v>34</v>
      </c>
      <c r="B32" s="38">
        <v>-286</v>
      </c>
      <c r="D32" s="95"/>
      <c r="E32" s="38"/>
    </row>
    <row r="33" spans="1:5" ht="12.75">
      <c r="A33" s="28" t="s">
        <v>164</v>
      </c>
      <c r="B33" s="38">
        <v>-1859</v>
      </c>
      <c r="D33" s="95"/>
      <c r="E33" s="38"/>
    </row>
    <row r="34" spans="1:5" ht="12.75">
      <c r="A34" s="28" t="s">
        <v>35</v>
      </c>
      <c r="B34" s="38">
        <v>-153</v>
      </c>
      <c r="D34" s="95"/>
      <c r="E34" s="38"/>
    </row>
    <row r="35" spans="2:5" ht="12.75">
      <c r="B35" s="45">
        <f>SUM(B31:B34)</f>
        <v>-2986</v>
      </c>
      <c r="D35" s="95"/>
      <c r="E35" s="38"/>
    </row>
    <row r="36" spans="2:5" ht="12.75">
      <c r="B36" s="38"/>
      <c r="D36" s="95"/>
      <c r="E36" s="38"/>
    </row>
    <row r="37" spans="1:5" ht="12.75">
      <c r="A37" t="s">
        <v>36</v>
      </c>
      <c r="B37" s="38"/>
      <c r="D37" s="95"/>
      <c r="E37" s="38"/>
    </row>
    <row r="38" spans="1:5" ht="12.75">
      <c r="A38" t="s">
        <v>37</v>
      </c>
      <c r="B38" s="38">
        <v>-10281</v>
      </c>
      <c r="D38" s="95"/>
      <c r="E38" s="38"/>
    </row>
    <row r="39" spans="1:5" ht="12.75">
      <c r="A39" t="s">
        <v>141</v>
      </c>
      <c r="B39" s="38"/>
      <c r="D39" s="95"/>
      <c r="E39" s="38"/>
    </row>
    <row r="40" spans="2:5" ht="12.75">
      <c r="B40" s="45">
        <f>SUM(B38:B39)</f>
        <v>-10281</v>
      </c>
      <c r="D40" s="95"/>
      <c r="E40" s="38"/>
    </row>
    <row r="41" spans="2:5" ht="12.75">
      <c r="B41" s="38"/>
      <c r="D41" s="95"/>
      <c r="E41" s="38"/>
    </row>
    <row r="42" spans="1:5" ht="12.75">
      <c r="A42" t="s">
        <v>38</v>
      </c>
      <c r="B42" s="38">
        <f>+B28+B35+B40</f>
        <v>-13283</v>
      </c>
      <c r="D42" s="95"/>
      <c r="E42" s="38"/>
    </row>
    <row r="43" spans="2:5" ht="12.75">
      <c r="B43" s="38"/>
      <c r="D43" s="95"/>
      <c r="E43" s="38"/>
    </row>
    <row r="44" spans="1:5" ht="12.75">
      <c r="A44" t="s">
        <v>39</v>
      </c>
      <c r="B44" s="38">
        <v>-4690</v>
      </c>
      <c r="D44" s="95"/>
      <c r="E44" s="38"/>
    </row>
    <row r="45" spans="2:5" ht="12.75">
      <c r="B45" s="38"/>
      <c r="D45" s="95"/>
      <c r="E45" s="95"/>
    </row>
    <row r="46" spans="1:5" ht="12.75">
      <c r="A46" t="s">
        <v>40</v>
      </c>
      <c r="B46" s="45">
        <f>+B42+B44</f>
        <v>-17973</v>
      </c>
      <c r="D46" s="95"/>
      <c r="E46" s="95"/>
    </row>
    <row r="47" spans="2:5" ht="12.75">
      <c r="B47" s="38"/>
      <c r="D47" s="95"/>
      <c r="E47" s="95"/>
    </row>
    <row r="49" ht="12.75">
      <c r="A49" s="76" t="s">
        <v>159</v>
      </c>
    </row>
    <row r="50" ht="12.75">
      <c r="A50" s="77" t="s">
        <v>176</v>
      </c>
    </row>
    <row r="51" spans="5:6" ht="12.75">
      <c r="E51" s="12"/>
      <c r="F51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3"/>
  <sheetViews>
    <sheetView tabSelected="1" workbookViewId="0" topLeftCell="A200">
      <selection activeCell="A213" sqref="A213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4" width="11.00390625" style="0" customWidth="1"/>
    <col min="5" max="5" width="10.28125" style="0" customWidth="1"/>
    <col min="6" max="6" width="11.421875" style="0" customWidth="1"/>
    <col min="7" max="7" width="10.8515625" style="0" customWidth="1"/>
    <col min="8" max="8" width="10.57421875" style="0" customWidth="1"/>
    <col min="9" max="9" width="10.8515625" style="0" customWidth="1"/>
  </cols>
  <sheetData>
    <row r="1" ht="12.75">
      <c r="A1" s="1" t="s">
        <v>185</v>
      </c>
    </row>
    <row r="2" ht="12.75">
      <c r="A2" s="2" t="s">
        <v>2</v>
      </c>
    </row>
    <row r="3" ht="12.75">
      <c r="A3" s="2" t="s">
        <v>186</v>
      </c>
    </row>
    <row r="5" ht="12.75">
      <c r="A5" s="1" t="s">
        <v>187</v>
      </c>
    </row>
    <row r="7" spans="1:2" ht="12.75">
      <c r="A7" s="46" t="s">
        <v>188</v>
      </c>
      <c r="B7" s="1" t="s">
        <v>99</v>
      </c>
    </row>
    <row r="8" ht="12.75">
      <c r="B8" t="s">
        <v>98</v>
      </c>
    </row>
    <row r="9" ht="12.75">
      <c r="B9" s="28" t="s">
        <v>153</v>
      </c>
    </row>
    <row r="10" ht="12.75">
      <c r="B10" s="28"/>
    </row>
    <row r="11" ht="12.75">
      <c r="B11" s="28"/>
    </row>
    <row r="12" ht="12.75">
      <c r="B12" t="s">
        <v>122</v>
      </c>
    </row>
    <row r="13" ht="12.75">
      <c r="B13" t="s">
        <v>189</v>
      </c>
    </row>
    <row r="16" spans="1:2" ht="12.75">
      <c r="A16" s="46" t="s">
        <v>191</v>
      </c>
      <c r="B16" s="1" t="s">
        <v>192</v>
      </c>
    </row>
    <row r="17" ht="12.75">
      <c r="B17" t="s">
        <v>190</v>
      </c>
    </row>
    <row r="18" ht="12.75">
      <c r="B18" t="s">
        <v>123</v>
      </c>
    </row>
    <row r="21" spans="1:2" ht="12.75">
      <c r="A21" s="46" t="s">
        <v>193</v>
      </c>
      <c r="B21" s="1" t="s">
        <v>48</v>
      </c>
    </row>
    <row r="22" ht="12.75">
      <c r="B22" t="s">
        <v>49</v>
      </c>
    </row>
    <row r="25" spans="1:2" ht="12.75">
      <c r="A25" s="46" t="s">
        <v>194</v>
      </c>
      <c r="B25" s="1" t="s">
        <v>47</v>
      </c>
    </row>
    <row r="26" spans="5:7" ht="12.75">
      <c r="E26" s="8"/>
      <c r="G26" s="8" t="s">
        <v>138</v>
      </c>
    </row>
    <row r="27" spans="5:7" ht="12.75">
      <c r="E27" s="10"/>
      <c r="G27" s="10">
        <v>37711</v>
      </c>
    </row>
    <row r="28" spans="2:7" ht="12.75">
      <c r="B28" t="s">
        <v>139</v>
      </c>
      <c r="E28" s="10"/>
      <c r="G28" s="10"/>
    </row>
    <row r="29" spans="2:7" ht="12.75">
      <c r="B29" t="s">
        <v>229</v>
      </c>
      <c r="E29" s="99"/>
      <c r="G29" s="99">
        <v>2</v>
      </c>
    </row>
    <row r="30" spans="2:7" ht="12.75">
      <c r="B30" t="s">
        <v>228</v>
      </c>
      <c r="E30" s="99"/>
      <c r="G30" s="99">
        <v>19</v>
      </c>
    </row>
    <row r="31" spans="5:7" ht="12.75">
      <c r="E31" s="109"/>
      <c r="G31" s="100">
        <f>SUM(G28:G30)</f>
        <v>21</v>
      </c>
    </row>
    <row r="32" spans="5:7" ht="12.75">
      <c r="E32" s="10"/>
      <c r="G32" s="10"/>
    </row>
    <row r="33" spans="5:7" ht="12.75">
      <c r="E33" s="10"/>
      <c r="G33" s="10"/>
    </row>
    <row r="35" spans="1:2" ht="12.75">
      <c r="A35" s="46" t="s">
        <v>195</v>
      </c>
      <c r="B35" s="1" t="s">
        <v>50</v>
      </c>
    </row>
    <row r="36" ht="12.75">
      <c r="B36" t="s">
        <v>100</v>
      </c>
    </row>
    <row r="37" ht="12.75">
      <c r="B37" t="s">
        <v>101</v>
      </c>
    </row>
    <row r="40" spans="1:2" ht="12.75">
      <c r="A40" s="46" t="s">
        <v>196</v>
      </c>
      <c r="B40" s="1" t="s">
        <v>51</v>
      </c>
    </row>
    <row r="41" ht="12.75">
      <c r="B41" s="47" t="s">
        <v>197</v>
      </c>
    </row>
    <row r="42" ht="12.75">
      <c r="B42" s="47" t="s">
        <v>198</v>
      </c>
    </row>
    <row r="45" spans="1:2" ht="12.75">
      <c r="A45" s="46" t="s">
        <v>201</v>
      </c>
      <c r="B45" s="1" t="s">
        <v>52</v>
      </c>
    </row>
    <row r="46" ht="12.75">
      <c r="B46" t="s">
        <v>199</v>
      </c>
    </row>
    <row r="49" spans="1:2" ht="12.75">
      <c r="A49" s="46" t="s">
        <v>202</v>
      </c>
      <c r="B49" s="1" t="s">
        <v>53</v>
      </c>
    </row>
    <row r="50" spans="3:5" ht="12.75">
      <c r="C50" s="101"/>
      <c r="D50" s="101"/>
      <c r="E50" s="101" t="s">
        <v>200</v>
      </c>
    </row>
    <row r="51" spans="3:5" ht="12.75">
      <c r="C51" s="1"/>
      <c r="D51" s="1"/>
      <c r="E51" s="1"/>
    </row>
    <row r="52" spans="3:9" ht="12.75">
      <c r="C52" s="8"/>
      <c r="D52" s="8"/>
      <c r="E52" s="8" t="s">
        <v>154</v>
      </c>
      <c r="F52" s="8" t="s">
        <v>126</v>
      </c>
      <c r="G52" s="8" t="s">
        <v>128</v>
      </c>
      <c r="H52" s="8" t="s">
        <v>130</v>
      </c>
      <c r="I52" s="1"/>
    </row>
    <row r="53" spans="2:9" ht="12.75">
      <c r="B53" s="1" t="s">
        <v>124</v>
      </c>
      <c r="C53" s="8" t="s">
        <v>125</v>
      </c>
      <c r="D53" s="8" t="s">
        <v>54</v>
      </c>
      <c r="E53" s="8" t="s">
        <v>155</v>
      </c>
      <c r="F53" s="8" t="s">
        <v>127</v>
      </c>
      <c r="G53" s="8" t="s">
        <v>129</v>
      </c>
      <c r="H53" s="8" t="s">
        <v>131</v>
      </c>
      <c r="I53" s="1" t="s">
        <v>46</v>
      </c>
    </row>
    <row r="54" spans="3:9" ht="12.75">
      <c r="C54" s="8" t="s">
        <v>3</v>
      </c>
      <c r="D54" s="8" t="s">
        <v>3</v>
      </c>
      <c r="E54" s="8" t="s">
        <v>3</v>
      </c>
      <c r="F54" s="8" t="s">
        <v>3</v>
      </c>
      <c r="G54" s="8" t="s">
        <v>3</v>
      </c>
      <c r="H54" s="8" t="s">
        <v>3</v>
      </c>
      <c r="I54" s="8" t="s">
        <v>3</v>
      </c>
    </row>
    <row r="56" spans="2:9" ht="12.75">
      <c r="B56" t="s">
        <v>5</v>
      </c>
      <c r="C56" s="43">
        <v>19963</v>
      </c>
      <c r="D56" s="43">
        <v>1077</v>
      </c>
      <c r="E56" s="102">
        <v>0</v>
      </c>
      <c r="F56" s="43">
        <v>141</v>
      </c>
      <c r="G56" s="43">
        <v>7468</v>
      </c>
      <c r="H56" s="43">
        <v>7</v>
      </c>
      <c r="I56" s="43">
        <f>SUM(C56:H56)</f>
        <v>28656</v>
      </c>
    </row>
    <row r="57" spans="3:5" ht="12.75">
      <c r="C57" s="38"/>
      <c r="D57" s="38"/>
      <c r="E57" s="38"/>
    </row>
    <row r="58" spans="2:9" ht="12.75">
      <c r="B58" t="s">
        <v>132</v>
      </c>
      <c r="C58" s="43">
        <v>9731</v>
      </c>
      <c r="D58" s="43">
        <v>203</v>
      </c>
      <c r="E58" s="43">
        <v>553</v>
      </c>
      <c r="F58" s="98">
        <v>-333</v>
      </c>
      <c r="G58" s="43">
        <v>410</v>
      </c>
      <c r="H58" s="43">
        <v>21</v>
      </c>
      <c r="I58" s="38">
        <f>SUM(C58:H58)</f>
        <v>10585</v>
      </c>
    </row>
    <row r="59" spans="3:5" ht="12.75">
      <c r="C59" s="38"/>
      <c r="D59" s="38"/>
      <c r="E59" s="38"/>
    </row>
    <row r="60" spans="2:9" ht="12.75">
      <c r="B60" t="s">
        <v>133</v>
      </c>
      <c r="C60" s="38"/>
      <c r="D60" s="38"/>
      <c r="E60" s="38"/>
      <c r="I60" s="83">
        <v>-2579</v>
      </c>
    </row>
    <row r="61" spans="3:9" ht="12.75">
      <c r="C61" s="95"/>
      <c r="D61" s="95"/>
      <c r="E61" s="95"/>
      <c r="I61" s="48"/>
    </row>
    <row r="62" spans="2:9" ht="12.75">
      <c r="B62" t="s">
        <v>134</v>
      </c>
      <c r="C62" s="95"/>
      <c r="D62" s="95"/>
      <c r="E62" s="95"/>
      <c r="I62" s="38">
        <f>+I58+I60</f>
        <v>8006</v>
      </c>
    </row>
    <row r="63" spans="3:5" ht="12.75">
      <c r="C63" s="97"/>
      <c r="D63" s="97"/>
      <c r="E63" s="97"/>
    </row>
    <row r="64" spans="2:9" ht="12.75">
      <c r="B64" t="s">
        <v>9</v>
      </c>
      <c r="C64" s="97"/>
      <c r="D64" s="97"/>
      <c r="E64" s="97"/>
      <c r="I64" s="83">
        <v>-5192</v>
      </c>
    </row>
    <row r="65" spans="3:5" ht="12.75">
      <c r="C65" s="97"/>
      <c r="D65" s="97"/>
      <c r="E65" s="97"/>
    </row>
    <row r="66" spans="2:9" ht="12.75">
      <c r="B66" t="s">
        <v>135</v>
      </c>
      <c r="C66" s="97"/>
      <c r="D66" s="97"/>
      <c r="E66" s="97"/>
      <c r="I66" s="45">
        <f>+I62+I64</f>
        <v>2814</v>
      </c>
    </row>
    <row r="67" spans="3:5" ht="12.75">
      <c r="C67" s="97"/>
      <c r="D67" s="97"/>
      <c r="E67" s="97"/>
    </row>
    <row r="68" spans="2:5" ht="12.75">
      <c r="B68" t="s">
        <v>136</v>
      </c>
      <c r="C68" s="97"/>
      <c r="D68" s="97"/>
      <c r="E68" s="97"/>
    </row>
    <row r="69" spans="2:5" ht="12.75">
      <c r="B69" t="s">
        <v>137</v>
      </c>
      <c r="C69" s="97"/>
      <c r="D69" s="97"/>
      <c r="E69" s="97"/>
    </row>
    <row r="70" spans="3:5" ht="12.75">
      <c r="C70" s="97"/>
      <c r="D70" s="97"/>
      <c r="E70" s="97"/>
    </row>
    <row r="72" spans="1:2" ht="12.75">
      <c r="A72" s="46" t="s">
        <v>203</v>
      </c>
      <c r="B72" s="1" t="s">
        <v>156</v>
      </c>
    </row>
    <row r="73" ht="12.75">
      <c r="B73" t="s">
        <v>157</v>
      </c>
    </row>
    <row r="74" ht="12.75">
      <c r="B74" t="s">
        <v>204</v>
      </c>
    </row>
    <row r="75" ht="12.75">
      <c r="B75" s="28" t="s">
        <v>102</v>
      </c>
    </row>
    <row r="78" spans="1:2" ht="12.75">
      <c r="A78" s="46" t="s">
        <v>205</v>
      </c>
      <c r="B78" s="1" t="s">
        <v>55</v>
      </c>
    </row>
    <row r="79" ht="12.75">
      <c r="B79" t="s">
        <v>165</v>
      </c>
    </row>
    <row r="82" spans="1:2" ht="12.75">
      <c r="A82" s="46" t="s">
        <v>206</v>
      </c>
      <c r="B82" s="1" t="s">
        <v>56</v>
      </c>
    </row>
    <row r="83" spans="1:2" ht="12.75">
      <c r="A83" s="46"/>
      <c r="B83" s="2" t="s">
        <v>207</v>
      </c>
    </row>
    <row r="84" ht="12.75">
      <c r="B84" s="28"/>
    </row>
    <row r="86" spans="1:2" ht="12.75">
      <c r="A86" s="46" t="s">
        <v>208</v>
      </c>
      <c r="B86" s="1" t="s">
        <v>58</v>
      </c>
    </row>
    <row r="87" ht="12.75">
      <c r="B87" t="s">
        <v>230</v>
      </c>
    </row>
    <row r="88" ht="12.75">
      <c r="B88" s="28" t="s">
        <v>209</v>
      </c>
    </row>
    <row r="89" ht="12.75">
      <c r="B89" s="28" t="s">
        <v>231</v>
      </c>
    </row>
    <row r="92" ht="12.75">
      <c r="A92" s="1" t="s">
        <v>210</v>
      </c>
    </row>
    <row r="93" ht="12.75">
      <c r="A93" s="1" t="s">
        <v>211</v>
      </c>
    </row>
    <row r="95" spans="1:2" ht="12.75">
      <c r="A95" s="46" t="s">
        <v>212</v>
      </c>
      <c r="B95" s="1" t="s">
        <v>11</v>
      </c>
    </row>
    <row r="96" ht="12.75">
      <c r="B96" t="s">
        <v>63</v>
      </c>
    </row>
    <row r="97" spans="4:7" ht="12.75">
      <c r="D97" s="97"/>
      <c r="E97" s="106"/>
      <c r="G97" s="8" t="s">
        <v>138</v>
      </c>
    </row>
    <row r="98" spans="4:7" ht="12.75">
      <c r="D98" s="97"/>
      <c r="E98" s="110"/>
      <c r="G98" s="10">
        <v>37711</v>
      </c>
    </row>
    <row r="99" spans="4:5" ht="12.75">
      <c r="D99" s="97"/>
      <c r="E99" s="97"/>
    </row>
    <row r="100" spans="2:7" ht="12.75">
      <c r="B100" t="s">
        <v>64</v>
      </c>
      <c r="D100" s="97"/>
      <c r="E100" s="95"/>
      <c r="F100" s="38"/>
      <c r="G100" s="38">
        <v>909</v>
      </c>
    </row>
    <row r="101" spans="2:7" ht="12.75">
      <c r="B101" t="s">
        <v>65</v>
      </c>
      <c r="D101" s="97"/>
      <c r="E101" s="95"/>
      <c r="F101" s="38"/>
      <c r="G101" s="38">
        <v>-59</v>
      </c>
    </row>
    <row r="102" spans="4:7" ht="12.75">
      <c r="D102" s="97"/>
      <c r="E102" s="95"/>
      <c r="F102" s="38"/>
      <c r="G102" s="45">
        <f>SUM(G100:G101)</f>
        <v>850</v>
      </c>
    </row>
    <row r="104" ht="12.75">
      <c r="B104" t="s">
        <v>66</v>
      </c>
    </row>
    <row r="105" ht="12.75">
      <c r="B105" t="s">
        <v>67</v>
      </c>
    </row>
    <row r="108" spans="1:2" ht="12.75">
      <c r="A108" s="46" t="s">
        <v>213</v>
      </c>
      <c r="B108" s="1" t="s">
        <v>214</v>
      </c>
    </row>
    <row r="109" ht="12.75">
      <c r="B109" t="s">
        <v>68</v>
      </c>
    </row>
    <row r="110" ht="12.75">
      <c r="B110" s="28" t="s">
        <v>69</v>
      </c>
    </row>
    <row r="113" spans="1:2" ht="12.75">
      <c r="A113" s="46" t="s">
        <v>215</v>
      </c>
      <c r="B113" s="1" t="s">
        <v>70</v>
      </c>
    </row>
    <row r="114" spans="2:7" ht="12.75">
      <c r="B114" s="4" t="s">
        <v>71</v>
      </c>
      <c r="C114" s="4"/>
      <c r="D114" s="4"/>
      <c r="E114" s="49"/>
      <c r="F114" s="4"/>
      <c r="G114" s="4"/>
    </row>
    <row r="115" spans="2:7" ht="12.75">
      <c r="B115" s="4"/>
      <c r="C115" s="4"/>
      <c r="D115" s="4"/>
      <c r="E115" s="106"/>
      <c r="G115" s="8" t="s">
        <v>138</v>
      </c>
    </row>
    <row r="116" spans="2:7" ht="12.75">
      <c r="B116" s="2"/>
      <c r="C116" s="2"/>
      <c r="D116" s="9"/>
      <c r="E116" s="111"/>
      <c r="F116" s="9"/>
      <c r="G116" s="50">
        <v>37711</v>
      </c>
    </row>
    <row r="117" spans="2:7" ht="12.75">
      <c r="B117" s="2"/>
      <c r="C117" s="2"/>
      <c r="D117" s="1"/>
      <c r="E117" s="112"/>
      <c r="F117" s="1"/>
      <c r="G117" s="51" t="s">
        <v>3</v>
      </c>
    </row>
    <row r="118" spans="2:7" ht="12.75">
      <c r="B118" s="2"/>
      <c r="C118" s="2"/>
      <c r="D118" s="2"/>
      <c r="E118" s="21"/>
      <c r="F118" s="4"/>
      <c r="G118" s="3"/>
    </row>
    <row r="119" spans="2:7" ht="13.5" thickBot="1">
      <c r="B119" s="2" t="s">
        <v>72</v>
      </c>
      <c r="C119" s="2"/>
      <c r="D119" s="2"/>
      <c r="E119" s="30"/>
      <c r="F119" s="52"/>
      <c r="G119" s="53">
        <v>472</v>
      </c>
    </row>
    <row r="120" spans="2:7" ht="13.5" thickBot="1">
      <c r="B120" s="47" t="s">
        <v>73</v>
      </c>
      <c r="C120" s="4"/>
      <c r="D120" s="4"/>
      <c r="E120" s="113"/>
      <c r="F120" s="4"/>
      <c r="G120" s="54">
        <v>319</v>
      </c>
    </row>
    <row r="121" spans="2:7" ht="13.5" thickBot="1">
      <c r="B121" s="47" t="s">
        <v>74</v>
      </c>
      <c r="C121" s="4"/>
      <c r="D121" s="4"/>
      <c r="E121" s="114"/>
      <c r="F121" s="4"/>
      <c r="G121" s="55">
        <v>19</v>
      </c>
    </row>
    <row r="122" spans="2:7" ht="12.75">
      <c r="B122" s="4"/>
      <c r="C122" s="4"/>
      <c r="D122" s="4"/>
      <c r="E122" s="71"/>
      <c r="F122" s="4"/>
      <c r="G122" s="4"/>
    </row>
    <row r="123" spans="2:7" ht="12.75">
      <c r="B123" s="4"/>
      <c r="C123" s="4"/>
      <c r="D123" s="4"/>
      <c r="E123" s="56"/>
      <c r="F123" s="4"/>
      <c r="G123" s="4"/>
    </row>
    <row r="124" spans="2:7" ht="12.75">
      <c r="B124" s="2" t="s">
        <v>216</v>
      </c>
      <c r="C124" s="2"/>
      <c r="D124" s="2"/>
      <c r="E124" s="3"/>
      <c r="F124" s="57"/>
      <c r="G124" s="2"/>
    </row>
    <row r="125" spans="2:7" ht="12.75">
      <c r="B125" s="4"/>
      <c r="C125" s="58" t="s">
        <v>75</v>
      </c>
      <c r="D125" s="58"/>
      <c r="E125" s="58" t="s">
        <v>76</v>
      </c>
      <c r="F125" s="56"/>
      <c r="G125" s="58" t="s">
        <v>77</v>
      </c>
    </row>
    <row r="126" spans="2:7" ht="12.75">
      <c r="B126" s="4"/>
      <c r="C126" s="58" t="s">
        <v>78</v>
      </c>
      <c r="D126" s="58"/>
      <c r="E126" s="58" t="s">
        <v>79</v>
      </c>
      <c r="F126" s="56"/>
      <c r="G126" s="58" t="s">
        <v>79</v>
      </c>
    </row>
    <row r="127" spans="2:7" ht="12.75">
      <c r="B127" s="2"/>
      <c r="C127" s="8" t="s">
        <v>3</v>
      </c>
      <c r="D127" s="2"/>
      <c r="E127" s="8" t="s">
        <v>3</v>
      </c>
      <c r="F127" s="4"/>
      <c r="G127" s="8" t="s">
        <v>3</v>
      </c>
    </row>
    <row r="128" spans="2:7" ht="12.75">
      <c r="B128" s="2" t="s">
        <v>80</v>
      </c>
      <c r="C128" s="2"/>
      <c r="D128" s="2"/>
      <c r="E128" s="3"/>
      <c r="F128" s="4"/>
      <c r="G128" s="59"/>
    </row>
    <row r="129" spans="2:7" ht="12.75">
      <c r="B129" s="2" t="s">
        <v>81</v>
      </c>
      <c r="C129" s="60">
        <v>198584</v>
      </c>
      <c r="D129" s="61"/>
      <c r="E129" s="62">
        <v>128024</v>
      </c>
      <c r="F129" s="63"/>
      <c r="G129" s="11">
        <v>24982</v>
      </c>
    </row>
    <row r="130" spans="2:7" ht="12.75">
      <c r="B130" s="4" t="s">
        <v>82</v>
      </c>
      <c r="C130" s="64">
        <v>85553</v>
      </c>
      <c r="D130" s="61"/>
      <c r="E130" s="65">
        <v>68288</v>
      </c>
      <c r="F130" s="63"/>
      <c r="G130" s="64">
        <v>48715</v>
      </c>
    </row>
    <row r="131" spans="2:7" ht="13.5" thickBot="1">
      <c r="B131" s="4" t="s">
        <v>83</v>
      </c>
      <c r="C131" s="66">
        <f>C129+C130</f>
        <v>284137</v>
      </c>
      <c r="D131" s="61"/>
      <c r="E131" s="67">
        <f>E129+E130</f>
        <v>196312</v>
      </c>
      <c r="F131" s="63"/>
      <c r="G131" s="66">
        <f>G129+G130</f>
        <v>73697</v>
      </c>
    </row>
    <row r="132" spans="2:7" ht="12.75">
      <c r="B132" s="4"/>
      <c r="C132" s="68"/>
      <c r="D132" s="61"/>
      <c r="E132" s="69"/>
      <c r="F132" s="63"/>
      <c r="G132" s="68"/>
    </row>
    <row r="134" spans="1:2" ht="12.75">
      <c r="A134" s="46" t="s">
        <v>217</v>
      </c>
      <c r="B134" s="1" t="s">
        <v>84</v>
      </c>
    </row>
    <row r="135" ht="12.75">
      <c r="B135" s="2" t="s">
        <v>246</v>
      </c>
    </row>
    <row r="136" ht="12.75">
      <c r="B136" t="s">
        <v>247</v>
      </c>
    </row>
    <row r="137" ht="12.75">
      <c r="B137" t="s">
        <v>248</v>
      </c>
    </row>
    <row r="140" spans="1:7" ht="12.75">
      <c r="A140" s="46" t="s">
        <v>218</v>
      </c>
      <c r="B140" s="1" t="s">
        <v>85</v>
      </c>
      <c r="C140" s="2"/>
      <c r="D140" s="2"/>
      <c r="E140" s="3"/>
      <c r="F140" s="4"/>
      <c r="G140" s="2"/>
    </row>
    <row r="141" spans="1:7" ht="12.75">
      <c r="A141" s="4"/>
      <c r="B141" s="4" t="s">
        <v>219</v>
      </c>
      <c r="C141" s="2"/>
      <c r="D141" s="2"/>
      <c r="E141" s="3"/>
      <c r="F141" s="4"/>
      <c r="G141" s="2"/>
    </row>
    <row r="142" spans="1:7" ht="12.75">
      <c r="A142" s="2"/>
      <c r="B142" s="2"/>
      <c r="C142" s="2"/>
      <c r="D142" s="2"/>
      <c r="E142" s="8"/>
      <c r="F142" s="9"/>
      <c r="G142" s="51" t="s">
        <v>3</v>
      </c>
    </row>
    <row r="143" spans="1:7" ht="12.75">
      <c r="A143" s="2"/>
      <c r="B143" s="2" t="s">
        <v>233</v>
      </c>
      <c r="C143" s="2"/>
      <c r="D143" s="2"/>
      <c r="E143" s="3"/>
      <c r="F143" s="4"/>
      <c r="G143" s="2"/>
    </row>
    <row r="144" spans="1:7" ht="12.75">
      <c r="A144" s="2"/>
      <c r="B144" s="2" t="s">
        <v>232</v>
      </c>
      <c r="C144" s="2"/>
      <c r="D144" s="2"/>
      <c r="E144" s="70"/>
      <c r="F144" s="4"/>
      <c r="G144" s="52">
        <v>65456</v>
      </c>
    </row>
    <row r="145" spans="1:7" ht="12.75">
      <c r="A145" s="2"/>
      <c r="B145" s="2" t="s">
        <v>234</v>
      </c>
      <c r="C145" s="2"/>
      <c r="D145" s="2"/>
      <c r="E145" s="70"/>
      <c r="F145" s="4"/>
      <c r="G145" s="52">
        <v>105427</v>
      </c>
    </row>
    <row r="146" spans="1:7" ht="12.75">
      <c r="A146" s="4"/>
      <c r="B146" s="2" t="s">
        <v>235</v>
      </c>
      <c r="C146" s="4"/>
      <c r="D146" s="4"/>
      <c r="E146" s="71"/>
      <c r="F146" s="4"/>
      <c r="G146" s="72"/>
    </row>
    <row r="147" spans="1:7" ht="12.75">
      <c r="A147" s="4"/>
      <c r="B147" s="2" t="s">
        <v>232</v>
      </c>
      <c r="C147" s="4"/>
      <c r="D147" s="4"/>
      <c r="E147" s="71"/>
      <c r="F147" s="4"/>
      <c r="G147" s="72">
        <v>91771</v>
      </c>
    </row>
    <row r="148" spans="1:7" ht="12.75">
      <c r="A148" s="4"/>
      <c r="B148" s="2" t="s">
        <v>234</v>
      </c>
      <c r="C148" s="4"/>
      <c r="D148" s="4"/>
      <c r="E148" s="71"/>
      <c r="F148" s="4"/>
      <c r="G148" s="72">
        <v>40000</v>
      </c>
    </row>
    <row r="149" spans="1:7" ht="12.75">
      <c r="A149" s="4"/>
      <c r="B149" s="2"/>
      <c r="C149" s="4"/>
      <c r="D149" s="4"/>
      <c r="E149" s="71"/>
      <c r="F149" s="4"/>
      <c r="G149" s="73"/>
    </row>
    <row r="150" spans="1:7" ht="13.5" thickBot="1">
      <c r="A150" s="4"/>
      <c r="B150" s="4" t="s">
        <v>86</v>
      </c>
      <c r="C150" s="4"/>
      <c r="D150" s="4"/>
      <c r="E150" s="71"/>
      <c r="F150" s="4"/>
      <c r="G150" s="74">
        <f>SUM(G144:G149)</f>
        <v>302654</v>
      </c>
    </row>
    <row r="151" spans="1:7" ht="13.5" thickTop="1">
      <c r="A151" s="4"/>
      <c r="B151" s="4"/>
      <c r="C151" s="4"/>
      <c r="D151" s="4"/>
      <c r="E151" s="71"/>
      <c r="F151" s="4"/>
      <c r="G151" s="72"/>
    </row>
    <row r="152" ht="12.75">
      <c r="B152" s="2" t="s">
        <v>103</v>
      </c>
    </row>
    <row r="155" spans="1:2" ht="12.75">
      <c r="A155" s="46" t="s">
        <v>220</v>
      </c>
      <c r="B155" s="1" t="s">
        <v>87</v>
      </c>
    </row>
    <row r="156" ht="12.75">
      <c r="B156" t="s">
        <v>88</v>
      </c>
    </row>
    <row r="159" spans="1:2" ht="12.75">
      <c r="A159" s="75" t="s">
        <v>221</v>
      </c>
      <c r="B159" s="9" t="s">
        <v>89</v>
      </c>
    </row>
    <row r="160" spans="1:2" ht="12.75">
      <c r="A160" s="2"/>
      <c r="B160" s="2" t="s">
        <v>90</v>
      </c>
    </row>
    <row r="163" spans="1:2" ht="12.75">
      <c r="A163" s="46" t="s">
        <v>222</v>
      </c>
      <c r="B163" s="1" t="s">
        <v>104</v>
      </c>
    </row>
    <row r="164" ht="12.75">
      <c r="B164" t="s">
        <v>241</v>
      </c>
    </row>
    <row r="165" ht="12.75">
      <c r="B165" t="s">
        <v>242</v>
      </c>
    </row>
    <row r="168" spans="1:2" ht="12.75">
      <c r="A168" s="46" t="s">
        <v>223</v>
      </c>
      <c r="B168" s="1" t="s">
        <v>59</v>
      </c>
    </row>
    <row r="169" ht="12.75">
      <c r="B169" t="s">
        <v>160</v>
      </c>
    </row>
    <row r="172" spans="1:2" ht="12.75">
      <c r="A172" s="46" t="s">
        <v>224</v>
      </c>
      <c r="B172" s="1" t="s">
        <v>60</v>
      </c>
    </row>
    <row r="173" ht="12.75">
      <c r="B173" t="s">
        <v>171</v>
      </c>
    </row>
    <row r="174" ht="12.75">
      <c r="B174" t="s">
        <v>172</v>
      </c>
    </row>
    <row r="177" spans="1:2" ht="12.75">
      <c r="A177" s="46" t="s">
        <v>225</v>
      </c>
      <c r="B177" s="1" t="s">
        <v>61</v>
      </c>
    </row>
    <row r="178" ht="12.75">
      <c r="B178" t="s">
        <v>62</v>
      </c>
    </row>
    <row r="181" spans="1:2" ht="12.75">
      <c r="A181" s="46" t="s">
        <v>226</v>
      </c>
      <c r="B181" s="1" t="s">
        <v>150</v>
      </c>
    </row>
    <row r="182" ht="12.75">
      <c r="B182" t="s">
        <v>227</v>
      </c>
    </row>
    <row r="185" spans="1:2" ht="12.75">
      <c r="A185" s="46" t="s">
        <v>243</v>
      </c>
      <c r="B185" s="1" t="s">
        <v>91</v>
      </c>
    </row>
    <row r="186" spans="4:9" ht="12.75">
      <c r="D186" s="1"/>
      <c r="E186" s="1"/>
      <c r="G186" s="1" t="s">
        <v>105</v>
      </c>
      <c r="H186" s="1"/>
      <c r="I186" s="1"/>
    </row>
    <row r="187" spans="4:8" ht="12.75">
      <c r="D187" s="81"/>
      <c r="E187" s="81"/>
      <c r="G187" s="81">
        <v>37711</v>
      </c>
      <c r="H187" s="81">
        <v>37346</v>
      </c>
    </row>
    <row r="189" spans="2:8" ht="12.75">
      <c r="B189" t="s">
        <v>106</v>
      </c>
      <c r="D189" s="83"/>
      <c r="E189" s="83"/>
      <c r="F189" s="83"/>
      <c r="G189" s="83">
        <f>+income!F33</f>
        <v>1588</v>
      </c>
      <c r="H189" s="83">
        <f>+income!H33</f>
        <v>11961</v>
      </c>
    </row>
    <row r="190" spans="4:8" ht="12.75">
      <c r="D190" s="83"/>
      <c r="E190" s="83"/>
      <c r="F190" s="83"/>
      <c r="G190" s="83"/>
      <c r="H190" s="83"/>
    </row>
    <row r="191" spans="2:8" ht="12.75">
      <c r="B191" t="s">
        <v>107</v>
      </c>
      <c r="D191" s="83"/>
      <c r="E191" s="83"/>
      <c r="F191" s="83"/>
      <c r="G191" s="83">
        <v>310721</v>
      </c>
      <c r="H191" s="83">
        <v>291221</v>
      </c>
    </row>
    <row r="193" spans="2:8" ht="12.75">
      <c r="B193" t="s">
        <v>108</v>
      </c>
      <c r="D193" s="82"/>
      <c r="E193" s="82"/>
      <c r="F193" s="82"/>
      <c r="G193" s="82">
        <f>+G189/G191*100</f>
        <v>0.5110694159712411</v>
      </c>
      <c r="H193" s="82">
        <f>+H189/H191*100</f>
        <v>4.1071900721445225</v>
      </c>
    </row>
    <row r="195" ht="12.75">
      <c r="B195" t="s">
        <v>244</v>
      </c>
    </row>
    <row r="196" ht="12.75">
      <c r="B196" t="s">
        <v>245</v>
      </c>
    </row>
    <row r="203" ht="12.75">
      <c r="A203" s="1" t="s">
        <v>92</v>
      </c>
    </row>
    <row r="204" ht="12.75">
      <c r="A204" s="2"/>
    </row>
    <row r="205" ht="12.75">
      <c r="A205" s="2"/>
    </row>
    <row r="206" ht="12.75">
      <c r="A206" s="2"/>
    </row>
    <row r="207" ht="12.75">
      <c r="A207" s="1" t="s">
        <v>93</v>
      </c>
    </row>
    <row r="208" ht="12.75">
      <c r="A208" s="1" t="s">
        <v>94</v>
      </c>
    </row>
    <row r="209" ht="12.75">
      <c r="A209" s="1" t="s">
        <v>95</v>
      </c>
    </row>
    <row r="210" ht="12.75">
      <c r="A210" s="2"/>
    </row>
    <row r="211" ht="12.75">
      <c r="A211" s="2"/>
    </row>
    <row r="212" ht="12.75">
      <c r="A212" s="1" t="s">
        <v>96</v>
      </c>
    </row>
    <row r="213" ht="12.75">
      <c r="A213" s="115" t="s">
        <v>249</v>
      </c>
    </row>
  </sheetData>
  <printOptions/>
  <pageMargins left="0.75" right="0.75" top="1" bottom="1" header="0.5" footer="0.5"/>
  <pageSetup fitToHeight="1" fitToWidth="1" horizontalDpi="180" verticalDpi="180" orientation="portrait" paperSize="39" scale="78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Berhad</cp:lastModifiedBy>
  <cp:lastPrinted>2003-05-27T03:57:26Z</cp:lastPrinted>
  <dcterms:created xsi:type="dcterms:W3CDTF">2002-10-29T06:52:49Z</dcterms:created>
  <dcterms:modified xsi:type="dcterms:W3CDTF">2003-05-27T04:01:37Z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