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8640" yWindow="-15" windowWidth="8670" windowHeight="9690" tabRatio="647"/>
  </bookViews>
  <sheets>
    <sheet name="PL" sheetId="6" r:id="rId1"/>
    <sheet name="Comprehensive PL" sheetId="10" r:id="rId2"/>
    <sheet name="BS" sheetId="5" r:id="rId3"/>
    <sheet name="Changes in Equity" sheetId="4" r:id="rId4"/>
    <sheet name="Cash flow" sheetId="15" r:id="rId5"/>
    <sheet name="CSXLStore" sheetId="14" state="hidden" r:id="rId6"/>
  </sheets>
  <definedNames>
    <definedName name="_xlnm.Print_Area" localSheetId="2">BS!$B$1:$H$82</definedName>
    <definedName name="_xlnm.Print_Area" localSheetId="4">'Cash flow'!$A$1:$G$122</definedName>
    <definedName name="_xlnm.Print_Area" localSheetId="3">'Changes in Equity'!$A$1:$V$55</definedName>
    <definedName name="_xlnm.Print_Area" localSheetId="1">'Comprehensive PL'!$A$1:$I$27</definedName>
    <definedName name="_xlnm.Print_Area" localSheetId="0">PL!$A$1:$I$64</definedName>
    <definedName name="_xlnm.Print_Titles" localSheetId="4">'Cash flow'!$1:$9</definedName>
  </definedNames>
  <calcPr calcId="124519"/>
</workbook>
</file>

<file path=xl/calcChain.xml><?xml version="1.0" encoding="utf-8"?>
<calcChain xmlns="http://schemas.openxmlformats.org/spreadsheetml/2006/main">
  <c r="G116" i="15"/>
  <c r="G118" s="1"/>
  <c r="G121" s="1"/>
  <c r="E116"/>
  <c r="E118" s="1"/>
  <c r="E121" s="1"/>
  <c r="C116" l="1"/>
  <c r="C118" s="1"/>
  <c r="C121" s="1"/>
  <c r="S25" i="4" l="1"/>
  <c r="S28" s="1"/>
  <c r="C23"/>
  <c r="E80" i="15" l="1"/>
  <c r="G80"/>
  <c r="G61" l="1"/>
  <c r="G102" l="1"/>
  <c r="G104" s="1"/>
  <c r="G107" s="1"/>
  <c r="E102"/>
  <c r="E104" s="1"/>
  <c r="E107" s="1"/>
  <c r="G52" l="1"/>
  <c r="E52"/>
  <c r="E89" l="1"/>
  <c r="G89"/>
  <c r="E61"/>
  <c r="H72" i="5" l="1"/>
  <c r="H61"/>
  <c r="H46"/>
  <c r="H49" s="1"/>
  <c r="H30"/>
  <c r="H33" s="1"/>
  <c r="H22"/>
  <c r="H35" l="1"/>
  <c r="H63"/>
  <c r="H51"/>
  <c r="H75"/>
  <c r="H77" l="1"/>
  <c r="H65"/>
  <c r="S49" i="4" l="1"/>
  <c r="M49"/>
  <c r="M52" s="1"/>
  <c r="K49"/>
  <c r="I49"/>
  <c r="I52" s="1"/>
  <c r="G49"/>
  <c r="G52" s="1"/>
  <c r="Q49"/>
  <c r="O49"/>
  <c r="E48"/>
  <c r="S52"/>
  <c r="K52"/>
  <c r="E43"/>
  <c r="C43" s="1"/>
  <c r="E49" l="1"/>
  <c r="O52"/>
  <c r="C48"/>
  <c r="C49" s="1"/>
  <c r="U25" l="1"/>
  <c r="Q25"/>
  <c r="O25"/>
  <c r="M25"/>
  <c r="M28" s="1"/>
  <c r="M30" s="1"/>
  <c r="K25"/>
  <c r="K28" s="1"/>
  <c r="K30" s="1"/>
  <c r="I25"/>
  <c r="I28" s="1"/>
  <c r="G25"/>
  <c r="G28" s="1"/>
  <c r="C24"/>
  <c r="U28" l="1"/>
  <c r="O28" l="1"/>
  <c r="O30" s="1"/>
  <c r="F72" i="5" l="1"/>
  <c r="I10" i="10"/>
  <c r="G10"/>
  <c r="I10" i="6"/>
  <c r="G10"/>
  <c r="F46" i="5"/>
  <c r="F49" s="1"/>
  <c r="F22"/>
  <c r="F30"/>
  <c r="F33" s="1"/>
  <c r="F75"/>
  <c r="F61"/>
  <c r="F35" l="1"/>
  <c r="F63"/>
  <c r="F51"/>
  <c r="C22" i="4"/>
  <c r="C25" s="1"/>
  <c r="E25"/>
  <c r="D30" i="5"/>
  <c r="D33" s="1"/>
  <c r="D46"/>
  <c r="D49" s="1"/>
  <c r="F77"/>
  <c r="D72"/>
  <c r="D61"/>
  <c r="D22"/>
  <c r="C17" i="4"/>
  <c r="D35" i="5" l="1"/>
  <c r="D63"/>
  <c r="D51"/>
  <c r="D75"/>
  <c r="F65"/>
  <c r="I20" i="6" l="1"/>
  <c r="D65" i="5"/>
  <c r="G20" i="6"/>
  <c r="D77" i="5"/>
  <c r="E20" i="6" l="1"/>
  <c r="I26"/>
  <c r="C20"/>
  <c r="G26"/>
  <c r="I30" l="1"/>
  <c r="E26"/>
  <c r="C26"/>
  <c r="G30"/>
  <c r="I35" l="1"/>
  <c r="G14" i="15"/>
  <c r="G53" s="1"/>
  <c r="G63" s="1"/>
  <c r="G67" s="1"/>
  <c r="G91" s="1"/>
  <c r="G94" s="1"/>
  <c r="E14"/>
  <c r="E53" s="1"/>
  <c r="E63" s="1"/>
  <c r="E67" s="1"/>
  <c r="E91" s="1"/>
  <c r="E94" s="1"/>
  <c r="E30" i="6"/>
  <c r="C30"/>
  <c r="G35"/>
  <c r="I19" i="10" l="1"/>
  <c r="E35" i="6"/>
  <c r="C35"/>
  <c r="C19" i="10" s="1"/>
  <c r="G19"/>
  <c r="E19" l="1"/>
  <c r="Q28" i="4"/>
  <c r="Q30" s="1"/>
  <c r="Q52"/>
  <c r="E45"/>
  <c r="E28" l="1"/>
  <c r="C19"/>
  <c r="C28" s="1"/>
  <c r="C45"/>
  <c r="C52" s="1"/>
  <c r="E52"/>
  <c r="C26" i="10" l="1"/>
  <c r="G26"/>
  <c r="E26"/>
  <c r="I26"/>
</calcChain>
</file>

<file path=xl/sharedStrings.xml><?xml version="1.0" encoding="utf-8"?>
<sst xmlns="http://schemas.openxmlformats.org/spreadsheetml/2006/main" count="390" uniqueCount="230">
  <si>
    <r>
      <t xml:space="preserve">MBf HOLDINGS BERHAD   </t>
    </r>
    <r>
      <rPr>
        <sz val="12"/>
        <rFont val="Times New Roman"/>
        <family val="1"/>
      </rPr>
      <t>(5223-K)</t>
    </r>
  </si>
  <si>
    <r>
      <t xml:space="preserve">MBf HOLDINGS BERHAD  </t>
    </r>
    <r>
      <rPr>
        <sz val="12"/>
        <rFont val="Times New Roman"/>
        <family val="1"/>
      </rPr>
      <t>(5223-K)</t>
    </r>
  </si>
  <si>
    <t>Share</t>
  </si>
  <si>
    <t>INDIVIDUAL QUARTER</t>
  </si>
  <si>
    <t>CUMULATIVE QUARTER</t>
  </si>
  <si>
    <t>CORRESPONDING</t>
  </si>
  <si>
    <t>PRECEDING YEAR</t>
  </si>
  <si>
    <t>Revenue</t>
  </si>
  <si>
    <t>Taxation</t>
  </si>
  <si>
    <t>Total</t>
  </si>
  <si>
    <t>Changes in working capital</t>
  </si>
  <si>
    <t>UNAUDITED</t>
  </si>
  <si>
    <t xml:space="preserve">AS AT </t>
  </si>
  <si>
    <t>CURRENT</t>
  </si>
  <si>
    <t>QUARTER</t>
  </si>
  <si>
    <t>RM'000</t>
  </si>
  <si>
    <t>AUDITED</t>
  </si>
  <si>
    <t>Property, plant and equipment</t>
  </si>
  <si>
    <t xml:space="preserve">Current assets </t>
  </si>
  <si>
    <t>Provision for liabilities</t>
  </si>
  <si>
    <t>Equity</t>
  </si>
  <si>
    <t>RCSLS</t>
  </si>
  <si>
    <t>Portion of</t>
  </si>
  <si>
    <t>Share capital</t>
  </si>
  <si>
    <t>Reserves</t>
  </si>
  <si>
    <t>PERIOD</t>
  </si>
  <si>
    <t>Tax recoverable</t>
  </si>
  <si>
    <t>Secured bonds</t>
  </si>
  <si>
    <t>Non-current liabilities</t>
  </si>
  <si>
    <t>Depreciation</t>
  </si>
  <si>
    <t xml:space="preserve">Non-current assets </t>
  </si>
  <si>
    <t>Deposits with financial institutions</t>
  </si>
  <si>
    <t xml:space="preserve">         -  Diluted (sen)</t>
  </si>
  <si>
    <t xml:space="preserve"> Deferred tax assets</t>
  </si>
  <si>
    <t>Inventories</t>
  </si>
  <si>
    <t>Cash and bank balances</t>
  </si>
  <si>
    <t>Self-generating and regenerating assets</t>
  </si>
  <si>
    <t xml:space="preserve">ENDED </t>
  </si>
  <si>
    <t>(RM'000)</t>
  </si>
  <si>
    <t>Capital</t>
  </si>
  <si>
    <t>B5</t>
  </si>
  <si>
    <t>B13</t>
  </si>
  <si>
    <t>Interest paid</t>
  </si>
  <si>
    <t>Taxes paid</t>
  </si>
  <si>
    <t>IS1</t>
  </si>
  <si>
    <t>IS2</t>
  </si>
  <si>
    <t>IS3</t>
  </si>
  <si>
    <t>IS5</t>
  </si>
  <si>
    <t>IS6</t>
  </si>
  <si>
    <t>NA6</t>
  </si>
  <si>
    <t>NA9</t>
  </si>
  <si>
    <t>SH3</t>
  </si>
  <si>
    <t>Interests</t>
  </si>
  <si>
    <t>Total equity</t>
  </si>
  <si>
    <t>equity holders of the parent:</t>
  </si>
  <si>
    <t xml:space="preserve">         -  Basic (sen)</t>
  </si>
  <si>
    <t>Total liabilities</t>
  </si>
  <si>
    <t>TOTAL EQUITY AND LIABILITIES</t>
  </si>
  <si>
    <t>TOTAL ASSETS</t>
  </si>
  <si>
    <t>Interest income</t>
  </si>
  <si>
    <t>Finance costs</t>
  </si>
  <si>
    <t>ASSETS</t>
  </si>
  <si>
    <t>EQUITY AND LIABILITIES</t>
  </si>
  <si>
    <t>Investment properties</t>
  </si>
  <si>
    <t>Deferred tax liabilities</t>
  </si>
  <si>
    <t>Intangible assets</t>
  </si>
  <si>
    <t>Income tax payable</t>
  </si>
  <si>
    <t>Share of results of associates</t>
  </si>
  <si>
    <t xml:space="preserve">         Equity holders of the Company</t>
  </si>
  <si>
    <t xml:space="preserve"> Current liabilities</t>
  </si>
  <si>
    <t>YEAR</t>
  </si>
  <si>
    <t>YEAR TO</t>
  </si>
  <si>
    <t>DATE</t>
  </si>
  <si>
    <t>Profit before finance costs</t>
  </si>
  <si>
    <t>*</t>
  </si>
  <si>
    <t>Cash on hand and at banks</t>
  </si>
  <si>
    <t xml:space="preserve"> - Pledged deposits</t>
  </si>
  <si>
    <t xml:space="preserve"> - Unpledged deposits</t>
  </si>
  <si>
    <t>CONDENSED CONSOLIDATED STATEMENT OF COMPREHENSIVE INCOME</t>
  </si>
  <si>
    <t>Foreign</t>
  </si>
  <si>
    <t>Translation</t>
  </si>
  <si>
    <t>CONDENSED CONSOLIDATED STATEMENT OF CASH FLOW</t>
  </si>
  <si>
    <t>CONDENSED CONSOLIDATED INCOME STATEMENT</t>
  </si>
  <si>
    <t>Net assets per share attributable to ordinary equity</t>
  </si>
  <si>
    <t>CONDENSED CONSOLIDATED STATEMENT OF FINANCIAL POSITION</t>
  </si>
  <si>
    <t>Earnings</t>
  </si>
  <si>
    <t>Derivative financial instruments</t>
  </si>
  <si>
    <t>attributable</t>
  </si>
  <si>
    <t>to owners of</t>
  </si>
  <si>
    <t>Distributable</t>
  </si>
  <si>
    <t>Transactions with owners</t>
  </si>
  <si>
    <t>Other income</t>
  </si>
  <si>
    <t>the parent</t>
  </si>
  <si>
    <t>holders (RM)</t>
  </si>
  <si>
    <t>Transfer (to)/from income statement</t>
  </si>
  <si>
    <t>Other comprehensive income</t>
  </si>
  <si>
    <t>Investment in associates</t>
  </si>
  <si>
    <t>Trade and other receivables</t>
  </si>
  <si>
    <t>Investment securities</t>
  </si>
  <si>
    <t>Trade and other payables</t>
  </si>
  <si>
    <t>Balance at 1 January, 2011</t>
  </si>
  <si>
    <t>EQUITY ATTRIBUTABLE TO OWNERS OF THE PARENT</t>
  </si>
  <si>
    <t>Loans and borrowings</t>
  </si>
  <si>
    <t>Net assets</t>
  </si>
  <si>
    <t>&lt;--------------------Non-distributable-------------------&gt;</t>
  </si>
  <si>
    <t>Asset</t>
  </si>
  <si>
    <t>Revaluation</t>
  </si>
  <si>
    <t>&lt;----------------------------------Attributable to Owners of the Parent--------------------------------------&gt;</t>
  </si>
  <si>
    <t>Shareholders' equity</t>
  </si>
  <si>
    <t>Net current assets</t>
  </si>
  <si>
    <t>(Accumulated</t>
  </si>
  <si>
    <t>Losses)/Retained</t>
  </si>
  <si>
    <t>Operating expenses</t>
  </si>
  <si>
    <t>30/6/2011</t>
  </si>
  <si>
    <t xml:space="preserve">Foreign currency translation </t>
  </si>
  <si>
    <t>Comprised the following (excluding statutory deposit and restricted cash):</t>
  </si>
  <si>
    <t>Profit/(Loss) for the period</t>
  </si>
  <si>
    <t>Profit/(Loss) attributable to:</t>
  </si>
  <si>
    <t>Earnings/(Loss) per share attributable to</t>
  </si>
  <si>
    <t>31/12/2011</t>
  </si>
  <si>
    <t>Total transactions with owners</t>
  </si>
  <si>
    <t>Balance at 1 January, 2012</t>
  </si>
  <si>
    <t>1/1/2011</t>
  </si>
  <si>
    <t>Non-controlling interests</t>
  </si>
  <si>
    <t xml:space="preserve">         Non-controlling interests</t>
  </si>
  <si>
    <t>Non-</t>
  </si>
  <si>
    <t>controlling</t>
  </si>
  <si>
    <t>Operating activities</t>
  </si>
  <si>
    <t>Interest expense</t>
  </si>
  <si>
    <t>Write off of property, plant and equipment</t>
  </si>
  <si>
    <t>Allowance for impairment on trade and other receivables</t>
  </si>
  <si>
    <t xml:space="preserve">Provision for liabilities </t>
  </si>
  <si>
    <t xml:space="preserve">    - held for trading investment securities</t>
  </si>
  <si>
    <t xml:space="preserve">    - derivatives</t>
  </si>
  <si>
    <t xml:space="preserve">    - designated at fair value through profit or loss</t>
  </si>
  <si>
    <t>Reversal of impairment on property, plant and equipment</t>
  </si>
  <si>
    <t xml:space="preserve">Share of results of associates </t>
  </si>
  <si>
    <t>Total adjustments</t>
  </si>
  <si>
    <t>Operating cash flows before changes in working capital</t>
  </si>
  <si>
    <t>Net change in associates balances</t>
  </si>
  <si>
    <t>Decrease in provision for liabilities</t>
  </si>
  <si>
    <t>Total changes in working capital</t>
  </si>
  <si>
    <t>Investing activities</t>
  </si>
  <si>
    <t>Interest received</t>
  </si>
  <si>
    <t>Net cash flows used in investing activities</t>
  </si>
  <si>
    <t>Financing activities</t>
  </si>
  <si>
    <t>Repayment of short term borrowings</t>
  </si>
  <si>
    <t>Drawdown of short term borrowings</t>
  </si>
  <si>
    <t>Repayment of hire purchase and lease payables</t>
  </si>
  <si>
    <t>Drawdown of long term borrowings</t>
  </si>
  <si>
    <t>Placement in reserve funds</t>
  </si>
  <si>
    <t>Net decrease in cash and cash equivalents</t>
  </si>
  <si>
    <t>Effect of exchange rate changes on cash and cash equivalents</t>
  </si>
  <si>
    <t>Cash and cash equivalents at beginning of year</t>
  </si>
  <si>
    <t>Net unrealised foreign exchange loss</t>
  </si>
  <si>
    <t xml:space="preserve">   Net fair value (gain)/loss on financial instruments:</t>
  </si>
  <si>
    <t>Decrease in trade and other payables</t>
  </si>
  <si>
    <t>Net cash flows (used in)/generated from operating activities</t>
  </si>
  <si>
    <t>Total comprehensive income/(loss) for the period</t>
  </si>
  <si>
    <t>Note</t>
  </si>
  <si>
    <t>A5</t>
  </si>
  <si>
    <t>Currency</t>
  </si>
  <si>
    <t>FOR THE QUARTER ENDED 30 JUNE 2012 (UNAUDITED)</t>
  </si>
  <si>
    <t>30/6/2012</t>
  </si>
  <si>
    <t>AS AT 30 JUNE 2012</t>
  </si>
  <si>
    <t>Balance at 30 June, 2012</t>
  </si>
  <si>
    <t>Balance at 30 June, 2011</t>
  </si>
  <si>
    <t>6 MONTHS</t>
  </si>
  <si>
    <t xml:space="preserve"> 30/6/2012</t>
  </si>
  <si>
    <t xml:space="preserve"> 30/6/2011</t>
  </si>
  <si>
    <t>Net gain from fair value adjustment of investment properties</t>
  </si>
  <si>
    <t>Proceeds from disposal of</t>
  </si>
  <si>
    <t xml:space="preserve">    - property, plant and equipment</t>
  </si>
  <si>
    <t xml:space="preserve">    - investment in securities (unquoted)</t>
  </si>
  <si>
    <t>Purchase of</t>
  </si>
  <si>
    <t xml:space="preserve">    - investment properties</t>
  </si>
  <si>
    <t>Realised deferred tax on asset held for sale</t>
  </si>
  <si>
    <t>Discontinued operation</t>
  </si>
  <si>
    <t>Profit/(Loss) from continuing operations, net of tax</t>
  </si>
  <si>
    <t>Profit from discontinued operation, net of tax</t>
  </si>
  <si>
    <t>Earnings/(Loss) per share from continuing</t>
  </si>
  <si>
    <t>operations attributable to equity holders of</t>
  </si>
  <si>
    <t>the parent:</t>
  </si>
  <si>
    <t>Continuing operations</t>
  </si>
  <si>
    <t>&lt;--------- Distributable --------&gt;</t>
  </si>
  <si>
    <t>Reserve of</t>
  </si>
  <si>
    <t xml:space="preserve">disposal </t>
  </si>
  <si>
    <t>group classified</t>
  </si>
  <si>
    <t>as held for sale</t>
  </si>
  <si>
    <t>Reserve attributable to disposal group classified as held for sale</t>
  </si>
  <si>
    <t>Profit/(Loss) before tax from continuing operations</t>
  </si>
  <si>
    <t>Total comprehensive profit for the period</t>
  </si>
  <si>
    <t>Assets of disposal group and</t>
  </si>
  <si>
    <t>non-current assets classified as held for sale</t>
  </si>
  <si>
    <t>Liabilities directly associated with disposal group</t>
  </si>
  <si>
    <t>classified as held for sale</t>
  </si>
  <si>
    <t>(Loss)/Profit before tax from continuing operations</t>
  </si>
  <si>
    <t>Profit before tax from discontinued operation</t>
  </si>
  <si>
    <t xml:space="preserve">    - Continuing operations</t>
  </si>
  <si>
    <t xml:space="preserve">    - Discontinued operation</t>
  </si>
  <si>
    <t xml:space="preserve">         - Continuing operations</t>
  </si>
  <si>
    <t xml:space="preserve">         - Discontinued operation</t>
  </si>
  <si>
    <t>Loss on deconsolidation of subsidiary</t>
  </si>
  <si>
    <t>Net cash used in deconsolidation of subsidiary</t>
  </si>
  <si>
    <t>Cash flows generated from operations</t>
  </si>
  <si>
    <t>Net cash flows generated from financing activities</t>
  </si>
  <si>
    <t>A11</t>
  </si>
  <si>
    <t>Profit/(Loss), net of tax</t>
  </si>
  <si>
    <t>A6</t>
  </si>
  <si>
    <t>operation attributable to equity holders of</t>
  </si>
  <si>
    <t>Earnings per share from discontinued</t>
  </si>
  <si>
    <t>A3</t>
  </si>
  <si>
    <t>Total comprehensive profit attributable to:</t>
  </si>
  <si>
    <t>Redeemable Convertible Secured Loan Stocks</t>
  </si>
  <si>
    <t>CONDENSED CONSOLIDATED STATEMENT OF CHANGES IN EQUITY</t>
  </si>
  <si>
    <t>Adjustments for (Items not differentiated relate to Continuing Operations):</t>
  </si>
  <si>
    <t>Net (gain)/loss on disposal of property, plant and equipment</t>
  </si>
  <si>
    <t>Cash and cash equivalents at end of period</t>
  </si>
  <si>
    <t>Continuing</t>
  </si>
  <si>
    <t>operations</t>
  </si>
  <si>
    <t>Discontinued</t>
  </si>
  <si>
    <t>operation</t>
  </si>
  <si>
    <t>Write down/(back) of inventories</t>
  </si>
  <si>
    <t>(Increase)/Decrease in trade and other receivables</t>
  </si>
  <si>
    <t>Less : Bank overdrafts (included in short term loans and</t>
  </si>
  <si>
    <t xml:space="preserve">            borrowings as in Note B9 (c))</t>
  </si>
  <si>
    <t xml:space="preserve">           borrowings as in Note B9 (c))</t>
  </si>
  <si>
    <t>Further analysed as:-</t>
  </si>
  <si>
    <t>&lt;---------------------------------------------------Attributable to Owners of the Parent-------------------------------------------------&gt;</t>
  </si>
  <si>
    <t>Decrease in inventories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</si>
</sst>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mm/dd/yy"/>
    <numFmt numFmtId="166" formatCode="_(* #,##0_);_(* \(#,##0\);_(* &quot;-&quot;??_);_(@_)"/>
    <numFmt numFmtId="167" formatCode="_(* #,##0.0000_);_(* \(#,##0.0000\);_(* &quot;-&quot;??_);_(@_)"/>
    <numFmt numFmtId="169" formatCode="#,##0_);[Red]\(#,##0\);\-"/>
  </numFmts>
  <fonts count="10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sz val="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37" fontId="9" fillId="0" borderId="0"/>
    <xf numFmtId="38" fontId="9" fillId="0" borderId="0"/>
  </cellStyleXfs>
  <cellXfs count="221">
    <xf numFmtId="0" fontId="0" fillId="0" borderId="0" xfId="0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4" fillId="0" borderId="0" xfId="0" applyFont="1"/>
    <xf numFmtId="0" fontId="3" fillId="0" borderId="0" xfId="2" applyFont="1" applyBorder="1" applyAlignment="1">
      <alignment horizontal="center"/>
    </xf>
    <xf numFmtId="0" fontId="4" fillId="0" borderId="0" xfId="2" quotePrefix="1" applyFont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quotePrefix="1" applyFont="1" applyAlignment="1">
      <alignment horizontal="left"/>
    </xf>
    <xf numFmtId="0" fontId="4" fillId="0" borderId="0" xfId="0" quotePrefix="1" applyFont="1"/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6" fillId="0" borderId="0" xfId="0" applyFont="1"/>
    <xf numFmtId="166" fontId="3" fillId="0" borderId="0" xfId="1" applyNumberFormat="1" applyFont="1"/>
    <xf numFmtId="166" fontId="4" fillId="0" borderId="0" xfId="1" applyNumberFormat="1" applyFont="1"/>
    <xf numFmtId="166" fontId="4" fillId="0" borderId="15" xfId="1" applyNumberFormat="1" applyFont="1" applyBorder="1"/>
    <xf numFmtId="166" fontId="4" fillId="0" borderId="0" xfId="1" applyNumberFormat="1" applyFont="1" applyBorder="1"/>
    <xf numFmtId="0" fontId="6" fillId="0" borderId="0" xfId="0" applyFont="1" applyBorder="1"/>
    <xf numFmtId="166" fontId="3" fillId="0" borderId="0" xfId="1" applyNumberFormat="1" applyFont="1" applyBorder="1"/>
    <xf numFmtId="0" fontId="3" fillId="0" borderId="3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16" fontId="3" fillId="0" borderId="5" xfId="0" quotePrefix="1" applyNumberFormat="1" applyFont="1" applyBorder="1" applyAlignment="1">
      <alignment horizontal="center"/>
    </xf>
    <xf numFmtId="16" fontId="3" fillId="0" borderId="0" xfId="0" quotePrefix="1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5" fillId="0" borderId="0" xfId="0" applyFont="1"/>
    <xf numFmtId="41" fontId="3" fillId="0" borderId="0" xfId="0" quotePrefix="1" applyNumberFormat="1" applyFont="1" applyAlignment="1">
      <alignment horizontal="left"/>
    </xf>
    <xf numFmtId="41" fontId="4" fillId="0" borderId="0" xfId="0" applyNumberFormat="1" applyFont="1"/>
    <xf numFmtId="166" fontId="4" fillId="0" borderId="0" xfId="0" applyNumberFormat="1" applyFont="1"/>
    <xf numFmtId="41" fontId="3" fillId="0" borderId="0" xfId="0" applyNumberFormat="1" applyFont="1"/>
    <xf numFmtId="41" fontId="4" fillId="0" borderId="0" xfId="0" quotePrefix="1" applyNumberFormat="1" applyFont="1" applyAlignment="1">
      <alignment horizontal="left"/>
    </xf>
    <xf numFmtId="166" fontId="4" fillId="0" borderId="2" xfId="1" applyNumberFormat="1" applyFont="1" applyBorder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166" fontId="3" fillId="0" borderId="0" xfId="0" applyNumberFormat="1" applyFont="1"/>
    <xf numFmtId="166" fontId="3" fillId="0" borderId="2" xfId="1" applyNumberFormat="1" applyFont="1" applyBorder="1"/>
    <xf numFmtId="166" fontId="3" fillId="0" borderId="2" xfId="0" applyNumberFormat="1" applyFont="1" applyBorder="1"/>
    <xf numFmtId="41" fontId="3" fillId="0" borderId="2" xfId="0" applyNumberFormat="1" applyFont="1" applyBorder="1"/>
    <xf numFmtId="41" fontId="4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4" fillId="0" borderId="8" xfId="1" applyNumberFormat="1" applyFont="1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1" xfId="0" applyFont="1" applyBorder="1"/>
    <xf numFmtId="166" fontId="3" fillId="0" borderId="15" xfId="1" applyNumberFormat="1" applyFont="1" applyBorder="1"/>
    <xf numFmtId="0" fontId="3" fillId="0" borderId="7" xfId="2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quotePrefix="1" applyFont="1" applyBorder="1" applyAlignment="1">
      <alignment horizontal="center"/>
    </xf>
    <xf numFmtId="0" fontId="3" fillId="0" borderId="18" xfId="0" quotePrefix="1" applyFont="1" applyBorder="1" applyAlignment="1">
      <alignment horizontal="center"/>
    </xf>
    <xf numFmtId="0" fontId="3" fillId="0" borderId="16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6" fontId="4" fillId="0" borderId="0" xfId="0" applyNumberFormat="1" applyFont="1" applyBorder="1"/>
    <xf numFmtId="43" fontId="4" fillId="0" borderId="0" xfId="1" applyFont="1" applyBorder="1"/>
    <xf numFmtId="41" fontId="4" fillId="0" borderId="0" xfId="0" applyNumberFormat="1" applyFont="1" applyAlignment="1">
      <alignment horizontal="left"/>
    </xf>
    <xf numFmtId="0" fontId="0" fillId="0" borderId="0" xfId="0" applyAlignment="1"/>
    <xf numFmtId="166" fontId="3" fillId="0" borderId="0" xfId="1" applyNumberFormat="1" applyFont="1" applyFill="1"/>
    <xf numFmtId="0" fontId="4" fillId="0" borderId="0" xfId="0" applyFont="1" applyFill="1"/>
    <xf numFmtId="166" fontId="3" fillId="0" borderId="0" xfId="1" applyNumberFormat="1" applyFont="1" applyBorder="1" applyAlignment="1">
      <alignment horizontal="right"/>
    </xf>
    <xf numFmtId="166" fontId="4" fillId="0" borderId="0" xfId="1" applyNumberFormat="1" applyFont="1" applyFill="1" applyBorder="1"/>
    <xf numFmtId="166" fontId="4" fillId="0" borderId="2" xfId="1" applyNumberFormat="1" applyFont="1" applyFill="1" applyBorder="1"/>
    <xf numFmtId="166" fontId="3" fillId="0" borderId="1" xfId="1" applyNumberFormat="1" applyFont="1" applyBorder="1"/>
    <xf numFmtId="41" fontId="3" fillId="0" borderId="0" xfId="0" applyNumberFormat="1" applyFont="1" applyAlignment="1">
      <alignment horizontal="left"/>
    </xf>
    <xf numFmtId="166" fontId="4" fillId="0" borderId="1" xfId="1" applyNumberFormat="1" applyFont="1" applyBorder="1"/>
    <xf numFmtId="166" fontId="4" fillId="0" borderId="0" xfId="1" applyNumberFormat="1" applyFont="1" applyFill="1"/>
    <xf numFmtId="0" fontId="3" fillId="0" borderId="0" xfId="0" applyFont="1" applyAlignment="1">
      <alignment horizontal="left"/>
    </xf>
    <xf numFmtId="166" fontId="4" fillId="0" borderId="8" xfId="1" applyNumberFormat="1" applyFont="1" applyFill="1" applyBorder="1"/>
    <xf numFmtId="16" fontId="3" fillId="0" borderId="0" xfId="0" quotePrefix="1" applyNumberFormat="1" applyFont="1" applyBorder="1" applyAlignment="1">
      <alignment horizontal="center"/>
    </xf>
    <xf numFmtId="0" fontId="3" fillId="0" borderId="0" xfId="0" quotePrefix="1" applyFont="1" applyAlignment="1"/>
    <xf numFmtId="43" fontId="4" fillId="0" borderId="1" xfId="0" applyNumberFormat="1" applyFont="1" applyBorder="1" applyAlignment="1">
      <alignment horizontal="right"/>
    </xf>
    <xf numFmtId="43" fontId="4" fillId="0" borderId="0" xfId="1" applyFont="1"/>
    <xf numFmtId="0" fontId="4" fillId="0" borderId="0" xfId="0" applyFont="1" applyFill="1" applyBorder="1"/>
    <xf numFmtId="166" fontId="3" fillId="0" borderId="1" xfId="0" applyNumberFormat="1" applyFont="1" applyBorder="1"/>
    <xf numFmtId="166" fontId="4" fillId="0" borderId="1" xfId="0" applyNumberFormat="1" applyFont="1" applyBorder="1"/>
    <xf numFmtId="0" fontId="5" fillId="0" borderId="0" xfId="0" quotePrefix="1" applyFont="1" applyAlignment="1">
      <alignment horizontal="center"/>
    </xf>
    <xf numFmtId="0" fontId="3" fillId="0" borderId="2" xfId="0" applyFont="1" applyBorder="1"/>
    <xf numFmtId="0" fontId="4" fillId="0" borderId="2" xfId="0" applyFont="1" applyBorder="1"/>
    <xf numFmtId="166" fontId="6" fillId="0" borderId="0" xfId="0" applyNumberFormat="1" applyFont="1"/>
    <xf numFmtId="166" fontId="3" fillId="0" borderId="2" xfId="1" applyNumberFormat="1" applyFont="1" applyFill="1" applyBorder="1"/>
    <xf numFmtId="0" fontId="0" fillId="0" borderId="0" xfId="0" applyBorder="1"/>
    <xf numFmtId="0" fontId="3" fillId="0" borderId="0" xfId="0" applyFont="1" applyAlignment="1"/>
    <xf numFmtId="166" fontId="6" fillId="0" borderId="0" xfId="0" applyNumberFormat="1" applyFont="1" applyBorder="1"/>
    <xf numFmtId="166" fontId="3" fillId="0" borderId="0" xfId="1" applyNumberFormat="1" applyFont="1" applyFill="1" applyBorder="1"/>
    <xf numFmtId="166" fontId="4" fillId="0" borderId="15" xfId="1" applyNumberFormat="1" applyFont="1" applyFill="1" applyBorder="1"/>
    <xf numFmtId="43" fontId="3" fillId="0" borderId="1" xfId="1" applyNumberFormat="1" applyFont="1" applyBorder="1"/>
    <xf numFmtId="43" fontId="4" fillId="0" borderId="0" xfId="1" applyNumberFormat="1" applyFont="1" applyBorder="1"/>
    <xf numFmtId="43" fontId="4" fillId="0" borderId="1" xfId="1" applyNumberFormat="1" applyFont="1" applyBorder="1"/>
    <xf numFmtId="43" fontId="4" fillId="0" borderId="0" xfId="0" applyNumberFormat="1" applyFont="1"/>
    <xf numFmtId="43" fontId="3" fillId="0" borderId="0" xfId="0" applyNumberFormat="1" applyFont="1" applyBorder="1"/>
    <xf numFmtId="43" fontId="4" fillId="0" borderId="0" xfId="0" applyNumberFormat="1" applyFont="1" applyBorder="1"/>
    <xf numFmtId="43" fontId="3" fillId="0" borderId="1" xfId="0" applyNumberFormat="1" applyFont="1" applyBorder="1" applyAlignment="1">
      <alignment horizontal="right"/>
    </xf>
    <xf numFmtId="166" fontId="0" fillId="0" borderId="0" xfId="1" applyNumberFormat="1" applyFont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0" quotePrefix="1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4" fillId="0" borderId="2" xfId="0" applyNumberFormat="1" applyFont="1" applyBorder="1"/>
    <xf numFmtId="166" fontId="3" fillId="0" borderId="0" xfId="0" applyNumberFormat="1" applyFont="1" applyBorder="1"/>
    <xf numFmtId="166" fontId="3" fillId="0" borderId="7" xfId="1" applyNumberFormat="1" applyFont="1" applyBorder="1"/>
    <xf numFmtId="166" fontId="3" fillId="0" borderId="14" xfId="1" applyNumberFormat="1" applyFont="1" applyBorder="1"/>
    <xf numFmtId="166" fontId="4" fillId="0" borderId="4" xfId="1" applyNumberFormat="1" applyFont="1" applyFill="1" applyBorder="1"/>
    <xf numFmtId="166" fontId="3" fillId="0" borderId="13" xfId="1" applyNumberFormat="1" applyFont="1" applyBorder="1"/>
    <xf numFmtId="166" fontId="3" fillId="0" borderId="11" xfId="1" applyNumberFormat="1" applyFont="1" applyBorder="1" applyAlignment="1">
      <alignment horizontal="right"/>
    </xf>
    <xf numFmtId="166" fontId="3" fillId="0" borderId="12" xfId="1" applyNumberFormat="1" applyFont="1" applyBorder="1" applyAlignment="1">
      <alignment horizontal="right"/>
    </xf>
    <xf numFmtId="167" fontId="3" fillId="0" borderId="1" xfId="1" applyNumberFormat="1" applyFont="1" applyBorder="1"/>
    <xf numFmtId="167" fontId="4" fillId="0" borderId="1" xfId="1" applyNumberFormat="1" applyFont="1" applyBorder="1"/>
    <xf numFmtId="166" fontId="4" fillId="0" borderId="3" xfId="1" applyNumberFormat="1" applyFont="1" applyFill="1" applyBorder="1"/>
    <xf numFmtId="166" fontId="3" fillId="0" borderId="11" xfId="1" applyNumberFormat="1" applyFont="1" applyBorder="1"/>
    <xf numFmtId="0" fontId="3" fillId="0" borderId="0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3" fillId="0" borderId="0" xfId="0" applyFont="1" applyFill="1"/>
    <xf numFmtId="166" fontId="3" fillId="0" borderId="0" xfId="0" applyNumberFormat="1" applyFont="1" applyFill="1"/>
    <xf numFmtId="166" fontId="4" fillId="0" borderId="0" xfId="0" applyNumberFormat="1" applyFont="1" applyFill="1"/>
    <xf numFmtId="166" fontId="3" fillId="0" borderId="2" xfId="0" applyNumberFormat="1" applyFont="1" applyFill="1" applyBorder="1"/>
    <xf numFmtId="41" fontId="3" fillId="0" borderId="2" xfId="0" applyNumberFormat="1" applyFont="1" applyFill="1" applyBorder="1"/>
    <xf numFmtId="166" fontId="3" fillId="0" borderId="15" xfId="1" applyNumberFormat="1" applyFont="1" applyFill="1" applyBorder="1"/>
    <xf numFmtId="166" fontId="3" fillId="0" borderId="19" xfId="1" applyNumberFormat="1" applyFont="1" applyBorder="1"/>
    <xf numFmtId="166" fontId="3" fillId="0" borderId="20" xfId="1" applyNumberFormat="1" applyFont="1" applyBorder="1"/>
    <xf numFmtId="0" fontId="3" fillId="0" borderId="9" xfId="0" quotePrefix="1" applyFont="1" applyBorder="1" applyAlignment="1"/>
    <xf numFmtId="0" fontId="0" fillId="0" borderId="7" xfId="0" applyBorder="1" applyAlignment="1"/>
    <xf numFmtId="0" fontId="0" fillId="0" borderId="10" xfId="0" applyBorder="1" applyAlignment="1"/>
    <xf numFmtId="0" fontId="3" fillId="0" borderId="11" xfId="0" applyFont="1" applyBorder="1" applyAlignment="1">
      <alignment horizontal="center"/>
    </xf>
    <xf numFmtId="0" fontId="0" fillId="0" borderId="0" xfId="0" applyBorder="1" applyAlignment="1"/>
    <xf numFmtId="0" fontId="0" fillId="0" borderId="12" xfId="0" applyBorder="1" applyAlignment="1"/>
    <xf numFmtId="0" fontId="3" fillId="0" borderId="12" xfId="0" applyFont="1" applyBorder="1" applyAlignment="1">
      <alignment horizontal="center"/>
    </xf>
    <xf numFmtId="0" fontId="3" fillId="0" borderId="13" xfId="0" quotePrefix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0" fontId="3" fillId="0" borderId="12" xfId="0" quotePrefix="1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166" fontId="3" fillId="0" borderId="12" xfId="1" applyNumberFormat="1" applyFont="1" applyBorder="1"/>
    <xf numFmtId="166" fontId="3" fillId="0" borderId="21" xfId="1" applyNumberFormat="1" applyFont="1" applyBorder="1"/>
    <xf numFmtId="166" fontId="3" fillId="0" borderId="22" xfId="1" applyNumberFormat="1" applyFont="1" applyBorder="1"/>
    <xf numFmtId="166" fontId="3" fillId="0" borderId="9" xfId="1" applyNumberFormat="1" applyFont="1" applyBorder="1"/>
    <xf numFmtId="0" fontId="3" fillId="0" borderId="7" xfId="0" applyFont="1" applyBorder="1"/>
    <xf numFmtId="166" fontId="3" fillId="0" borderId="9" xfId="1" applyNumberFormat="1" applyFont="1" applyBorder="1" applyAlignment="1">
      <alignment horizontal="right"/>
    </xf>
    <xf numFmtId="166" fontId="4" fillId="0" borderId="7" xfId="1" applyNumberFormat="1" applyFont="1" applyBorder="1"/>
    <xf numFmtId="166" fontId="3" fillId="0" borderId="10" xfId="1" applyNumberFormat="1" applyFont="1" applyBorder="1"/>
    <xf numFmtId="166" fontId="3" fillId="0" borderId="23" xfId="1" applyNumberFormat="1" applyFont="1" applyBorder="1"/>
    <xf numFmtId="166" fontId="3" fillId="0" borderId="24" xfId="1" applyNumberFormat="1" applyFont="1" applyBorder="1"/>
    <xf numFmtId="0" fontId="6" fillId="0" borderId="10" xfId="0" applyFont="1" applyBorder="1"/>
    <xf numFmtId="0" fontId="3" fillId="0" borderId="12" xfId="0" applyFont="1" applyBorder="1"/>
    <xf numFmtId="166" fontId="3" fillId="0" borderId="13" xfId="1" applyNumberFormat="1" applyFont="1" applyBorder="1" applyAlignment="1">
      <alignment horizontal="right"/>
    </xf>
    <xf numFmtId="0" fontId="6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166" fontId="3" fillId="0" borderId="7" xfId="1" applyNumberFormat="1" applyFont="1" applyFill="1" applyBorder="1"/>
    <xf numFmtId="166" fontId="3" fillId="0" borderId="8" xfId="1" applyNumberFormat="1" applyFont="1" applyFill="1" applyBorder="1"/>
    <xf numFmtId="0" fontId="3" fillId="0" borderId="15" xfId="0" applyFont="1" applyBorder="1"/>
    <xf numFmtId="166" fontId="3" fillId="0" borderId="19" xfId="1" applyNumberFormat="1" applyFont="1" applyBorder="1" applyAlignment="1">
      <alignment horizontal="right"/>
    </xf>
    <xf numFmtId="0" fontId="2" fillId="0" borderId="0" xfId="0" applyFont="1"/>
    <xf numFmtId="0" fontId="3" fillId="0" borderId="0" xfId="3" applyNumberFormat="1" applyFont="1" applyFill="1"/>
    <xf numFmtId="38" fontId="3" fillId="0" borderId="0" xfId="4" applyFont="1" applyFill="1"/>
    <xf numFmtId="38" fontId="4" fillId="0" borderId="0" xfId="4" applyFont="1" applyFill="1"/>
    <xf numFmtId="41" fontId="4" fillId="0" borderId="0" xfId="4" applyNumberFormat="1" applyFont="1" applyFill="1" applyAlignment="1">
      <alignment horizontal="right"/>
    </xf>
    <xf numFmtId="38" fontId="7" fillId="0" borderId="0" xfId="4" applyFont="1" applyFill="1"/>
    <xf numFmtId="38" fontId="4" fillId="0" borderId="0" xfId="4" applyFont="1" applyFill="1" applyAlignment="1">
      <alignment horizontal="left" indent="1"/>
    </xf>
    <xf numFmtId="41" fontId="4" fillId="0" borderId="7" xfId="4" applyNumberFormat="1" applyFont="1" applyFill="1" applyBorder="1" applyAlignment="1">
      <alignment horizontal="right"/>
    </xf>
    <xf numFmtId="41" fontId="4" fillId="0" borderId="3" xfId="4" applyNumberFormat="1" applyFont="1" applyFill="1" applyBorder="1" applyAlignment="1">
      <alignment horizontal="right"/>
    </xf>
    <xf numFmtId="169" fontId="4" fillId="0" borderId="0" xfId="4" applyNumberFormat="1" applyFont="1" applyFill="1"/>
    <xf numFmtId="41" fontId="4" fillId="0" borderId="0" xfId="4" applyNumberFormat="1" applyFont="1" applyFill="1" applyBorder="1" applyAlignment="1">
      <alignment horizontal="right"/>
    </xf>
    <xf numFmtId="41" fontId="4" fillId="0" borderId="5" xfId="4" applyNumberFormat="1" applyFont="1" applyFill="1" applyBorder="1" applyAlignment="1">
      <alignment horizontal="right"/>
    </xf>
    <xf numFmtId="169" fontId="4" fillId="0" borderId="0" xfId="4" applyNumberFormat="1" applyFont="1" applyFill="1" applyBorder="1"/>
    <xf numFmtId="38" fontId="4" fillId="0" borderId="0" xfId="4" quotePrefix="1" applyFont="1" applyFill="1" applyAlignment="1">
      <alignment horizontal="left" indent="1"/>
    </xf>
    <xf numFmtId="41" fontId="4" fillId="0" borderId="2" xfId="4" applyNumberFormat="1" applyFont="1" applyFill="1" applyBorder="1" applyAlignment="1">
      <alignment horizontal="right"/>
    </xf>
    <xf numFmtId="41" fontId="4" fillId="0" borderId="4" xfId="4" applyNumberFormat="1" applyFont="1" applyFill="1" applyBorder="1" applyAlignment="1">
      <alignment horizontal="right"/>
    </xf>
    <xf numFmtId="41" fontId="4" fillId="0" borderId="0" xfId="4" applyNumberFormat="1" applyFont="1" applyFill="1"/>
    <xf numFmtId="169" fontId="3" fillId="0" borderId="0" xfId="4" applyNumberFormat="1" applyFont="1" applyFill="1"/>
    <xf numFmtId="41" fontId="3" fillId="0" borderId="0" xfId="4" applyNumberFormat="1" applyFont="1" applyFill="1" applyBorder="1"/>
    <xf numFmtId="38" fontId="3" fillId="0" borderId="0" xfId="4" applyFont="1" applyFill="1" applyAlignment="1">
      <alignment horizontal="right"/>
    </xf>
    <xf numFmtId="41" fontId="3" fillId="0" borderId="0" xfId="4" applyNumberFormat="1" applyFont="1" applyFill="1" applyAlignment="1">
      <alignment horizontal="right"/>
    </xf>
    <xf numFmtId="38" fontId="4" fillId="0" borderId="0" xfId="4" applyFont="1" applyFill="1" applyAlignment="1"/>
    <xf numFmtId="41" fontId="3" fillId="0" borderId="7" xfId="4" applyNumberFormat="1" applyFont="1" applyFill="1" applyBorder="1" applyAlignment="1">
      <alignment horizontal="right"/>
    </xf>
    <xf numFmtId="38" fontId="4" fillId="0" borderId="0" xfId="4" applyFont="1" applyFill="1" applyAlignment="1">
      <alignment horizontal="left"/>
    </xf>
    <xf numFmtId="41" fontId="4" fillId="0" borderId="15" xfId="4" applyNumberFormat="1" applyFont="1" applyFill="1" applyBorder="1" applyAlignment="1">
      <alignment horizontal="right"/>
    </xf>
    <xf numFmtId="41" fontId="3" fillId="0" borderId="0" xfId="1" applyNumberFormat="1" applyFont="1" applyFill="1" applyBorder="1" applyAlignment="1">
      <alignment horizontal="right"/>
    </xf>
    <xf numFmtId="41" fontId="3" fillId="0" borderId="0" xfId="4" applyNumberFormat="1" applyFont="1" applyFill="1" applyBorder="1" applyAlignment="1">
      <alignment horizontal="right"/>
    </xf>
    <xf numFmtId="41" fontId="3" fillId="0" borderId="15" xfId="4" applyNumberFormat="1" applyFont="1" applyFill="1" applyBorder="1" applyAlignment="1">
      <alignment horizontal="right"/>
    </xf>
    <xf numFmtId="0" fontId="3" fillId="0" borderId="0" xfId="3" applyNumberFormat="1" applyFont="1" applyFill="1" applyBorder="1" applyAlignment="1">
      <alignment vertical="top"/>
    </xf>
    <xf numFmtId="41" fontId="4" fillId="0" borderId="0" xfId="4" applyNumberFormat="1" applyFont="1" applyFill="1" applyBorder="1"/>
    <xf numFmtId="38" fontId="3" fillId="0" borderId="0" xfId="4" quotePrefix="1" applyFont="1" applyFill="1" applyAlignment="1">
      <alignment horizontal="left"/>
    </xf>
    <xf numFmtId="41" fontId="3" fillId="0" borderId="15" xfId="4" applyNumberFormat="1" applyFont="1" applyFill="1" applyBorder="1"/>
    <xf numFmtId="41" fontId="3" fillId="0" borderId="2" xfId="4" applyNumberFormat="1" applyFont="1" applyFill="1" applyBorder="1"/>
    <xf numFmtId="41" fontId="3" fillId="0" borderId="1" xfId="4" applyNumberFormat="1" applyFont="1" applyFill="1" applyBorder="1" applyAlignment="1"/>
    <xf numFmtId="41" fontId="3" fillId="0" borderId="8" xfId="4" applyNumberFormat="1" applyFont="1" applyFill="1" applyBorder="1" applyAlignment="1"/>
    <xf numFmtId="169" fontId="4" fillId="0" borderId="0" xfId="4" applyNumberFormat="1" applyFont="1" applyFill="1" applyAlignment="1"/>
    <xf numFmtId="0" fontId="5" fillId="0" borderId="0" xfId="0" applyFont="1" applyFill="1"/>
    <xf numFmtId="0" fontId="5" fillId="0" borderId="0" xfId="0" quotePrefix="1" applyFont="1" applyFill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/>
    </xf>
    <xf numFmtId="0" fontId="3" fillId="0" borderId="10" xfId="0" quotePrefix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41" fontId="4" fillId="0" borderId="0" xfId="0" applyNumberFormat="1" applyFont="1" applyAlignment="1">
      <alignment horizontal="left" vertical="top" wrapText="1"/>
    </xf>
    <xf numFmtId="41" fontId="4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/>
    </xf>
    <xf numFmtId="41" fontId="4" fillId="0" borderId="9" xfId="4" applyNumberFormat="1" applyFont="1" applyFill="1" applyBorder="1" applyAlignment="1">
      <alignment horizontal="right"/>
    </xf>
    <xf numFmtId="41" fontId="4" fillId="0" borderId="11" xfId="4" applyNumberFormat="1" applyFont="1" applyFill="1" applyBorder="1" applyAlignment="1">
      <alignment horizontal="right"/>
    </xf>
    <xf numFmtId="41" fontId="4" fillId="0" borderId="13" xfId="4" applyNumberFormat="1" applyFont="1" applyFill="1" applyBorder="1" applyAlignment="1">
      <alignment horizontal="right"/>
    </xf>
    <xf numFmtId="41" fontId="4" fillId="0" borderId="0" xfId="0" applyNumberFormat="1" applyFont="1" applyFill="1"/>
    <xf numFmtId="166" fontId="3" fillId="0" borderId="3" xfId="1" applyNumberFormat="1" applyFont="1" applyFill="1" applyBorder="1"/>
    <xf numFmtId="166" fontId="3" fillId="0" borderId="4" xfId="1" applyNumberFormat="1" applyFont="1" applyFill="1" applyBorder="1"/>
    <xf numFmtId="0" fontId="5" fillId="0" borderId="0" xfId="0" applyFont="1" applyAlignment="1">
      <alignment horizontal="left"/>
    </xf>
    <xf numFmtId="0" fontId="3" fillId="2" borderId="6" xfId="0" applyFont="1" applyFill="1" applyBorder="1"/>
    <xf numFmtId="0" fontId="3" fillId="2" borderId="0" xfId="0" applyFont="1" applyFill="1"/>
    <xf numFmtId="0" fontId="3" fillId="0" borderId="0" xfId="0" applyFont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20" xfId="0" applyBorder="1" applyAlignment="1"/>
    <xf numFmtId="0" fontId="3" fillId="0" borderId="19" xfId="0" quotePrefix="1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quotePrefix="1" applyFont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5">
    <cellStyle name="Comma" xfId="1" builtinId="3"/>
    <cellStyle name="Custom - Style8" xfId="4"/>
    <cellStyle name="Normal" xfId="0" builtinId="0"/>
    <cellStyle name="Normal_G0699" xfId="2"/>
    <cellStyle name="Style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152400</xdr:rowOff>
    </xdr:from>
    <xdr:to>
      <xdr:col>1</xdr:col>
      <xdr:colOff>447675</xdr:colOff>
      <xdr:row>2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8650" y="352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J65"/>
  <sheetViews>
    <sheetView tabSelected="1" zoomScale="75" zoomScaleNormal="75" workbookViewId="0"/>
  </sheetViews>
  <sheetFormatPr defaultColWidth="0.42578125" defaultRowHeight="15.75"/>
  <cols>
    <col min="1" max="1" width="46.7109375" style="4" customWidth="1"/>
    <col min="2" max="2" width="6" style="41" bestFit="1" customWidth="1"/>
    <col min="3" max="3" width="15" style="4" customWidth="1"/>
    <col min="4" max="4" width="0.5703125" style="24" customWidth="1"/>
    <col min="5" max="5" width="21.7109375" style="4" customWidth="1"/>
    <col min="6" max="6" width="0.42578125" style="4" customWidth="1"/>
    <col min="7" max="7" width="15" style="4" customWidth="1"/>
    <col min="8" max="8" width="0.42578125" style="4" customWidth="1"/>
    <col min="9" max="9" width="21.7109375" style="4" bestFit="1" customWidth="1"/>
    <col min="10" max="10" width="3.140625" style="4" hidden="1" customWidth="1"/>
    <col min="11" max="16384" width="0.42578125" style="4"/>
  </cols>
  <sheetData>
    <row r="1" spans="1:10">
      <c r="A1" s="3" t="s">
        <v>0</v>
      </c>
      <c r="G1" s="96"/>
      <c r="I1" s="97"/>
    </row>
    <row r="2" spans="1:10">
      <c r="I2" s="97"/>
    </row>
    <row r="3" spans="1:10">
      <c r="A3" s="44" t="s">
        <v>82</v>
      </c>
      <c r="C3" s="3"/>
    </row>
    <row r="4" spans="1:10">
      <c r="A4" s="194" t="s">
        <v>162</v>
      </c>
      <c r="C4" s="3"/>
    </row>
    <row r="6" spans="1:10">
      <c r="C6" s="212" t="s">
        <v>3</v>
      </c>
      <c r="D6" s="213"/>
      <c r="E6" s="214"/>
      <c r="G6" s="215" t="s">
        <v>4</v>
      </c>
      <c r="H6" s="213"/>
      <c r="I6" s="214"/>
    </row>
    <row r="7" spans="1:10">
      <c r="C7" s="19" t="s">
        <v>13</v>
      </c>
      <c r="D7" s="5"/>
      <c r="E7" s="19" t="s">
        <v>6</v>
      </c>
      <c r="G7" s="19" t="s">
        <v>13</v>
      </c>
      <c r="H7" s="47"/>
      <c r="I7" s="19" t="s">
        <v>6</v>
      </c>
    </row>
    <row r="8" spans="1:10">
      <c r="C8" s="20" t="s">
        <v>70</v>
      </c>
      <c r="D8" s="5"/>
      <c r="E8" s="20" t="s">
        <v>5</v>
      </c>
      <c r="G8" s="20" t="s">
        <v>71</v>
      </c>
      <c r="H8" s="5"/>
      <c r="I8" s="20" t="s">
        <v>5</v>
      </c>
    </row>
    <row r="9" spans="1:10">
      <c r="C9" s="20" t="s">
        <v>14</v>
      </c>
      <c r="D9" s="5"/>
      <c r="E9" s="20" t="s">
        <v>14</v>
      </c>
      <c r="G9" s="20" t="s">
        <v>72</v>
      </c>
      <c r="H9" s="5"/>
      <c r="I9" s="20" t="s">
        <v>25</v>
      </c>
    </row>
    <row r="10" spans="1:10">
      <c r="B10" s="33" t="s">
        <v>159</v>
      </c>
      <c r="C10" s="21" t="s">
        <v>163</v>
      </c>
      <c r="D10" s="68"/>
      <c r="E10" s="21" t="s">
        <v>113</v>
      </c>
      <c r="G10" s="21" t="str">
        <f>+C10</f>
        <v>30/6/2012</v>
      </c>
      <c r="H10" s="68"/>
      <c r="I10" s="21" t="str">
        <f>+E10</f>
        <v>30/6/2011</v>
      </c>
    </row>
    <row r="11" spans="1:10">
      <c r="C11" s="23" t="s">
        <v>15</v>
      </c>
      <c r="D11" s="7"/>
      <c r="E11" s="23" t="s">
        <v>15</v>
      </c>
      <c r="G11" s="23" t="s">
        <v>15</v>
      </c>
      <c r="H11" s="22"/>
      <c r="I11" s="23" t="s">
        <v>15</v>
      </c>
    </row>
    <row r="12" spans="1:10">
      <c r="A12" s="209" t="s">
        <v>183</v>
      </c>
    </row>
    <row r="13" spans="1:10">
      <c r="A13" s="4" t="s">
        <v>7</v>
      </c>
      <c r="B13" s="41" t="s">
        <v>206</v>
      </c>
      <c r="C13" s="35">
        <v>639757</v>
      </c>
      <c r="E13" s="14">
        <v>501445</v>
      </c>
      <c r="G13" s="35">
        <v>1214431</v>
      </c>
      <c r="I13" s="29">
        <v>993557</v>
      </c>
      <c r="J13" s="4" t="s">
        <v>44</v>
      </c>
    </row>
    <row r="14" spans="1:10">
      <c r="C14" s="3"/>
      <c r="G14" s="3"/>
    </row>
    <row r="15" spans="1:10">
      <c r="A15" s="4" t="s">
        <v>112</v>
      </c>
      <c r="B15" s="41" t="s">
        <v>160</v>
      </c>
      <c r="C15" s="57">
        <v>-630760</v>
      </c>
      <c r="D15" s="60"/>
      <c r="E15" s="65">
        <v>-507646</v>
      </c>
      <c r="F15" s="65"/>
      <c r="G15" s="57">
        <v>-1222532</v>
      </c>
      <c r="I15" s="14">
        <v>-990813</v>
      </c>
      <c r="J15" s="4" t="s">
        <v>45</v>
      </c>
    </row>
    <row r="16" spans="1:10">
      <c r="C16" s="110"/>
      <c r="D16" s="72"/>
      <c r="E16" s="72"/>
      <c r="F16" s="72"/>
      <c r="G16" s="110"/>
      <c r="H16" s="24"/>
      <c r="I16" s="24"/>
    </row>
    <row r="17" spans="1:10">
      <c r="A17" s="4" t="s">
        <v>91</v>
      </c>
      <c r="C17" s="83">
        <v>15668</v>
      </c>
      <c r="D17" s="72"/>
      <c r="E17" s="60">
        <v>122237</v>
      </c>
      <c r="F17" s="72"/>
      <c r="G17" s="83">
        <v>27571</v>
      </c>
      <c r="H17" s="24"/>
      <c r="I17" s="16">
        <v>130722</v>
      </c>
      <c r="J17" s="4" t="s">
        <v>46</v>
      </c>
    </row>
    <row r="18" spans="1:10">
      <c r="C18" s="111"/>
      <c r="D18" s="72"/>
      <c r="E18" s="112"/>
      <c r="F18" s="58"/>
      <c r="G18" s="111"/>
      <c r="I18" s="77"/>
    </row>
    <row r="19" spans="1:10">
      <c r="C19" s="113"/>
      <c r="D19" s="72"/>
      <c r="E19" s="58"/>
      <c r="F19" s="58"/>
      <c r="G19" s="113"/>
    </row>
    <row r="20" spans="1:10">
      <c r="A20" s="8" t="s">
        <v>73</v>
      </c>
      <c r="C20" s="114">
        <f>SUM(C13:C18)</f>
        <v>24665</v>
      </c>
      <c r="D20" s="72"/>
      <c r="E20" s="115">
        <f>SUM(E13:E18)</f>
        <v>116036</v>
      </c>
      <c r="F20" s="58"/>
      <c r="G20" s="114">
        <f>SUM(G13:G18)</f>
        <v>19470</v>
      </c>
      <c r="I20" s="29">
        <f>SUM(I13:I18)</f>
        <v>133466</v>
      </c>
    </row>
    <row r="21" spans="1:10">
      <c r="C21" s="113"/>
      <c r="D21" s="72"/>
      <c r="E21" s="58"/>
      <c r="F21" s="58"/>
      <c r="G21" s="113"/>
    </row>
    <row r="22" spans="1:10">
      <c r="A22" s="8" t="s">
        <v>60</v>
      </c>
      <c r="C22" s="57">
        <v>-20471</v>
      </c>
      <c r="D22" s="110"/>
      <c r="E22" s="65">
        <v>-14169</v>
      </c>
      <c r="F22" s="58"/>
      <c r="G22" s="57">
        <v>-38836</v>
      </c>
      <c r="I22" s="14">
        <v>-26095.612809999999</v>
      </c>
      <c r="J22" s="4" t="s">
        <v>47</v>
      </c>
    </row>
    <row r="23" spans="1:10">
      <c r="C23" s="113"/>
      <c r="D23" s="72"/>
      <c r="E23" s="58"/>
      <c r="F23" s="58"/>
      <c r="G23" s="113"/>
      <c r="J23" s="29"/>
    </row>
    <row r="24" spans="1:10">
      <c r="A24" s="6" t="s">
        <v>67</v>
      </c>
      <c r="C24" s="116">
        <v>-78</v>
      </c>
      <c r="D24" s="72"/>
      <c r="E24" s="61">
        <v>-198</v>
      </c>
      <c r="F24" s="58"/>
      <c r="G24" s="79">
        <v>122</v>
      </c>
      <c r="I24" s="32">
        <v>-267</v>
      </c>
      <c r="J24" s="4" t="s">
        <v>49</v>
      </c>
    </row>
    <row r="25" spans="1:10">
      <c r="C25" s="113"/>
      <c r="D25" s="72"/>
      <c r="E25" s="58"/>
      <c r="F25" s="58"/>
      <c r="G25" s="113"/>
    </row>
    <row r="26" spans="1:10" ht="31.5" customHeight="1">
      <c r="A26" s="198" t="s">
        <v>190</v>
      </c>
      <c r="B26" s="41" t="s">
        <v>208</v>
      </c>
      <c r="C26" s="114">
        <f>SUM(C19:C24)</f>
        <v>4116</v>
      </c>
      <c r="D26" s="72"/>
      <c r="E26" s="115">
        <f>SUM(E19:E24)</f>
        <v>101669</v>
      </c>
      <c r="F26" s="58"/>
      <c r="G26" s="114">
        <f>SUM(G19:G24)</f>
        <v>-19244</v>
      </c>
      <c r="I26" s="29">
        <f>SUM(I19:I24)</f>
        <v>107103.38719000001</v>
      </c>
    </row>
    <row r="27" spans="1:10">
      <c r="C27" s="113"/>
      <c r="D27" s="72"/>
      <c r="E27" s="58"/>
      <c r="F27" s="58"/>
      <c r="G27" s="113"/>
    </row>
    <row r="28" spans="1:10">
      <c r="A28" s="4" t="s">
        <v>8</v>
      </c>
      <c r="B28" s="41" t="s">
        <v>40</v>
      </c>
      <c r="C28" s="79">
        <v>-9529</v>
      </c>
      <c r="D28" s="72"/>
      <c r="E28" s="61">
        <v>-13716</v>
      </c>
      <c r="F28" s="58"/>
      <c r="G28" s="117">
        <v>-8393</v>
      </c>
      <c r="I28" s="39">
        <v>-20992</v>
      </c>
      <c r="J28" s="4" t="s">
        <v>50</v>
      </c>
    </row>
    <row r="29" spans="1:10">
      <c r="C29" s="3"/>
      <c r="G29" s="3"/>
    </row>
    <row r="30" spans="1:10" ht="38.25" customHeight="1">
      <c r="A30" s="195" t="s">
        <v>178</v>
      </c>
      <c r="C30" s="99">
        <f>+C26+C28</f>
        <v>-5413</v>
      </c>
      <c r="E30" s="53">
        <f>+E26+E28</f>
        <v>87953</v>
      </c>
      <c r="F30" s="24"/>
      <c r="G30" s="99">
        <f>+G26+G28</f>
        <v>-27637</v>
      </c>
      <c r="H30" s="24"/>
      <c r="I30" s="53">
        <f>+I26+I28</f>
        <v>86111.387190000009</v>
      </c>
      <c r="J30" s="24"/>
    </row>
    <row r="31" spans="1:10">
      <c r="C31" s="3"/>
      <c r="G31" s="3"/>
      <c r="I31" s="28"/>
    </row>
    <row r="32" spans="1:10">
      <c r="A32" s="210" t="s">
        <v>177</v>
      </c>
      <c r="C32" s="3"/>
      <c r="G32" s="3"/>
      <c r="I32" s="28"/>
    </row>
    <row r="33" spans="1:10">
      <c r="A33" s="4" t="s">
        <v>179</v>
      </c>
      <c r="B33" s="41" t="s">
        <v>211</v>
      </c>
      <c r="C33" s="116">
        <v>12169</v>
      </c>
      <c r="D33" s="72"/>
      <c r="E33" s="61">
        <v>8957</v>
      </c>
      <c r="G33" s="37">
        <v>23672</v>
      </c>
      <c r="I33" s="39">
        <v>19136.871389999993</v>
      </c>
    </row>
    <row r="34" spans="1:10">
      <c r="C34" s="3"/>
      <c r="G34" s="3"/>
      <c r="I34" s="28"/>
    </row>
    <row r="35" spans="1:10" ht="16.5" thickBot="1">
      <c r="A35" s="3" t="s">
        <v>207</v>
      </c>
      <c r="C35" s="73">
        <f>+C33+C30</f>
        <v>6756</v>
      </c>
      <c r="E35" s="74">
        <f>+E33+E30</f>
        <v>96910</v>
      </c>
      <c r="G35" s="73">
        <f>+G33+G30</f>
        <v>-3965</v>
      </c>
      <c r="I35" s="74">
        <f>+I33+I30</f>
        <v>105248.25857999999</v>
      </c>
    </row>
    <row r="36" spans="1:10">
      <c r="C36" s="13"/>
      <c r="D36" s="16"/>
      <c r="E36" s="14"/>
      <c r="F36" s="14"/>
      <c r="G36" s="13"/>
      <c r="H36" s="14"/>
      <c r="I36" s="14"/>
      <c r="J36" s="14"/>
    </row>
    <row r="37" spans="1:10">
      <c r="A37" s="3" t="s">
        <v>117</v>
      </c>
      <c r="C37" s="13"/>
      <c r="D37" s="16"/>
      <c r="E37" s="14"/>
      <c r="F37" s="14"/>
      <c r="G37" s="13"/>
      <c r="H37" s="14"/>
      <c r="I37" s="14"/>
      <c r="J37" s="14"/>
    </row>
    <row r="38" spans="1:10">
      <c r="A38" s="4" t="s">
        <v>68</v>
      </c>
      <c r="C38" s="35">
        <v>6876</v>
      </c>
      <c r="E38" s="14">
        <v>96686</v>
      </c>
      <c r="G38" s="13">
        <v>-3689.9999999999964</v>
      </c>
      <c r="I38" s="14">
        <v>104511.35000000012</v>
      </c>
    </row>
    <row r="39" spans="1:10">
      <c r="A39" s="4" t="s">
        <v>124</v>
      </c>
      <c r="C39" s="37">
        <v>-120</v>
      </c>
      <c r="E39" s="32">
        <v>224</v>
      </c>
      <c r="G39" s="38">
        <v>-275</v>
      </c>
      <c r="I39" s="32">
        <v>737</v>
      </c>
      <c r="J39" s="4" t="s">
        <v>51</v>
      </c>
    </row>
    <row r="40" spans="1:10" ht="6.75" customHeight="1">
      <c r="C40" s="3"/>
      <c r="G40" s="3"/>
    </row>
    <row r="41" spans="1:10" ht="16.5" thickBot="1">
      <c r="A41" s="66" t="s">
        <v>116</v>
      </c>
      <c r="C41" s="73">
        <v>6756.0000000000109</v>
      </c>
      <c r="E41" s="74">
        <v>96909.750000000146</v>
      </c>
      <c r="G41" s="73">
        <v>-3964.9999999999964</v>
      </c>
      <c r="I41" s="74">
        <v>105248.35000000012</v>
      </c>
      <c r="J41" s="29"/>
    </row>
    <row r="42" spans="1:10">
      <c r="C42" s="3"/>
      <c r="G42" s="3"/>
    </row>
    <row r="43" spans="1:10">
      <c r="C43" s="3"/>
      <c r="G43" s="3"/>
    </row>
    <row r="44" spans="1:10">
      <c r="A44" s="3" t="s">
        <v>118</v>
      </c>
      <c r="C44" s="3"/>
      <c r="G44" s="3"/>
    </row>
    <row r="45" spans="1:10">
      <c r="A45" s="3" t="s">
        <v>54</v>
      </c>
      <c r="C45" s="3"/>
      <c r="G45" s="3"/>
    </row>
    <row r="46" spans="1:10" ht="16.5" thickBot="1">
      <c r="A46" s="43" t="s">
        <v>55</v>
      </c>
      <c r="B46" s="41" t="s">
        <v>41</v>
      </c>
      <c r="C46" s="85">
        <v>1.21</v>
      </c>
      <c r="D46" s="86"/>
      <c r="E46" s="87">
        <v>16.96</v>
      </c>
      <c r="F46" s="88"/>
      <c r="G46" s="85">
        <v>-0.64731163932988267</v>
      </c>
      <c r="H46" s="88"/>
      <c r="I46" s="87">
        <v>18.329999999999998</v>
      </c>
      <c r="J46" s="4" t="s">
        <v>48</v>
      </c>
    </row>
    <row r="47" spans="1:10" ht="8.25" customHeight="1">
      <c r="C47" s="89"/>
      <c r="D47" s="90"/>
      <c r="E47" s="90"/>
      <c r="F47" s="90"/>
      <c r="G47" s="89"/>
      <c r="H47" s="90"/>
      <c r="I47" s="90"/>
    </row>
    <row r="48" spans="1:10" ht="16.5" thickBot="1">
      <c r="A48" s="43" t="s">
        <v>32</v>
      </c>
      <c r="B48" s="41" t="s">
        <v>41</v>
      </c>
      <c r="C48" s="91">
        <v>0.99</v>
      </c>
      <c r="D48" s="90"/>
      <c r="E48" s="70">
        <v>14.89</v>
      </c>
      <c r="F48" s="88"/>
      <c r="G48" s="91">
        <v>-0.70886247605662822</v>
      </c>
      <c r="H48" s="88"/>
      <c r="I48" s="70">
        <v>16.03</v>
      </c>
      <c r="J48" s="4" t="s">
        <v>48</v>
      </c>
    </row>
    <row r="49" spans="1:10">
      <c r="G49" s="29"/>
    </row>
    <row r="50" spans="1:10">
      <c r="A50" s="3" t="s">
        <v>180</v>
      </c>
      <c r="C50" s="3"/>
      <c r="G50" s="3"/>
    </row>
    <row r="51" spans="1:10">
      <c r="A51" s="3" t="s">
        <v>181</v>
      </c>
      <c r="C51" s="3"/>
      <c r="G51" s="3"/>
    </row>
    <row r="52" spans="1:10">
      <c r="A52" s="3" t="s">
        <v>182</v>
      </c>
      <c r="C52" s="3"/>
      <c r="G52" s="3"/>
    </row>
    <row r="53" spans="1:10" ht="16.5" thickBot="1">
      <c r="A53" s="43" t="s">
        <v>55</v>
      </c>
      <c r="B53" s="41" t="s">
        <v>41</v>
      </c>
      <c r="C53" s="85">
        <v>-0.92</v>
      </c>
      <c r="D53" s="86"/>
      <c r="E53" s="87">
        <v>15.38</v>
      </c>
      <c r="F53" s="88"/>
      <c r="G53" s="85">
        <v>-4.8</v>
      </c>
      <c r="H53" s="88"/>
      <c r="I53" s="87">
        <v>14.97</v>
      </c>
      <c r="J53" s="4" t="s">
        <v>48</v>
      </c>
    </row>
    <row r="54" spans="1:10" ht="8.25" customHeight="1">
      <c r="C54" s="89"/>
      <c r="D54" s="90"/>
      <c r="E54" s="90"/>
      <c r="F54" s="90"/>
      <c r="G54" s="89"/>
      <c r="H54" s="90"/>
      <c r="I54" s="90"/>
    </row>
    <row r="55" spans="1:10" ht="16.5" thickBot="1">
      <c r="A55" s="43" t="s">
        <v>32</v>
      </c>
      <c r="B55" s="41" t="s">
        <v>41</v>
      </c>
      <c r="C55" s="91">
        <v>-0.89</v>
      </c>
      <c r="D55" s="90"/>
      <c r="E55" s="70">
        <v>13.51</v>
      </c>
      <c r="F55" s="88"/>
      <c r="G55" s="91">
        <v>-4.3567950478251012</v>
      </c>
      <c r="H55" s="88"/>
      <c r="I55" s="70">
        <v>13.07</v>
      </c>
      <c r="J55" s="4" t="s">
        <v>48</v>
      </c>
    </row>
    <row r="57" spans="1:10">
      <c r="A57" s="3" t="s">
        <v>210</v>
      </c>
      <c r="C57" s="3"/>
      <c r="G57" s="3"/>
    </row>
    <row r="58" spans="1:10">
      <c r="A58" s="3" t="s">
        <v>209</v>
      </c>
      <c r="C58" s="3"/>
      <c r="G58" s="3"/>
    </row>
    <row r="59" spans="1:10">
      <c r="A59" s="3" t="s">
        <v>182</v>
      </c>
      <c r="C59" s="3"/>
      <c r="G59" s="3"/>
    </row>
    <row r="60" spans="1:10" ht="16.5" thickBot="1">
      <c r="A60" s="43" t="s">
        <v>55</v>
      </c>
      <c r="B60" s="41" t="s">
        <v>41</v>
      </c>
      <c r="C60" s="85">
        <v>2.13</v>
      </c>
      <c r="D60" s="86"/>
      <c r="E60" s="87">
        <v>1.57</v>
      </c>
      <c r="F60" s="88"/>
      <c r="G60" s="85">
        <v>4.1500000000000004</v>
      </c>
      <c r="H60" s="88"/>
      <c r="I60" s="87">
        <v>3.36</v>
      </c>
      <c r="J60" s="4" t="s">
        <v>48</v>
      </c>
    </row>
    <row r="61" spans="1:10" ht="8.25" customHeight="1">
      <c r="C61" s="89"/>
      <c r="D61" s="90"/>
      <c r="E61" s="90"/>
      <c r="F61" s="90"/>
      <c r="G61" s="89"/>
      <c r="H61" s="90"/>
      <c r="I61" s="90"/>
    </row>
    <row r="62" spans="1:10" ht="16.5" thickBot="1">
      <c r="A62" s="43" t="s">
        <v>32</v>
      </c>
      <c r="B62" s="41" t="s">
        <v>41</v>
      </c>
      <c r="C62" s="91">
        <v>1.88</v>
      </c>
      <c r="D62" s="90"/>
      <c r="E62" s="70">
        <v>1.38</v>
      </c>
      <c r="F62" s="88"/>
      <c r="G62" s="91">
        <v>3.6479325717684725</v>
      </c>
      <c r="H62" s="88"/>
      <c r="I62" s="70">
        <v>2.96</v>
      </c>
      <c r="J62" s="4" t="s">
        <v>48</v>
      </c>
    </row>
    <row r="63" spans="1:10">
      <c r="A63" s="3"/>
      <c r="C63" s="88"/>
      <c r="E63" s="88"/>
      <c r="G63" s="88"/>
      <c r="I63" s="88"/>
    </row>
    <row r="64" spans="1:10">
      <c r="A64" s="2"/>
    </row>
    <row r="65" spans="9:9">
      <c r="I65" s="29"/>
    </row>
  </sheetData>
  <mergeCells count="2">
    <mergeCell ref="G6:I6"/>
    <mergeCell ref="C6:E6"/>
  </mergeCells>
  <phoneticPr fontId="8" type="noConversion"/>
  <printOptions horizontalCentered="1"/>
  <pageMargins left="0.75" right="0.75" top="1" bottom="1" header="0.5" footer="0.16"/>
  <pageSetup paperSize="9" scale="69" orientation="portrait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J40"/>
  <sheetViews>
    <sheetView zoomScale="75" workbookViewId="0"/>
  </sheetViews>
  <sheetFormatPr defaultRowHeight="12.75"/>
  <cols>
    <col min="1" max="1" width="62.42578125" customWidth="1"/>
    <col min="2" max="2" width="0.42578125" customWidth="1"/>
    <col min="3" max="3" width="15" customWidth="1"/>
    <col min="4" max="4" width="0.5703125" customWidth="1"/>
    <col min="5" max="5" width="21.7109375" customWidth="1"/>
    <col min="6" max="6" width="0.7109375" customWidth="1"/>
    <col min="7" max="7" width="15" customWidth="1"/>
    <col min="8" max="8" width="0.7109375" customWidth="1"/>
    <col min="9" max="9" width="21.7109375" customWidth="1"/>
    <col min="10" max="10" width="2.140625" customWidth="1"/>
  </cols>
  <sheetData>
    <row r="1" spans="1:9" ht="15.75">
      <c r="A1" s="3" t="s">
        <v>0</v>
      </c>
      <c r="B1" s="4"/>
      <c r="C1" s="4"/>
      <c r="D1" s="24"/>
      <c r="E1" s="4"/>
      <c r="F1" s="4"/>
      <c r="G1" s="96"/>
      <c r="H1" s="4"/>
      <c r="I1" s="97"/>
    </row>
    <row r="2" spans="1:9" ht="15.75">
      <c r="A2" s="4"/>
      <c r="B2" s="4"/>
      <c r="C2" s="4"/>
      <c r="D2" s="24"/>
      <c r="E2" s="4"/>
      <c r="F2" s="4"/>
      <c r="G2" s="4"/>
      <c r="H2" s="4"/>
      <c r="I2" s="4"/>
    </row>
    <row r="3" spans="1:9" ht="15.75">
      <c r="A3" s="44" t="s">
        <v>78</v>
      </c>
      <c r="B3" s="4"/>
      <c r="C3" s="3"/>
      <c r="D3" s="24"/>
      <c r="E3" s="4"/>
      <c r="F3" s="4"/>
      <c r="G3" s="4"/>
      <c r="H3" s="4"/>
      <c r="I3" s="4"/>
    </row>
    <row r="4" spans="1:9" ht="15.75">
      <c r="A4" s="194" t="s">
        <v>162</v>
      </c>
      <c r="B4" s="4"/>
      <c r="C4" s="3"/>
      <c r="D4" s="24"/>
      <c r="E4" s="4"/>
      <c r="F4" s="4"/>
      <c r="G4" s="4"/>
      <c r="H4" s="4"/>
      <c r="I4" s="4"/>
    </row>
    <row r="5" spans="1:9" ht="15.75">
      <c r="A5" s="4"/>
      <c r="B5" s="4"/>
      <c r="C5" s="4"/>
      <c r="D5" s="24"/>
      <c r="E5" s="4"/>
      <c r="F5" s="4"/>
      <c r="G5" s="4"/>
      <c r="H5" s="4"/>
      <c r="I5" s="4"/>
    </row>
    <row r="6" spans="1:9" ht="15.75">
      <c r="A6" s="4"/>
      <c r="B6" s="4"/>
      <c r="C6" s="212" t="s">
        <v>3</v>
      </c>
      <c r="D6" s="213"/>
      <c r="E6" s="214"/>
      <c r="F6" s="4"/>
      <c r="G6" s="215" t="s">
        <v>4</v>
      </c>
      <c r="H6" s="213"/>
      <c r="I6" s="214"/>
    </row>
    <row r="7" spans="1:9" ht="15.75">
      <c r="A7" s="4"/>
      <c r="B7" s="4"/>
      <c r="C7" s="19" t="s">
        <v>13</v>
      </c>
      <c r="D7" s="5"/>
      <c r="E7" s="19" t="s">
        <v>6</v>
      </c>
      <c r="F7" s="4"/>
      <c r="G7" s="19" t="s">
        <v>13</v>
      </c>
      <c r="H7" s="47"/>
      <c r="I7" s="19" t="s">
        <v>6</v>
      </c>
    </row>
    <row r="8" spans="1:9" ht="15.75">
      <c r="A8" s="4"/>
      <c r="B8" s="4"/>
      <c r="C8" s="20" t="s">
        <v>70</v>
      </c>
      <c r="D8" s="5"/>
      <c r="E8" s="20" t="s">
        <v>5</v>
      </c>
      <c r="F8" s="4"/>
      <c r="G8" s="20" t="s">
        <v>71</v>
      </c>
      <c r="H8" s="5"/>
      <c r="I8" s="20" t="s">
        <v>5</v>
      </c>
    </row>
    <row r="9" spans="1:9" ht="15.75">
      <c r="A9" s="4"/>
      <c r="B9" s="4"/>
      <c r="C9" s="20" t="s">
        <v>14</v>
      </c>
      <c r="D9" s="5"/>
      <c r="E9" s="20" t="s">
        <v>14</v>
      </c>
      <c r="F9" s="4"/>
      <c r="G9" s="20" t="s">
        <v>72</v>
      </c>
      <c r="H9" s="5"/>
      <c r="I9" s="20" t="s">
        <v>25</v>
      </c>
    </row>
    <row r="10" spans="1:9" ht="15.75">
      <c r="A10" s="4"/>
      <c r="B10" s="4"/>
      <c r="C10" s="21" t="s">
        <v>163</v>
      </c>
      <c r="D10" s="68"/>
      <c r="E10" s="21" t="s">
        <v>113</v>
      </c>
      <c r="F10" s="4"/>
      <c r="G10" s="21" t="str">
        <f>+C10</f>
        <v>30/6/2012</v>
      </c>
      <c r="H10" s="68"/>
      <c r="I10" s="21" t="str">
        <f>+E10</f>
        <v>30/6/2011</v>
      </c>
    </row>
    <row r="11" spans="1:9" ht="15.75">
      <c r="A11" s="4"/>
      <c r="B11" s="4"/>
      <c r="C11" s="23" t="s">
        <v>15</v>
      </c>
      <c r="D11" s="7"/>
      <c r="E11" s="23" t="s">
        <v>15</v>
      </c>
      <c r="F11" s="4"/>
      <c r="G11" s="23" t="s">
        <v>15</v>
      </c>
      <c r="H11" s="22"/>
      <c r="I11" s="23" t="s">
        <v>15</v>
      </c>
    </row>
    <row r="12" spans="1:9" ht="15.75">
      <c r="A12" s="4"/>
      <c r="B12" s="4"/>
      <c r="C12" s="4"/>
      <c r="D12" s="24"/>
      <c r="E12" s="4"/>
      <c r="F12" s="4"/>
      <c r="G12" s="4"/>
      <c r="H12" s="4"/>
      <c r="I12" s="4"/>
    </row>
    <row r="13" spans="1:9" ht="15.75">
      <c r="A13" s="4"/>
      <c r="B13" s="4"/>
      <c r="C13" s="3"/>
      <c r="D13" s="24"/>
      <c r="E13" s="4"/>
      <c r="F13" s="4"/>
      <c r="G13" s="3"/>
      <c r="H13" s="4"/>
      <c r="I13" s="4"/>
    </row>
    <row r="14" spans="1:9" ht="15.75">
      <c r="A14" s="66" t="s">
        <v>116</v>
      </c>
      <c r="B14" s="4"/>
      <c r="C14" s="99">
        <v>6756</v>
      </c>
      <c r="D14" s="24"/>
      <c r="E14" s="53">
        <v>96910</v>
      </c>
      <c r="F14" s="24"/>
      <c r="G14" s="99">
        <v>-3965</v>
      </c>
      <c r="H14" s="24"/>
      <c r="I14" s="53">
        <v>105248.25857999999</v>
      </c>
    </row>
    <row r="15" spans="1:9" ht="15.75">
      <c r="A15" s="4"/>
      <c r="B15" s="4"/>
      <c r="C15" s="3"/>
      <c r="D15" s="24"/>
      <c r="E15" s="4"/>
      <c r="F15" s="4"/>
      <c r="G15" s="3"/>
      <c r="H15" s="4"/>
      <c r="I15" s="4"/>
    </row>
    <row r="16" spans="1:9" ht="15.75">
      <c r="A16" s="3" t="s">
        <v>95</v>
      </c>
      <c r="B16" s="4"/>
      <c r="C16" s="3"/>
      <c r="D16" s="24"/>
      <c r="E16" s="4"/>
      <c r="F16" s="4"/>
      <c r="G16" s="3"/>
      <c r="H16" s="4"/>
      <c r="I16" s="4"/>
    </row>
    <row r="17" spans="1:10" ht="15.75">
      <c r="A17" s="24" t="s">
        <v>114</v>
      </c>
      <c r="B17" s="24"/>
      <c r="C17" s="37">
        <v>30314</v>
      </c>
      <c r="D17" s="24"/>
      <c r="E17" s="32">
        <v>56473</v>
      </c>
      <c r="F17" s="16"/>
      <c r="G17" s="36">
        <v>28228</v>
      </c>
      <c r="H17" s="16"/>
      <c r="I17" s="32">
        <v>39473</v>
      </c>
      <c r="J17" s="80"/>
    </row>
    <row r="18" spans="1:10" ht="15.75">
      <c r="A18" s="4"/>
      <c r="B18" s="4"/>
      <c r="C18" s="13"/>
      <c r="D18" s="16"/>
      <c r="E18" s="14"/>
      <c r="F18" s="14"/>
      <c r="G18" s="13"/>
      <c r="H18" s="14"/>
      <c r="I18" s="14"/>
    </row>
    <row r="19" spans="1:10" ht="16.5" thickBot="1">
      <c r="A19" s="3" t="s">
        <v>191</v>
      </c>
      <c r="B19" s="4"/>
      <c r="C19" s="62">
        <f>SUM(C14:C17)</f>
        <v>37070</v>
      </c>
      <c r="D19" s="14"/>
      <c r="E19" s="64">
        <f>SUM(E14:E17)</f>
        <v>153383</v>
      </c>
      <c r="F19" s="14"/>
      <c r="G19" s="62">
        <f>SUM(G14:G17)</f>
        <v>24263</v>
      </c>
      <c r="H19" s="14"/>
      <c r="I19" s="64">
        <f>SUM(I14:I17)</f>
        <v>144721.25857999999</v>
      </c>
    </row>
    <row r="20" spans="1:10" ht="15.75">
      <c r="A20" s="4"/>
      <c r="B20" s="4"/>
      <c r="C20" s="13"/>
      <c r="D20" s="16"/>
      <c r="E20" s="14"/>
      <c r="F20" s="14"/>
      <c r="G20" s="13"/>
      <c r="H20" s="14"/>
      <c r="I20" s="14"/>
    </row>
    <row r="21" spans="1:10" ht="15.75">
      <c r="A21" s="4"/>
      <c r="B21" s="4"/>
      <c r="C21" s="3"/>
      <c r="D21" s="24"/>
      <c r="E21" s="4"/>
      <c r="F21" s="4"/>
      <c r="G21" s="3"/>
      <c r="H21" s="4"/>
      <c r="I21" s="4"/>
    </row>
    <row r="22" spans="1:10" ht="15.75">
      <c r="A22" s="3" t="s">
        <v>212</v>
      </c>
      <c r="B22" s="4"/>
      <c r="C22" s="3"/>
      <c r="D22" s="24"/>
      <c r="E22" s="4"/>
      <c r="F22" s="4"/>
      <c r="G22" s="3"/>
      <c r="H22" s="4"/>
      <c r="I22" s="4"/>
    </row>
    <row r="23" spans="1:10" ht="15.75">
      <c r="A23" s="4" t="s">
        <v>68</v>
      </c>
      <c r="B23" s="4"/>
      <c r="C23" s="35">
        <v>36332</v>
      </c>
      <c r="D23" s="24"/>
      <c r="E23" s="14">
        <v>152684.35000000012</v>
      </c>
      <c r="F23" s="4"/>
      <c r="G23" s="35">
        <v>24233.000000000004</v>
      </c>
      <c r="H23" s="4"/>
      <c r="I23" s="29">
        <v>143864.35000000012</v>
      </c>
    </row>
    <row r="24" spans="1:10" ht="15.75">
      <c r="A24" s="4" t="s">
        <v>124</v>
      </c>
      <c r="B24" s="4"/>
      <c r="C24" s="37">
        <v>738</v>
      </c>
      <c r="D24" s="24"/>
      <c r="E24" s="32">
        <v>699</v>
      </c>
      <c r="F24" s="4"/>
      <c r="G24" s="38">
        <v>30</v>
      </c>
      <c r="H24" s="4"/>
      <c r="I24" s="98">
        <v>857</v>
      </c>
    </row>
    <row r="25" spans="1:10" ht="15.75">
      <c r="A25" s="4"/>
      <c r="B25" s="4"/>
      <c r="C25" s="3"/>
      <c r="D25" s="24"/>
      <c r="E25" s="4"/>
      <c r="F25" s="4"/>
      <c r="G25" s="3"/>
      <c r="H25" s="4"/>
      <c r="I25" s="4"/>
    </row>
    <row r="26" spans="1:10" ht="16.5" thickBot="1">
      <c r="A26" s="3" t="s">
        <v>191</v>
      </c>
      <c r="B26" s="4"/>
      <c r="C26" s="73">
        <f>+C23+C24</f>
        <v>37070</v>
      </c>
      <c r="D26" s="24"/>
      <c r="E26" s="74">
        <f>+E23+E24</f>
        <v>153383.35000000012</v>
      </c>
      <c r="F26" s="4"/>
      <c r="G26" s="73">
        <f>+G23+G24</f>
        <v>24263.000000000004</v>
      </c>
      <c r="H26" s="4"/>
      <c r="I26" s="74">
        <f>+I23+I24</f>
        <v>144721.35000000012</v>
      </c>
    </row>
    <row r="27" spans="1:10" ht="15.75">
      <c r="A27" s="4"/>
      <c r="B27" s="4"/>
      <c r="C27" s="3"/>
      <c r="D27" s="24"/>
      <c r="E27" s="4"/>
      <c r="F27" s="4"/>
      <c r="G27" s="3"/>
      <c r="H27" s="4"/>
      <c r="I27" s="4"/>
    </row>
    <row r="28" spans="1:10" ht="15.75">
      <c r="A28" s="4"/>
      <c r="B28" s="4"/>
      <c r="C28" s="35"/>
      <c r="D28" s="24"/>
      <c r="E28" s="4"/>
      <c r="F28" s="4"/>
      <c r="G28" s="35"/>
      <c r="H28" s="4"/>
      <c r="I28" s="4"/>
    </row>
    <row r="32" spans="1:10">
      <c r="I32" s="92"/>
    </row>
    <row r="33" spans="9:9">
      <c r="I33" s="92"/>
    </row>
    <row r="34" spans="9:9">
      <c r="I34" s="92"/>
    </row>
    <row r="35" spans="9:9">
      <c r="I35" s="92"/>
    </row>
    <row r="36" spans="9:9">
      <c r="I36" s="92"/>
    </row>
    <row r="37" spans="9:9">
      <c r="I37" s="92"/>
    </row>
    <row r="38" spans="9:9">
      <c r="I38" s="92"/>
    </row>
    <row r="39" spans="9:9">
      <c r="I39" s="92"/>
    </row>
    <row r="40" spans="9:9">
      <c r="I40" s="92"/>
    </row>
  </sheetData>
  <mergeCells count="2">
    <mergeCell ref="C6:E6"/>
    <mergeCell ref="G6:I6"/>
  </mergeCells>
  <phoneticPr fontId="8" type="noConversion"/>
  <pageMargins left="0.75" right="0.75" top="1" bottom="1" header="0.5" footer="0.16"/>
  <pageSetup paperSize="9" scale="63" orientation="portrait" r:id="rId1"/>
  <headerFooter alignWithMargins="0">
    <oddFooter xml:space="preserve">&amp;CPage 2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84"/>
  <sheetViews>
    <sheetView zoomScale="80" zoomScaleNormal="80" workbookViewId="0"/>
  </sheetViews>
  <sheetFormatPr defaultColWidth="0.42578125" defaultRowHeight="15.75"/>
  <cols>
    <col min="1" max="1" width="0.42578125" style="4" customWidth="1"/>
    <col min="2" max="2" width="59.85546875" style="4" customWidth="1"/>
    <col min="3" max="3" width="6.85546875" style="4" customWidth="1"/>
    <col min="4" max="4" width="14.5703125" style="4" bestFit="1" customWidth="1"/>
    <col min="5" max="5" width="0.42578125" style="24" customWidth="1"/>
    <col min="6" max="6" width="14.28515625" style="4" customWidth="1"/>
    <col min="7" max="7" width="0.42578125" style="4" customWidth="1"/>
    <col min="8" max="8" width="14.28515625" style="4" customWidth="1"/>
    <col min="9" max="67" width="8.42578125" style="4" customWidth="1"/>
    <col min="68" max="16384" width="0.42578125" style="4"/>
  </cols>
  <sheetData>
    <row r="1" spans="1:8">
      <c r="A1" s="3"/>
      <c r="B1" s="3" t="s">
        <v>1</v>
      </c>
    </row>
    <row r="2" spans="1:8" ht="7.5" customHeight="1"/>
    <row r="3" spans="1:8">
      <c r="A3" s="26"/>
      <c r="B3" s="44" t="s">
        <v>84</v>
      </c>
      <c r="D3" s="3"/>
    </row>
    <row r="4" spans="1:8" ht="15.75" customHeight="1">
      <c r="A4" s="26"/>
      <c r="B4" s="193" t="s">
        <v>164</v>
      </c>
      <c r="D4" s="3"/>
    </row>
    <row r="5" spans="1:8" ht="8.25" customHeight="1"/>
    <row r="6" spans="1:8" ht="6.75" customHeight="1"/>
    <row r="7" spans="1:8">
      <c r="D7" s="93" t="s">
        <v>11</v>
      </c>
      <c r="F7" s="93" t="s">
        <v>16</v>
      </c>
      <c r="H7" s="93" t="s">
        <v>16</v>
      </c>
    </row>
    <row r="8" spans="1:8">
      <c r="D8" s="94" t="s">
        <v>12</v>
      </c>
      <c r="F8" s="94" t="s">
        <v>12</v>
      </c>
      <c r="H8" s="94" t="s">
        <v>12</v>
      </c>
    </row>
    <row r="9" spans="1:8">
      <c r="C9" s="211" t="s">
        <v>159</v>
      </c>
      <c r="D9" s="95" t="s">
        <v>163</v>
      </c>
      <c r="F9" s="95" t="s">
        <v>119</v>
      </c>
      <c r="H9" s="95" t="s">
        <v>122</v>
      </c>
    </row>
    <row r="10" spans="1:8">
      <c r="D10" s="23" t="s">
        <v>15</v>
      </c>
      <c r="F10" s="23" t="s">
        <v>15</v>
      </c>
      <c r="H10" s="23" t="s">
        <v>15</v>
      </c>
    </row>
    <row r="11" spans="1:8">
      <c r="B11" s="27" t="s">
        <v>61</v>
      </c>
      <c r="D11" s="14"/>
      <c r="E11" s="16"/>
      <c r="F11" s="14"/>
      <c r="H11" s="14"/>
    </row>
    <row r="12" spans="1:8" ht="7.5" customHeight="1">
      <c r="B12" s="27"/>
      <c r="D12" s="14"/>
      <c r="E12" s="16"/>
      <c r="F12" s="14"/>
      <c r="H12" s="14"/>
    </row>
    <row r="13" spans="1:8">
      <c r="A13" s="11"/>
      <c r="B13" s="27" t="s">
        <v>30</v>
      </c>
      <c r="D13" s="14"/>
      <c r="E13" s="16"/>
      <c r="F13" s="14"/>
      <c r="H13" s="14"/>
    </row>
    <row r="14" spans="1:8">
      <c r="A14" s="11"/>
      <c r="B14" s="55" t="s">
        <v>17</v>
      </c>
      <c r="D14" s="13">
        <v>1051092</v>
      </c>
      <c r="E14" s="16"/>
      <c r="F14" s="14">
        <v>1002139</v>
      </c>
      <c r="H14" s="14">
        <v>859914</v>
      </c>
    </row>
    <row r="15" spans="1:8">
      <c r="A15" s="11"/>
      <c r="B15" s="55" t="s">
        <v>63</v>
      </c>
      <c r="D15" s="13">
        <v>393929</v>
      </c>
      <c r="E15" s="16"/>
      <c r="F15" s="14">
        <v>392577</v>
      </c>
      <c r="H15" s="14">
        <v>163971</v>
      </c>
    </row>
    <row r="16" spans="1:8">
      <c r="A16" s="11"/>
      <c r="B16" s="55" t="s">
        <v>65</v>
      </c>
      <c r="D16" s="13">
        <v>0</v>
      </c>
      <c r="E16" s="16"/>
      <c r="F16" s="14">
        <v>25222</v>
      </c>
      <c r="H16" s="14">
        <v>30388</v>
      </c>
    </row>
    <row r="17" spans="1:8">
      <c r="A17" s="11"/>
      <c r="B17" s="55" t="s">
        <v>36</v>
      </c>
      <c r="D17" s="13">
        <v>18681</v>
      </c>
      <c r="E17" s="16"/>
      <c r="F17" s="14">
        <v>18165</v>
      </c>
      <c r="H17" s="14">
        <v>16401</v>
      </c>
    </row>
    <row r="18" spans="1:8">
      <c r="A18" s="11"/>
      <c r="B18" s="55" t="s">
        <v>96</v>
      </c>
      <c r="D18" s="13">
        <v>6717</v>
      </c>
      <c r="E18" s="16"/>
      <c r="F18" s="14">
        <v>19024</v>
      </c>
      <c r="H18" s="14">
        <v>12134</v>
      </c>
    </row>
    <row r="19" spans="1:8">
      <c r="A19" s="11"/>
      <c r="B19" s="55" t="s">
        <v>97</v>
      </c>
      <c r="D19" s="13">
        <v>14358</v>
      </c>
      <c r="E19" s="16"/>
      <c r="F19" s="14">
        <v>35142</v>
      </c>
      <c r="H19" s="14">
        <v>13909</v>
      </c>
    </row>
    <row r="20" spans="1:8">
      <c r="A20" s="11"/>
      <c r="B20" s="55" t="s">
        <v>98</v>
      </c>
      <c r="D20" s="57">
        <v>5898</v>
      </c>
      <c r="E20" s="16"/>
      <c r="F20" s="14">
        <v>18763</v>
      </c>
      <c r="H20" s="14">
        <v>12999</v>
      </c>
    </row>
    <row r="21" spans="1:8">
      <c r="A21" s="11"/>
      <c r="B21" s="10" t="s">
        <v>33</v>
      </c>
      <c r="D21" s="57">
        <v>3457</v>
      </c>
      <c r="E21" s="16"/>
      <c r="F21" s="14">
        <v>1005</v>
      </c>
      <c r="H21" s="14">
        <v>3888</v>
      </c>
    </row>
    <row r="22" spans="1:8">
      <c r="D22" s="118">
        <f>SUM(D14:D21)</f>
        <v>1494132</v>
      </c>
      <c r="E22" s="16"/>
      <c r="F22" s="15">
        <f>SUM(F14:F21)</f>
        <v>1512037</v>
      </c>
      <c r="H22" s="15">
        <f>SUM(H14:H21)</f>
        <v>1113604</v>
      </c>
    </row>
    <row r="23" spans="1:8">
      <c r="A23" s="11"/>
      <c r="B23" s="30" t="s">
        <v>18</v>
      </c>
      <c r="D23" s="57"/>
      <c r="E23" s="16"/>
      <c r="F23" s="14"/>
      <c r="H23" s="14"/>
    </row>
    <row r="24" spans="1:8">
      <c r="A24" s="11"/>
      <c r="B24" s="28" t="s">
        <v>34</v>
      </c>
      <c r="D24" s="83">
        <v>424116</v>
      </c>
      <c r="E24" s="16"/>
      <c r="F24" s="16">
        <v>420021</v>
      </c>
      <c r="H24" s="16">
        <v>423938</v>
      </c>
    </row>
    <row r="25" spans="1:8">
      <c r="A25" s="11"/>
      <c r="B25" s="55" t="s">
        <v>97</v>
      </c>
      <c r="D25" s="83">
        <v>402962</v>
      </c>
      <c r="E25" s="16"/>
      <c r="F25" s="16">
        <v>955374</v>
      </c>
      <c r="H25" s="16">
        <v>895134</v>
      </c>
    </row>
    <row r="26" spans="1:8">
      <c r="A26" s="11"/>
      <c r="B26" s="31" t="s">
        <v>26</v>
      </c>
      <c r="D26" s="83">
        <v>9637</v>
      </c>
      <c r="E26" s="16"/>
      <c r="F26" s="16">
        <v>9413</v>
      </c>
      <c r="H26" s="16">
        <v>9019</v>
      </c>
    </row>
    <row r="27" spans="1:8">
      <c r="A27" s="11"/>
      <c r="B27" s="55" t="s">
        <v>98</v>
      </c>
      <c r="D27" s="83">
        <v>6923</v>
      </c>
      <c r="E27" s="16"/>
      <c r="F27" s="16">
        <v>6503</v>
      </c>
      <c r="H27" s="16">
        <v>7056</v>
      </c>
    </row>
    <row r="28" spans="1:8">
      <c r="A28" s="11"/>
      <c r="B28" s="28" t="s">
        <v>86</v>
      </c>
      <c r="D28" s="83">
        <v>633</v>
      </c>
      <c r="E28" s="16"/>
      <c r="F28" s="16">
        <v>536</v>
      </c>
      <c r="H28" s="16">
        <v>583</v>
      </c>
    </row>
    <row r="29" spans="1:8">
      <c r="A29" s="11"/>
      <c r="B29" s="28" t="s">
        <v>35</v>
      </c>
      <c r="D29" s="83">
        <v>131092</v>
      </c>
      <c r="E29" s="16"/>
      <c r="F29" s="16">
        <v>282257</v>
      </c>
      <c r="H29" s="16">
        <v>245604</v>
      </c>
    </row>
    <row r="30" spans="1:8">
      <c r="D30" s="150">
        <f>SUM(D24:D29)</f>
        <v>975363</v>
      </c>
      <c r="E30" s="16"/>
      <c r="F30" s="140">
        <f>SUM(F24:F29)</f>
        <v>1674104</v>
      </c>
      <c r="H30" s="140">
        <f>SUM(H24:H29)</f>
        <v>1581334</v>
      </c>
    </row>
    <row r="31" spans="1:8">
      <c r="B31" s="199" t="s">
        <v>192</v>
      </c>
      <c r="D31" s="83"/>
      <c r="E31" s="16"/>
      <c r="F31" s="16"/>
      <c r="H31" s="16"/>
    </row>
    <row r="32" spans="1:8" ht="15.75" customHeight="1">
      <c r="B32" s="55" t="s">
        <v>193</v>
      </c>
      <c r="C32" s="41" t="s">
        <v>211</v>
      </c>
      <c r="D32" s="83">
        <v>834083</v>
      </c>
      <c r="E32" s="16"/>
      <c r="F32" s="16">
        <v>8000</v>
      </c>
      <c r="G32" s="24"/>
      <c r="H32" s="16">
        <v>0</v>
      </c>
    </row>
    <row r="33" spans="1:8" ht="16.5" customHeight="1">
      <c r="B33" s="199"/>
      <c r="D33" s="118">
        <f>+D30+D32</f>
        <v>1809446</v>
      </c>
      <c r="E33" s="16"/>
      <c r="F33" s="84">
        <f>+F30+F32</f>
        <v>1682104</v>
      </c>
      <c r="G33" s="24"/>
      <c r="H33" s="84">
        <f>+H30+H32</f>
        <v>1581334</v>
      </c>
    </row>
    <row r="34" spans="1:8" ht="15.75" customHeight="1">
      <c r="B34" s="199"/>
      <c r="D34" s="83"/>
      <c r="E34" s="16"/>
      <c r="F34" s="16"/>
      <c r="G34" s="24"/>
      <c r="H34" s="16"/>
    </row>
    <row r="35" spans="1:8" ht="16.5" thickBot="1">
      <c r="B35" s="3" t="s">
        <v>58</v>
      </c>
      <c r="D35" s="151">
        <f>+D33+D22</f>
        <v>3303578</v>
      </c>
      <c r="E35" s="16"/>
      <c r="F35" s="67">
        <f>+F33+F22</f>
        <v>3194141</v>
      </c>
      <c r="H35" s="67">
        <f>+H33+H22</f>
        <v>2694938</v>
      </c>
    </row>
    <row r="36" spans="1:8">
      <c r="D36" s="65"/>
      <c r="E36" s="16"/>
      <c r="F36" s="14"/>
      <c r="H36" s="14"/>
    </row>
    <row r="37" spans="1:8" ht="16.5" customHeight="1">
      <c r="A37" s="11"/>
      <c r="B37" s="3" t="s">
        <v>62</v>
      </c>
      <c r="D37" s="65"/>
      <c r="E37" s="16"/>
      <c r="F37" s="14"/>
      <c r="H37" s="14"/>
    </row>
    <row r="38" spans="1:8" ht="8.25" customHeight="1">
      <c r="A38" s="11"/>
      <c r="B38" s="63"/>
      <c r="D38" s="65"/>
      <c r="E38" s="16"/>
      <c r="F38" s="14"/>
      <c r="H38" s="14"/>
    </row>
    <row r="39" spans="1:8" ht="15.75" customHeight="1">
      <c r="A39" s="11"/>
      <c r="B39" s="3" t="s">
        <v>69</v>
      </c>
      <c r="D39" s="83"/>
      <c r="E39" s="16"/>
      <c r="F39" s="16"/>
      <c r="H39" s="16"/>
    </row>
    <row r="40" spans="1:8" ht="15.75" customHeight="1">
      <c r="A40" s="11"/>
      <c r="B40" s="28" t="s">
        <v>102</v>
      </c>
      <c r="D40" s="83">
        <v>528859</v>
      </c>
      <c r="E40" s="16"/>
      <c r="F40" s="16">
        <v>1036049</v>
      </c>
      <c r="H40" s="16">
        <v>738437</v>
      </c>
    </row>
    <row r="41" spans="1:8" ht="15.75" customHeight="1">
      <c r="A41" s="11"/>
      <c r="B41" s="55" t="s">
        <v>213</v>
      </c>
      <c r="D41" s="57">
        <v>3597</v>
      </c>
      <c r="E41" s="16"/>
      <c r="F41" s="16">
        <v>0</v>
      </c>
      <c r="H41" s="16">
        <v>0</v>
      </c>
    </row>
    <row r="42" spans="1:8" ht="15.75" customHeight="1">
      <c r="A42" s="11"/>
      <c r="B42" s="28" t="s">
        <v>99</v>
      </c>
      <c r="D42" s="83">
        <v>346526</v>
      </c>
      <c r="E42" s="16"/>
      <c r="F42" s="16">
        <v>477853</v>
      </c>
      <c r="H42" s="16">
        <v>470404</v>
      </c>
    </row>
    <row r="43" spans="1:8" ht="15.75" customHeight="1">
      <c r="A43" s="11"/>
      <c r="B43" s="28" t="s">
        <v>19</v>
      </c>
      <c r="D43" s="83">
        <v>26730</v>
      </c>
      <c r="E43" s="16"/>
      <c r="F43" s="16">
        <v>23050</v>
      </c>
      <c r="H43" s="16">
        <v>36078</v>
      </c>
    </row>
    <row r="44" spans="1:8" ht="15.75" customHeight="1">
      <c r="A44" s="11"/>
      <c r="B44" s="28" t="s">
        <v>66</v>
      </c>
      <c r="D44" s="83">
        <v>33159</v>
      </c>
      <c r="E44" s="16"/>
      <c r="F44" s="16">
        <v>27816</v>
      </c>
      <c r="H44" s="16">
        <v>24122</v>
      </c>
    </row>
    <row r="45" spans="1:8" ht="15.75" customHeight="1">
      <c r="A45" s="11"/>
      <c r="B45" s="28" t="s">
        <v>86</v>
      </c>
      <c r="D45" s="83">
        <v>42</v>
      </c>
      <c r="E45" s="16"/>
      <c r="F45" s="16">
        <v>46</v>
      </c>
      <c r="H45" s="16">
        <v>44</v>
      </c>
    </row>
    <row r="46" spans="1:8" ht="15.75" customHeight="1">
      <c r="A46" s="11"/>
      <c r="D46" s="100">
        <f>SUM(D40:D45)</f>
        <v>938913</v>
      </c>
      <c r="E46" s="16"/>
      <c r="F46" s="140">
        <f>SUM(F40:F45)</f>
        <v>1564814</v>
      </c>
      <c r="H46" s="140">
        <f>SUM(H40:H45)</f>
        <v>1269085</v>
      </c>
    </row>
    <row r="47" spans="1:8" ht="15.75" customHeight="1">
      <c r="A47" s="11"/>
      <c r="B47" s="199" t="s">
        <v>194</v>
      </c>
      <c r="D47" s="18"/>
      <c r="E47" s="16"/>
      <c r="F47" s="16"/>
      <c r="H47" s="16"/>
    </row>
    <row r="48" spans="1:8" ht="15.75" customHeight="1">
      <c r="A48" s="11"/>
      <c r="B48" s="200" t="s">
        <v>195</v>
      </c>
      <c r="C48" s="41" t="s">
        <v>211</v>
      </c>
      <c r="D48" s="18">
        <v>710629</v>
      </c>
      <c r="E48" s="16"/>
      <c r="F48" s="16">
        <v>0</v>
      </c>
      <c r="G48" s="24"/>
      <c r="H48" s="16">
        <v>0</v>
      </c>
    </row>
    <row r="49" spans="1:8" ht="15.75" customHeight="1">
      <c r="A49" s="11"/>
      <c r="D49" s="46">
        <f>+D46+D48</f>
        <v>1649542</v>
      </c>
      <c r="E49" s="16"/>
      <c r="F49" s="46">
        <f>+F46+F48</f>
        <v>1564814</v>
      </c>
      <c r="H49" s="46">
        <f>+H46+H48</f>
        <v>1269085</v>
      </c>
    </row>
    <row r="50" spans="1:8" ht="8.25" customHeight="1">
      <c r="A50" s="11"/>
      <c r="B50" s="63"/>
      <c r="D50" s="65"/>
      <c r="E50" s="16"/>
      <c r="F50" s="14"/>
      <c r="H50" s="14"/>
    </row>
    <row r="51" spans="1:8" ht="15.75" customHeight="1">
      <c r="A51" s="11"/>
      <c r="B51" s="63" t="s">
        <v>109</v>
      </c>
      <c r="D51" s="79">
        <f>+D33-D49</f>
        <v>159904</v>
      </c>
      <c r="E51" s="16"/>
      <c r="F51" s="61">
        <f>+F33-F49</f>
        <v>117290</v>
      </c>
      <c r="H51" s="61">
        <f>+H33-H49</f>
        <v>312249</v>
      </c>
    </row>
    <row r="52" spans="1:8" ht="8.25" customHeight="1">
      <c r="A52" s="11"/>
      <c r="B52" s="63"/>
      <c r="D52" s="65"/>
      <c r="E52" s="16"/>
      <c r="F52" s="14"/>
      <c r="H52" s="14"/>
    </row>
    <row r="53" spans="1:8" ht="8.25" customHeight="1">
      <c r="A53" s="11"/>
      <c r="B53" s="63"/>
      <c r="D53" s="65"/>
      <c r="E53" s="16"/>
      <c r="F53" s="14"/>
      <c r="H53" s="14"/>
    </row>
    <row r="54" spans="1:8" ht="15.75" customHeight="1">
      <c r="A54" s="11"/>
      <c r="B54" s="30" t="s">
        <v>28</v>
      </c>
      <c r="D54" s="83"/>
      <c r="E54" s="16"/>
      <c r="F54" s="18"/>
      <c r="H54" s="18"/>
    </row>
    <row r="55" spans="1:8" ht="15.75" customHeight="1">
      <c r="A55" s="11"/>
      <c r="B55" s="28" t="s">
        <v>19</v>
      </c>
      <c r="D55" s="57">
        <v>5341</v>
      </c>
      <c r="E55" s="16"/>
      <c r="F55" s="14">
        <v>4728</v>
      </c>
      <c r="H55" s="14">
        <v>3319</v>
      </c>
    </row>
    <row r="56" spans="1:8" ht="15.75" customHeight="1">
      <c r="A56" s="11"/>
      <c r="B56" s="28" t="s">
        <v>102</v>
      </c>
      <c r="D56" s="57">
        <v>400905</v>
      </c>
      <c r="E56" s="16"/>
      <c r="F56" s="14">
        <v>400942</v>
      </c>
      <c r="H56" s="14">
        <v>365791</v>
      </c>
    </row>
    <row r="57" spans="1:8" ht="15.75" customHeight="1">
      <c r="A57" s="11"/>
      <c r="B57" s="28" t="s">
        <v>99</v>
      </c>
      <c r="D57" s="57">
        <v>8481</v>
      </c>
      <c r="E57" s="16"/>
      <c r="F57" s="14">
        <v>8032</v>
      </c>
      <c r="H57" s="14">
        <v>22303</v>
      </c>
    </row>
    <row r="58" spans="1:8" ht="15.75" customHeight="1">
      <c r="A58" s="11"/>
      <c r="B58" s="28" t="s">
        <v>27</v>
      </c>
      <c r="D58" s="57">
        <v>40532</v>
      </c>
      <c r="E58" s="16"/>
      <c r="F58" s="14">
        <v>40227</v>
      </c>
      <c r="H58" s="14">
        <v>39186</v>
      </c>
    </row>
    <row r="59" spans="1:8" ht="15.75" customHeight="1">
      <c r="A59" s="11"/>
      <c r="B59" s="55" t="s">
        <v>213</v>
      </c>
      <c r="D59" s="71">
        <v>0</v>
      </c>
      <c r="E59" s="16"/>
      <c r="F59" s="14">
        <v>5303</v>
      </c>
      <c r="H59" s="14">
        <v>8180</v>
      </c>
    </row>
    <row r="60" spans="1:8" ht="15.75" customHeight="1">
      <c r="A60" s="11"/>
      <c r="B60" s="28" t="s">
        <v>64</v>
      </c>
      <c r="D60" s="57">
        <v>140889</v>
      </c>
      <c r="E60" s="16"/>
      <c r="F60" s="14">
        <v>136486</v>
      </c>
      <c r="H60" s="14">
        <v>110014</v>
      </c>
    </row>
    <row r="61" spans="1:8" ht="15.75" customHeight="1">
      <c r="A61" s="11"/>
      <c r="B61" s="30"/>
      <c r="D61" s="118">
        <f>SUM(D55:D60)</f>
        <v>596148</v>
      </c>
      <c r="E61" s="16"/>
      <c r="F61" s="15">
        <f>SUM(F55:F60)</f>
        <v>595718</v>
      </c>
      <c r="H61" s="15">
        <f>SUM(H55:H60)</f>
        <v>548793</v>
      </c>
    </row>
    <row r="62" spans="1:8" ht="8.25" customHeight="1">
      <c r="A62" s="11"/>
      <c r="B62" s="63"/>
      <c r="D62" s="65"/>
      <c r="E62" s="16"/>
      <c r="F62" s="14"/>
      <c r="H62" s="14"/>
    </row>
    <row r="63" spans="1:8" ht="15.75" customHeight="1">
      <c r="A63" s="11"/>
      <c r="B63" s="30" t="s">
        <v>56</v>
      </c>
      <c r="D63" s="79">
        <f>+D61+D49</f>
        <v>2245690</v>
      </c>
      <c r="E63" s="16"/>
      <c r="F63" s="61">
        <f>+F61+F49</f>
        <v>2160532</v>
      </c>
      <c r="H63" s="61">
        <f>+H61+H49</f>
        <v>1817878</v>
      </c>
    </row>
    <row r="64" spans="1:8" ht="8.25" customHeight="1">
      <c r="A64" s="11"/>
      <c r="B64" s="63"/>
      <c r="D64" s="65"/>
      <c r="E64" s="16"/>
      <c r="F64" s="14"/>
      <c r="H64" s="14"/>
    </row>
    <row r="65" spans="1:8" ht="15.75" customHeight="1">
      <c r="A65" s="11"/>
      <c r="B65" s="30" t="s">
        <v>103</v>
      </c>
      <c r="D65" s="79">
        <f>+D35-D63</f>
        <v>1057888</v>
      </c>
      <c r="E65" s="16"/>
      <c r="F65" s="61">
        <f>+F35-F63</f>
        <v>1033609</v>
      </c>
      <c r="H65" s="61">
        <f>+H35-H63</f>
        <v>877060</v>
      </c>
    </row>
    <row r="66" spans="1:8" ht="8.25" customHeight="1">
      <c r="A66" s="11"/>
      <c r="B66" s="63"/>
      <c r="D66" s="65"/>
      <c r="E66" s="16"/>
      <c r="F66" s="14"/>
      <c r="H66" s="14"/>
    </row>
    <row r="67" spans="1:8" ht="8.25" customHeight="1">
      <c r="A67" s="11"/>
      <c r="B67" s="63"/>
      <c r="D67" s="65"/>
      <c r="E67" s="16"/>
      <c r="F67" s="14"/>
      <c r="H67" s="14"/>
    </row>
    <row r="68" spans="1:8">
      <c r="A68" s="11"/>
      <c r="B68" s="63" t="s">
        <v>101</v>
      </c>
      <c r="D68" s="65"/>
      <c r="E68" s="16"/>
      <c r="F68" s="14"/>
      <c r="H68" s="14"/>
    </row>
    <row r="69" spans="1:8">
      <c r="A69" s="11"/>
      <c r="B69" s="28" t="s">
        <v>23</v>
      </c>
      <c r="D69" s="57">
        <v>570050</v>
      </c>
      <c r="E69" s="16"/>
      <c r="F69" s="14">
        <v>570050</v>
      </c>
      <c r="H69" s="14">
        <v>570050</v>
      </c>
    </row>
    <row r="70" spans="1:8">
      <c r="A70" s="11"/>
      <c r="B70" s="28" t="s">
        <v>24</v>
      </c>
      <c r="D70" s="79">
        <v>462684</v>
      </c>
      <c r="E70" s="16"/>
      <c r="F70" s="32">
        <v>438435</v>
      </c>
      <c r="H70" s="32">
        <v>284154</v>
      </c>
    </row>
    <row r="71" spans="1:8" ht="5.45" customHeight="1">
      <c r="D71" s="65"/>
      <c r="E71" s="16"/>
      <c r="F71" s="14"/>
      <c r="H71" s="14"/>
    </row>
    <row r="72" spans="1:8">
      <c r="B72" s="63" t="s">
        <v>108</v>
      </c>
      <c r="D72" s="57">
        <f>SUM(D69:D71)</f>
        <v>1032734</v>
      </c>
      <c r="E72" s="16"/>
      <c r="F72" s="14">
        <f>SUM(F69:F71)</f>
        <v>1008485</v>
      </c>
      <c r="H72" s="14">
        <f>SUM(H69:H71)</f>
        <v>854204</v>
      </c>
    </row>
    <row r="73" spans="1:8" ht="5.25" customHeight="1">
      <c r="D73" s="65"/>
      <c r="E73" s="16"/>
      <c r="F73" s="14"/>
      <c r="H73" s="14"/>
    </row>
    <row r="74" spans="1:8">
      <c r="A74" s="11"/>
      <c r="B74" s="28" t="s">
        <v>123</v>
      </c>
      <c r="D74" s="79">
        <v>25154</v>
      </c>
      <c r="E74" s="16"/>
      <c r="F74" s="32">
        <v>25124</v>
      </c>
      <c r="H74" s="32">
        <v>22856</v>
      </c>
    </row>
    <row r="75" spans="1:8">
      <c r="A75" s="11"/>
      <c r="B75" s="30" t="s">
        <v>53</v>
      </c>
      <c r="D75" s="118">
        <f>+D72+D74</f>
        <v>1057888</v>
      </c>
      <c r="E75" s="16"/>
      <c r="F75" s="15">
        <f>+F72+F74</f>
        <v>1033609</v>
      </c>
      <c r="H75" s="15">
        <f>+H72+H74</f>
        <v>877060</v>
      </c>
    </row>
    <row r="76" spans="1:8" ht="8.25" customHeight="1">
      <c r="A76" s="11"/>
      <c r="B76" s="28"/>
      <c r="D76" s="83"/>
      <c r="E76" s="16"/>
      <c r="F76" s="18"/>
      <c r="H76" s="18"/>
    </row>
    <row r="77" spans="1:8" ht="16.5" thickBot="1">
      <c r="A77" s="11"/>
      <c r="B77" s="63" t="s">
        <v>57</v>
      </c>
      <c r="D77" s="73">
        <f>+D75+D63</f>
        <v>3303578</v>
      </c>
      <c r="E77" s="4"/>
      <c r="F77" s="74">
        <f>+F75+F63</f>
        <v>3194141</v>
      </c>
      <c r="H77" s="74">
        <f>+H75+H63</f>
        <v>2694938</v>
      </c>
    </row>
    <row r="78" spans="1:8">
      <c r="A78" s="11"/>
      <c r="E78" s="4"/>
    </row>
    <row r="79" spans="1:8" ht="2.25" customHeight="1">
      <c r="B79" s="30"/>
      <c r="D79" s="18"/>
      <c r="E79" s="16"/>
      <c r="F79" s="16"/>
      <c r="H79" s="16"/>
    </row>
    <row r="80" spans="1:8">
      <c r="B80" s="30" t="s">
        <v>83</v>
      </c>
      <c r="D80" s="18"/>
      <c r="E80" s="16"/>
      <c r="F80" s="16"/>
      <c r="H80" s="16"/>
    </row>
    <row r="81" spans="2:8" ht="16.5" thickBot="1">
      <c r="B81" s="30" t="s">
        <v>93</v>
      </c>
      <c r="D81" s="106">
        <v>1.8117000000000001</v>
      </c>
      <c r="E81" s="16"/>
      <c r="F81" s="107">
        <v>1.7690999999999999</v>
      </c>
      <c r="H81" s="107">
        <v>1.4984999999999999</v>
      </c>
    </row>
    <row r="82" spans="2:8">
      <c r="B82" s="30"/>
      <c r="D82" s="18"/>
      <c r="E82" s="16"/>
      <c r="F82" s="16"/>
      <c r="H82" s="16"/>
    </row>
    <row r="83" spans="2:8">
      <c r="B83" s="3"/>
      <c r="D83" s="54"/>
      <c r="E83" s="16"/>
      <c r="F83" s="86"/>
      <c r="H83" s="86"/>
    </row>
    <row r="84" spans="2:8">
      <c r="B84" s="3"/>
      <c r="D84" s="18"/>
      <c r="E84" s="16"/>
      <c r="F84" s="16"/>
      <c r="H84" s="16"/>
    </row>
  </sheetData>
  <phoneticPr fontId="8" type="noConversion"/>
  <printOptions horizontalCentered="1"/>
  <pageMargins left="0.75" right="0.75" top="0.5" bottom="0.46" header="0.5" footer="0.25"/>
  <pageSetup paperSize="9" scale="68" orientation="portrait" r:id="rId1"/>
  <headerFooter alignWithMargins="0">
    <oddFooter>&amp;CPage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V62"/>
  <sheetViews>
    <sheetView zoomScale="75" zoomScaleNormal="75" workbookViewId="0"/>
  </sheetViews>
  <sheetFormatPr defaultColWidth="0.42578125" defaultRowHeight="12.75"/>
  <cols>
    <col min="1" max="1" width="52.85546875" style="12" customWidth="1"/>
    <col min="2" max="2" width="0.42578125" style="12" customWidth="1"/>
    <col min="3" max="3" width="12.7109375" style="12" customWidth="1"/>
    <col min="4" max="4" width="0.42578125" style="12" customWidth="1"/>
    <col min="5" max="5" width="13" style="12" customWidth="1"/>
    <col min="6" max="6" width="0.42578125" style="12" customWidth="1"/>
    <col min="7" max="7" width="11.42578125" style="12" customWidth="1"/>
    <col min="8" max="8" width="0.42578125" style="12" customWidth="1"/>
    <col min="9" max="9" width="13" style="12" customWidth="1"/>
    <col min="10" max="10" width="0.42578125" style="12" customWidth="1"/>
    <col min="11" max="11" width="12.7109375" style="12" customWidth="1"/>
    <col min="12" max="12" width="0.42578125" style="12" customWidth="1"/>
    <col min="13" max="13" width="11.7109375" style="12" customWidth="1"/>
    <col min="14" max="14" width="0.42578125" style="12" customWidth="1"/>
    <col min="15" max="15" width="12.85546875" style="12" customWidth="1"/>
    <col min="16" max="16" width="0.42578125" style="12" customWidth="1"/>
    <col min="17" max="17" width="19.140625" style="12" bestFit="1" customWidth="1"/>
    <col min="18" max="18" width="0.28515625" style="12" customWidth="1"/>
    <col min="19" max="19" width="17.28515625" style="12" bestFit="1" customWidth="1"/>
    <col min="20" max="20" width="0.42578125" style="12" customWidth="1"/>
    <col min="21" max="21" width="12.28515625" style="12" bestFit="1" customWidth="1"/>
    <col min="22" max="22" width="0.42578125" style="12" customWidth="1"/>
    <col min="23" max="16384" width="0.42578125" style="12"/>
  </cols>
  <sheetData>
    <row r="1" spans="1:22" ht="15.7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ht="15.7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ht="15.75">
      <c r="A3" s="216" t="s">
        <v>214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</row>
    <row r="4" spans="1:22" ht="15.75">
      <c r="A4" s="218" t="s">
        <v>162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</row>
    <row r="5" spans="1:22" ht="15.75">
      <c r="A5" s="7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56"/>
      <c r="V5" s="56"/>
    </row>
    <row r="6" spans="1:22" ht="15.75">
      <c r="C6" s="33"/>
      <c r="U6" s="33"/>
      <c r="V6" s="33"/>
    </row>
    <row r="7" spans="1:22" ht="15.75">
      <c r="C7" s="7"/>
      <c r="E7" s="220" t="s">
        <v>228</v>
      </c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81"/>
      <c r="U7" s="7"/>
      <c r="V7" s="7"/>
    </row>
    <row r="8" spans="1:22" ht="15.75">
      <c r="E8" s="33"/>
      <c r="G8" s="69"/>
      <c r="I8" s="69" t="s">
        <v>104</v>
      </c>
      <c r="J8" s="56"/>
      <c r="K8" s="56"/>
      <c r="L8" s="56"/>
      <c r="M8" s="56"/>
      <c r="N8" s="56"/>
      <c r="O8" s="56"/>
      <c r="Q8" s="219" t="s">
        <v>184</v>
      </c>
      <c r="R8" s="219"/>
      <c r="S8" s="219"/>
    </row>
    <row r="9" spans="1:22" ht="15.75">
      <c r="E9" s="33" t="s">
        <v>9</v>
      </c>
      <c r="G9" s="121"/>
      <c r="H9" s="144"/>
      <c r="I9" s="121"/>
      <c r="J9" s="122"/>
      <c r="K9" s="122"/>
      <c r="L9" s="122"/>
      <c r="M9" s="122"/>
      <c r="N9" s="122"/>
      <c r="O9" s="123"/>
      <c r="P9" s="147"/>
      <c r="Q9" s="196"/>
      <c r="R9" s="196"/>
      <c r="S9" s="127"/>
    </row>
    <row r="10" spans="1:22" ht="15.75">
      <c r="A10" s="4"/>
      <c r="B10" s="4"/>
      <c r="D10" s="4"/>
      <c r="E10" s="33" t="s">
        <v>20</v>
      </c>
      <c r="F10" s="4"/>
      <c r="G10" s="132"/>
      <c r="H10" s="133"/>
      <c r="I10" s="124"/>
      <c r="J10" s="125"/>
      <c r="K10" s="7" t="s">
        <v>79</v>
      </c>
      <c r="L10" s="125"/>
      <c r="M10" s="125"/>
      <c r="N10" s="125"/>
      <c r="O10" s="126"/>
      <c r="P10" s="132"/>
      <c r="Q10" s="24"/>
      <c r="R10" s="24"/>
      <c r="S10" s="127" t="s">
        <v>185</v>
      </c>
      <c r="T10" s="24"/>
      <c r="V10" s="17"/>
    </row>
    <row r="11" spans="1:22" ht="15.75">
      <c r="A11" s="4"/>
      <c r="B11" s="4"/>
      <c r="D11" s="4"/>
      <c r="E11" s="33" t="s">
        <v>87</v>
      </c>
      <c r="F11" s="4"/>
      <c r="G11" s="132"/>
      <c r="H11" s="133"/>
      <c r="I11" s="124" t="s">
        <v>20</v>
      </c>
      <c r="J11" s="125"/>
      <c r="K11" s="7" t="s">
        <v>161</v>
      </c>
      <c r="L11" s="125"/>
      <c r="M11" s="125"/>
      <c r="N11" s="125"/>
      <c r="O11" s="127" t="s">
        <v>105</v>
      </c>
      <c r="P11" s="132"/>
      <c r="Q11" s="52" t="s">
        <v>110</v>
      </c>
      <c r="R11" s="52"/>
      <c r="S11" s="127" t="s">
        <v>186</v>
      </c>
      <c r="T11" s="24"/>
      <c r="U11" s="33" t="s">
        <v>125</v>
      </c>
      <c r="V11" s="17"/>
    </row>
    <row r="12" spans="1:22" ht="15.75">
      <c r="A12" s="4"/>
      <c r="B12" s="4"/>
      <c r="C12" s="7" t="s">
        <v>9</v>
      </c>
      <c r="D12" s="4"/>
      <c r="E12" s="33" t="s">
        <v>88</v>
      </c>
      <c r="F12" s="4"/>
      <c r="G12" s="124" t="s">
        <v>2</v>
      </c>
      <c r="H12" s="133"/>
      <c r="I12" s="124" t="s">
        <v>22</v>
      </c>
      <c r="J12" s="24"/>
      <c r="K12" s="7" t="s">
        <v>80</v>
      </c>
      <c r="L12" s="24"/>
      <c r="M12" s="7" t="s">
        <v>39</v>
      </c>
      <c r="N12" s="24"/>
      <c r="O12" s="127" t="s">
        <v>106</v>
      </c>
      <c r="P12" s="132"/>
      <c r="Q12" s="7" t="s">
        <v>111</v>
      </c>
      <c r="R12" s="7"/>
      <c r="S12" s="127" t="s">
        <v>187</v>
      </c>
      <c r="T12" s="7"/>
      <c r="U12" s="33" t="s">
        <v>126</v>
      </c>
      <c r="V12" s="7"/>
    </row>
    <row r="13" spans="1:22" ht="15.75">
      <c r="A13" s="4"/>
      <c r="B13" s="4"/>
      <c r="C13" s="40" t="s">
        <v>20</v>
      </c>
      <c r="D13" s="4"/>
      <c r="E13" s="40" t="s">
        <v>92</v>
      </c>
      <c r="F13" s="4"/>
      <c r="G13" s="128" t="s">
        <v>39</v>
      </c>
      <c r="H13" s="133"/>
      <c r="I13" s="128" t="s">
        <v>21</v>
      </c>
      <c r="J13" s="24"/>
      <c r="K13" s="40" t="s">
        <v>24</v>
      </c>
      <c r="L13" s="24"/>
      <c r="M13" s="40" t="s">
        <v>24</v>
      </c>
      <c r="N13" s="24"/>
      <c r="O13" s="129" t="s">
        <v>24</v>
      </c>
      <c r="P13" s="132"/>
      <c r="Q13" s="40" t="s">
        <v>85</v>
      </c>
      <c r="R13" s="7"/>
      <c r="S13" s="129" t="s">
        <v>188</v>
      </c>
      <c r="T13" s="7"/>
      <c r="U13" s="40" t="s">
        <v>52</v>
      </c>
      <c r="V13" s="7"/>
    </row>
    <row r="14" spans="1:22" ht="15.75">
      <c r="A14" s="4"/>
      <c r="B14" s="4"/>
      <c r="C14" s="34" t="s">
        <v>38</v>
      </c>
      <c r="D14" s="4"/>
      <c r="E14" s="34" t="s">
        <v>38</v>
      </c>
      <c r="F14" s="4"/>
      <c r="G14" s="130" t="s">
        <v>38</v>
      </c>
      <c r="H14" s="145"/>
      <c r="I14" s="130" t="s">
        <v>38</v>
      </c>
      <c r="J14" s="25"/>
      <c r="K14" s="52" t="s">
        <v>38</v>
      </c>
      <c r="L14" s="25"/>
      <c r="M14" s="52" t="s">
        <v>38</v>
      </c>
      <c r="N14" s="25"/>
      <c r="O14" s="131" t="s">
        <v>38</v>
      </c>
      <c r="P14" s="149"/>
      <c r="Q14" s="52" t="s">
        <v>38</v>
      </c>
      <c r="R14" s="52"/>
      <c r="S14" s="197" t="s">
        <v>38</v>
      </c>
      <c r="T14" s="52"/>
      <c r="U14" s="34" t="s">
        <v>38</v>
      </c>
      <c r="V14" s="52"/>
    </row>
    <row r="15" spans="1:22" ht="15.75">
      <c r="A15" s="3"/>
      <c r="B15" s="4"/>
      <c r="D15" s="4"/>
      <c r="E15" s="4"/>
      <c r="F15" s="4"/>
      <c r="G15" s="132"/>
      <c r="H15" s="133"/>
      <c r="I15" s="132"/>
      <c r="J15" s="24"/>
      <c r="K15" s="24"/>
      <c r="L15" s="24"/>
      <c r="M15" s="24"/>
      <c r="N15" s="24"/>
      <c r="O15" s="133"/>
      <c r="P15" s="132"/>
      <c r="Q15" s="24"/>
      <c r="R15" s="24"/>
      <c r="S15" s="133"/>
      <c r="T15" s="24"/>
      <c r="V15" s="17"/>
    </row>
    <row r="16" spans="1:22" ht="15.75">
      <c r="A16" s="2"/>
      <c r="B16" s="4"/>
      <c r="D16" s="4"/>
      <c r="E16" s="4"/>
      <c r="F16" s="4"/>
      <c r="G16" s="132"/>
      <c r="H16" s="133"/>
      <c r="I16" s="132"/>
      <c r="J16" s="24"/>
      <c r="K16" s="24"/>
      <c r="L16" s="24"/>
      <c r="M16" s="24"/>
      <c r="N16" s="24"/>
      <c r="O16" s="133"/>
      <c r="P16" s="132"/>
      <c r="Q16" s="24"/>
      <c r="R16" s="24"/>
      <c r="S16" s="133"/>
      <c r="T16" s="24"/>
      <c r="V16" s="17"/>
    </row>
    <row r="17" spans="1:22" ht="15.75">
      <c r="A17" s="2" t="s">
        <v>121</v>
      </c>
      <c r="B17" s="4"/>
      <c r="C17" s="18">
        <f>+E17+U17</f>
        <v>1033609</v>
      </c>
      <c r="D17" s="4"/>
      <c r="E17" s="18">
        <v>1008485</v>
      </c>
      <c r="F17" s="4"/>
      <c r="G17" s="109">
        <v>570050</v>
      </c>
      <c r="H17" s="134"/>
      <c r="I17" s="109">
        <v>73574</v>
      </c>
      <c r="J17" s="18"/>
      <c r="K17" s="18">
        <v>88650</v>
      </c>
      <c r="L17" s="18"/>
      <c r="M17" s="18">
        <v>4084</v>
      </c>
      <c r="N17" s="18"/>
      <c r="O17" s="134">
        <v>244345</v>
      </c>
      <c r="P17" s="109"/>
      <c r="Q17" s="18">
        <v>27782</v>
      </c>
      <c r="R17" s="18"/>
      <c r="S17" s="134">
        <v>0</v>
      </c>
      <c r="T17" s="18"/>
      <c r="U17" s="13">
        <v>25124</v>
      </c>
      <c r="V17" s="18"/>
    </row>
    <row r="18" spans="1:22" ht="15.75">
      <c r="A18" s="2"/>
      <c r="B18" s="3"/>
      <c r="C18" s="13"/>
      <c r="D18" s="3"/>
      <c r="E18" s="13"/>
      <c r="F18" s="3"/>
      <c r="G18" s="109"/>
      <c r="H18" s="134"/>
      <c r="I18" s="109"/>
      <c r="J18" s="18"/>
      <c r="K18" s="18"/>
      <c r="L18" s="18"/>
      <c r="M18" s="18"/>
      <c r="N18" s="18"/>
      <c r="O18" s="134"/>
      <c r="P18" s="109"/>
      <c r="Q18" s="18"/>
      <c r="R18" s="18"/>
      <c r="S18" s="134"/>
      <c r="T18" s="18"/>
      <c r="U18" s="13"/>
      <c r="V18" s="18"/>
    </row>
    <row r="19" spans="1:22" ht="15.75">
      <c r="A19" s="43" t="s">
        <v>158</v>
      </c>
      <c r="B19" s="3"/>
      <c r="C19" s="18">
        <f>+E19+U19</f>
        <v>24263.000000000004</v>
      </c>
      <c r="D19" s="3"/>
      <c r="E19" s="18">
        <v>24233.000000000004</v>
      </c>
      <c r="F19" s="3"/>
      <c r="G19" s="109">
        <v>0</v>
      </c>
      <c r="H19" s="134"/>
      <c r="I19" s="109">
        <v>617</v>
      </c>
      <c r="J19" s="18"/>
      <c r="K19" s="18">
        <v>27290</v>
      </c>
      <c r="L19" s="18"/>
      <c r="M19" s="18">
        <v>16</v>
      </c>
      <c r="N19" s="18"/>
      <c r="O19" s="134">
        <v>0</v>
      </c>
      <c r="P19" s="109"/>
      <c r="Q19" s="18">
        <v>-3689.9999999999964</v>
      </c>
      <c r="R19" s="18"/>
      <c r="S19" s="134">
        <v>0</v>
      </c>
      <c r="T19" s="18"/>
      <c r="U19" s="18">
        <v>30</v>
      </c>
      <c r="V19" s="18"/>
    </row>
    <row r="20" spans="1:22" ht="15.75">
      <c r="A20" s="43"/>
      <c r="B20" s="3"/>
      <c r="C20" s="59"/>
      <c r="D20" s="3"/>
      <c r="E20" s="59"/>
      <c r="F20" s="3"/>
      <c r="G20" s="104"/>
      <c r="H20" s="134"/>
      <c r="I20" s="104"/>
      <c r="J20" s="18"/>
      <c r="K20" s="59"/>
      <c r="L20" s="18"/>
      <c r="M20" s="59"/>
      <c r="N20" s="18"/>
      <c r="O20" s="105"/>
      <c r="P20" s="109"/>
      <c r="Q20" s="59"/>
      <c r="R20" s="59"/>
      <c r="S20" s="134"/>
      <c r="T20" s="18"/>
      <c r="U20" s="59"/>
      <c r="V20" s="18"/>
    </row>
    <row r="21" spans="1:22" ht="15.75">
      <c r="A21" s="66" t="s">
        <v>90</v>
      </c>
      <c r="B21" s="3"/>
      <c r="C21" s="59"/>
      <c r="D21" s="3"/>
      <c r="E21" s="59"/>
      <c r="F21" s="3"/>
      <c r="G21" s="104"/>
      <c r="H21" s="134"/>
      <c r="I21" s="104"/>
      <c r="J21" s="18"/>
      <c r="K21" s="59"/>
      <c r="L21" s="18"/>
      <c r="M21" s="59"/>
      <c r="N21" s="18"/>
      <c r="O21" s="105"/>
      <c r="P21" s="109"/>
      <c r="Q21" s="59"/>
      <c r="R21" s="59"/>
      <c r="S21" s="134"/>
      <c r="T21" s="18"/>
      <c r="U21" s="59"/>
      <c r="V21" s="18"/>
    </row>
    <row r="22" spans="1:22" ht="15.75">
      <c r="A22" s="43" t="s">
        <v>94</v>
      </c>
      <c r="B22" s="3"/>
      <c r="C22" s="137">
        <f>+E22+U22</f>
        <v>0</v>
      </c>
      <c r="D22" s="138"/>
      <c r="E22" s="100">
        <v>0</v>
      </c>
      <c r="F22" s="138"/>
      <c r="G22" s="139">
        <v>0</v>
      </c>
      <c r="H22" s="141"/>
      <c r="I22" s="137">
        <v>1687</v>
      </c>
      <c r="J22" s="100"/>
      <c r="K22" s="100">
        <v>0</v>
      </c>
      <c r="L22" s="100"/>
      <c r="M22" s="100">
        <v>469</v>
      </c>
      <c r="N22" s="100"/>
      <c r="O22" s="141">
        <v>0</v>
      </c>
      <c r="P22" s="137"/>
      <c r="Q22" s="100">
        <v>-2156</v>
      </c>
      <c r="R22" s="100"/>
      <c r="S22" s="141">
        <v>0</v>
      </c>
      <c r="T22" s="100"/>
      <c r="U22" s="141">
        <v>0</v>
      </c>
      <c r="V22" s="18"/>
    </row>
    <row r="23" spans="1:22" ht="31.5">
      <c r="A23" s="198" t="s">
        <v>189</v>
      </c>
      <c r="B23" s="3"/>
      <c r="C23" s="109">
        <f>+E23+U23</f>
        <v>0</v>
      </c>
      <c r="D23" s="25"/>
      <c r="E23" s="18">
        <v>0</v>
      </c>
      <c r="F23" s="25"/>
      <c r="G23" s="104">
        <v>0</v>
      </c>
      <c r="H23" s="134"/>
      <c r="I23" s="109">
        <v>0</v>
      </c>
      <c r="J23" s="18"/>
      <c r="K23" s="18">
        <v>0</v>
      </c>
      <c r="L23" s="18"/>
      <c r="M23" s="18">
        <v>0</v>
      </c>
      <c r="N23" s="18"/>
      <c r="O23" s="134">
        <v>0</v>
      </c>
      <c r="P23" s="109"/>
      <c r="Q23" s="18">
        <v>-212637</v>
      </c>
      <c r="R23" s="18"/>
      <c r="S23" s="134">
        <v>212637</v>
      </c>
      <c r="T23" s="18"/>
      <c r="U23" s="134"/>
      <c r="V23" s="18"/>
    </row>
    <row r="24" spans="1:22" ht="15.75">
      <c r="A24" s="43" t="s">
        <v>176</v>
      </c>
      <c r="B24" s="3"/>
      <c r="C24" s="103">
        <f>+E24+U24</f>
        <v>16</v>
      </c>
      <c r="D24" s="76"/>
      <c r="E24" s="36">
        <v>16</v>
      </c>
      <c r="F24" s="76"/>
      <c r="G24" s="146">
        <v>0</v>
      </c>
      <c r="H24" s="101"/>
      <c r="I24" s="103">
        <v>0</v>
      </c>
      <c r="J24" s="36"/>
      <c r="K24" s="36">
        <v>0</v>
      </c>
      <c r="L24" s="36"/>
      <c r="M24" s="36">
        <v>0</v>
      </c>
      <c r="N24" s="36"/>
      <c r="O24" s="101">
        <v>16</v>
      </c>
      <c r="P24" s="103"/>
      <c r="Q24" s="36">
        <v>0</v>
      </c>
      <c r="R24" s="36"/>
      <c r="S24" s="101">
        <v>0</v>
      </c>
      <c r="T24" s="36"/>
      <c r="U24" s="101">
        <v>0</v>
      </c>
      <c r="V24" s="18"/>
    </row>
    <row r="25" spans="1:22" ht="15.75">
      <c r="A25" s="66" t="s">
        <v>120</v>
      </c>
      <c r="B25" s="3"/>
      <c r="C25" s="36">
        <f>SUM(C22:C24)</f>
        <v>16</v>
      </c>
      <c r="D25" s="25"/>
      <c r="E25" s="36">
        <f>SUM(E22:E24)</f>
        <v>16</v>
      </c>
      <c r="F25" s="25"/>
      <c r="G25" s="103">
        <f>SUM(G22:G24)</f>
        <v>0</v>
      </c>
      <c r="H25" s="134"/>
      <c r="I25" s="119">
        <f>SUM(I22:I24)</f>
        <v>1687</v>
      </c>
      <c r="J25" s="18"/>
      <c r="K25" s="36">
        <f>SUM(K22:K24)</f>
        <v>0</v>
      </c>
      <c r="L25" s="18"/>
      <c r="M25" s="36">
        <f>SUM(M22:M24)</f>
        <v>469</v>
      </c>
      <c r="N25" s="18"/>
      <c r="O25" s="120">
        <f>SUM(O22:O24)</f>
        <v>16</v>
      </c>
      <c r="P25" s="109"/>
      <c r="Q25" s="36">
        <f>SUM(Q22:Q24)</f>
        <v>-214793</v>
      </c>
      <c r="R25" s="18"/>
      <c r="S25" s="120">
        <f>SUM(S22:S24)</f>
        <v>212637</v>
      </c>
      <c r="T25" s="18"/>
      <c r="U25" s="36">
        <f>SUM(U22:U24)</f>
        <v>0</v>
      </c>
      <c r="V25" s="18"/>
    </row>
    <row r="26" spans="1:22" ht="15.75">
      <c r="A26" s="43"/>
      <c r="B26" s="3"/>
      <c r="C26" s="18"/>
      <c r="D26" s="25"/>
      <c r="E26" s="18"/>
      <c r="F26" s="25"/>
      <c r="G26" s="104"/>
      <c r="H26" s="134"/>
      <c r="I26" s="109"/>
      <c r="J26" s="18"/>
      <c r="K26" s="18"/>
      <c r="L26" s="18"/>
      <c r="M26" s="18"/>
      <c r="N26" s="18"/>
      <c r="O26" s="134"/>
      <c r="P26" s="109"/>
      <c r="Q26" s="18"/>
      <c r="R26" s="18"/>
      <c r="S26" s="134"/>
      <c r="T26" s="18"/>
      <c r="U26" s="18"/>
      <c r="V26" s="18"/>
    </row>
    <row r="27" spans="1:22" ht="15.75">
      <c r="A27" s="4"/>
      <c r="B27" s="3"/>
      <c r="C27" s="36"/>
      <c r="D27" s="25"/>
      <c r="E27" s="36"/>
      <c r="F27" s="25"/>
      <c r="G27" s="103"/>
      <c r="H27" s="134"/>
      <c r="I27" s="103"/>
      <c r="J27" s="18"/>
      <c r="K27" s="36"/>
      <c r="L27" s="18"/>
      <c r="M27" s="36"/>
      <c r="N27" s="18"/>
      <c r="O27" s="101"/>
      <c r="P27" s="109"/>
      <c r="Q27" s="36"/>
      <c r="R27" s="18"/>
      <c r="S27" s="134"/>
      <c r="T27" s="18"/>
      <c r="U27" s="36"/>
      <c r="V27" s="18"/>
    </row>
    <row r="28" spans="1:22" ht="16.5" thickBot="1">
      <c r="A28" s="2" t="s">
        <v>165</v>
      </c>
      <c r="B28" s="3"/>
      <c r="C28" s="62">
        <f>+C19+C25+C17</f>
        <v>1057888</v>
      </c>
      <c r="D28" s="45"/>
      <c r="E28" s="62">
        <f>+E19+E25+E17</f>
        <v>1032734</v>
      </c>
      <c r="F28" s="45"/>
      <c r="G28" s="135">
        <f>+G19+G25+G17</f>
        <v>570050</v>
      </c>
      <c r="H28" s="136"/>
      <c r="I28" s="142">
        <f>+I19+I25+I17</f>
        <v>75878</v>
      </c>
      <c r="J28" s="62"/>
      <c r="K28" s="62">
        <f>+K19+K25+K17</f>
        <v>115940</v>
      </c>
      <c r="L28" s="62"/>
      <c r="M28" s="62">
        <f>+M19+M25+M17</f>
        <v>4569</v>
      </c>
      <c r="N28" s="62"/>
      <c r="O28" s="143">
        <f>+O19+O25+O17</f>
        <v>244361</v>
      </c>
      <c r="P28" s="135"/>
      <c r="Q28" s="62">
        <f>+Q19+Q25+Q17</f>
        <v>-190701</v>
      </c>
      <c r="R28" s="62"/>
      <c r="S28" s="143">
        <f>+S19+S25+S17</f>
        <v>212637</v>
      </c>
      <c r="T28" s="62"/>
      <c r="U28" s="62">
        <f>+U19+U25+U17</f>
        <v>25154</v>
      </c>
      <c r="V28" s="18"/>
    </row>
    <row r="29" spans="1:22" ht="15.75">
      <c r="A29" s="4"/>
      <c r="B29" s="4"/>
      <c r="C29" s="78"/>
      <c r="D29" s="4"/>
      <c r="E29" s="14"/>
      <c r="F29" s="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6"/>
      <c r="T29" s="16"/>
      <c r="U29" s="78"/>
      <c r="V29" s="82"/>
    </row>
    <row r="30" spans="1:22" ht="15.75">
      <c r="A30" s="4"/>
      <c r="B30" s="4"/>
      <c r="D30" s="4"/>
      <c r="E30" s="14"/>
      <c r="F30" s="4"/>
      <c r="G30" s="14"/>
      <c r="H30" s="14"/>
      <c r="I30" s="14"/>
      <c r="J30" s="14"/>
      <c r="K30" s="14">
        <f>72179+43459-K28+1+301</f>
        <v>0</v>
      </c>
      <c r="L30" s="14"/>
      <c r="M30" s="14">
        <f>4569-M28</f>
        <v>0</v>
      </c>
      <c r="N30" s="14"/>
      <c r="O30" s="14">
        <f>244361-O28</f>
        <v>0</v>
      </c>
      <c r="P30" s="14"/>
      <c r="Q30" s="14">
        <f>65395-43459-Q28-S28</f>
        <v>0</v>
      </c>
      <c r="R30" s="14"/>
      <c r="S30" s="16"/>
      <c r="T30" s="16"/>
      <c r="V30" s="17"/>
    </row>
    <row r="31" spans="1:22" ht="15.75">
      <c r="A31" s="4"/>
      <c r="B31" s="4"/>
      <c r="D31" s="4"/>
      <c r="E31" s="14"/>
      <c r="F31" s="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6"/>
      <c r="T31" s="16"/>
      <c r="V31" s="17"/>
    </row>
    <row r="32" spans="1:22" ht="15.75">
      <c r="A32" s="4"/>
      <c r="B32" s="4"/>
      <c r="D32" s="4"/>
      <c r="E32" s="14"/>
      <c r="F32" s="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6"/>
      <c r="T32" s="16"/>
      <c r="V32" s="17"/>
    </row>
    <row r="33" spans="1:22" ht="15.75">
      <c r="C33" s="33"/>
      <c r="U33" s="33"/>
      <c r="V33" s="33"/>
    </row>
    <row r="34" spans="1:22" ht="15.75">
      <c r="C34" s="7"/>
      <c r="E34" s="220" t="s">
        <v>107</v>
      </c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81"/>
      <c r="S34" s="81"/>
      <c r="T34" s="81"/>
      <c r="U34" s="7"/>
      <c r="V34" s="7"/>
    </row>
    <row r="35" spans="1:22" ht="15.75">
      <c r="E35" s="33"/>
      <c r="G35" s="69"/>
      <c r="I35" s="69" t="s">
        <v>104</v>
      </c>
      <c r="J35" s="56"/>
      <c r="K35" s="56"/>
      <c r="L35" s="56"/>
      <c r="M35" s="56"/>
      <c r="N35" s="56"/>
      <c r="O35" s="56"/>
      <c r="Q35" s="33" t="s">
        <v>89</v>
      </c>
      <c r="R35" s="33"/>
    </row>
    <row r="36" spans="1:22" ht="15.75">
      <c r="E36" s="33" t="s">
        <v>9</v>
      </c>
      <c r="G36" s="121"/>
      <c r="H36" s="144"/>
      <c r="I36" s="121"/>
      <c r="J36" s="122"/>
      <c r="K36" s="122"/>
      <c r="L36" s="122"/>
      <c r="M36" s="122"/>
      <c r="N36" s="122"/>
      <c r="O36" s="123"/>
      <c r="P36" s="147"/>
      <c r="Q36" s="148"/>
      <c r="R36" s="7"/>
    </row>
    <row r="37" spans="1:22" ht="15.75">
      <c r="A37" s="4"/>
      <c r="B37" s="4"/>
      <c r="D37" s="4"/>
      <c r="E37" s="33" t="s">
        <v>20</v>
      </c>
      <c r="F37" s="4"/>
      <c r="G37" s="132"/>
      <c r="H37" s="133"/>
      <c r="I37" s="124"/>
      <c r="J37" s="125"/>
      <c r="K37" s="7" t="s">
        <v>79</v>
      </c>
      <c r="L37" s="125"/>
      <c r="M37" s="125"/>
      <c r="N37" s="125"/>
      <c r="O37" s="126"/>
      <c r="P37" s="132"/>
      <c r="Q37" s="133"/>
      <c r="R37" s="24"/>
      <c r="S37" s="24"/>
      <c r="T37" s="24"/>
      <c r="V37" s="17"/>
    </row>
    <row r="38" spans="1:22" ht="15.75">
      <c r="A38" s="4"/>
      <c r="B38" s="4"/>
      <c r="D38" s="4"/>
      <c r="E38" s="33" t="s">
        <v>87</v>
      </c>
      <c r="F38" s="4"/>
      <c r="G38" s="132"/>
      <c r="H38" s="133"/>
      <c r="I38" s="124" t="s">
        <v>20</v>
      </c>
      <c r="J38" s="125"/>
      <c r="K38" s="7" t="s">
        <v>161</v>
      </c>
      <c r="L38" s="125"/>
      <c r="M38" s="125"/>
      <c r="N38" s="125"/>
      <c r="O38" s="127" t="s">
        <v>105</v>
      </c>
      <c r="P38" s="132"/>
      <c r="Q38" s="131" t="s">
        <v>110</v>
      </c>
      <c r="R38" s="52"/>
      <c r="S38" s="33" t="s">
        <v>125</v>
      </c>
      <c r="T38" s="17"/>
    </row>
    <row r="39" spans="1:22" ht="15.75">
      <c r="A39" s="4"/>
      <c r="B39" s="4"/>
      <c r="C39" s="7" t="s">
        <v>9</v>
      </c>
      <c r="D39" s="4"/>
      <c r="E39" s="33" t="s">
        <v>88</v>
      </c>
      <c r="F39" s="4"/>
      <c r="G39" s="124" t="s">
        <v>2</v>
      </c>
      <c r="H39" s="133"/>
      <c r="I39" s="124" t="s">
        <v>22</v>
      </c>
      <c r="J39" s="24"/>
      <c r="K39" s="7" t="s">
        <v>80</v>
      </c>
      <c r="L39" s="24"/>
      <c r="M39" s="7" t="s">
        <v>39</v>
      </c>
      <c r="N39" s="24"/>
      <c r="O39" s="127" t="s">
        <v>106</v>
      </c>
      <c r="P39" s="132"/>
      <c r="Q39" s="127" t="s">
        <v>111</v>
      </c>
      <c r="R39" s="7"/>
      <c r="S39" s="33" t="s">
        <v>126</v>
      </c>
      <c r="T39" s="7"/>
    </row>
    <row r="40" spans="1:22" ht="15.75">
      <c r="A40" s="4"/>
      <c r="B40" s="4"/>
      <c r="C40" s="40" t="s">
        <v>20</v>
      </c>
      <c r="D40" s="4"/>
      <c r="E40" s="40" t="s">
        <v>92</v>
      </c>
      <c r="F40" s="4"/>
      <c r="G40" s="128" t="s">
        <v>39</v>
      </c>
      <c r="H40" s="133"/>
      <c r="I40" s="128" t="s">
        <v>21</v>
      </c>
      <c r="J40" s="24"/>
      <c r="K40" s="40" t="s">
        <v>24</v>
      </c>
      <c r="L40" s="24"/>
      <c r="M40" s="40" t="s">
        <v>24</v>
      </c>
      <c r="N40" s="24"/>
      <c r="O40" s="129" t="s">
        <v>24</v>
      </c>
      <c r="P40" s="132"/>
      <c r="Q40" s="129" t="s">
        <v>85</v>
      </c>
      <c r="R40" s="7"/>
      <c r="S40" s="40" t="s">
        <v>52</v>
      </c>
      <c r="T40" s="7"/>
    </row>
    <row r="41" spans="1:22" ht="15.75">
      <c r="A41" s="4"/>
      <c r="B41" s="4"/>
      <c r="C41" s="34" t="s">
        <v>38</v>
      </c>
      <c r="D41" s="4"/>
      <c r="E41" s="34" t="s">
        <v>38</v>
      </c>
      <c r="F41" s="4"/>
      <c r="G41" s="130" t="s">
        <v>38</v>
      </c>
      <c r="H41" s="145"/>
      <c r="I41" s="130" t="s">
        <v>38</v>
      </c>
      <c r="J41" s="25"/>
      <c r="K41" s="52" t="s">
        <v>38</v>
      </c>
      <c r="L41" s="25"/>
      <c r="M41" s="52" t="s">
        <v>38</v>
      </c>
      <c r="N41" s="25"/>
      <c r="O41" s="131" t="s">
        <v>38</v>
      </c>
      <c r="P41" s="149"/>
      <c r="Q41" s="131" t="s">
        <v>38</v>
      </c>
      <c r="R41" s="52"/>
      <c r="S41" s="34" t="s">
        <v>38</v>
      </c>
      <c r="T41" s="52"/>
    </row>
    <row r="42" spans="1:22" ht="15.75">
      <c r="A42" s="3"/>
      <c r="B42" s="4"/>
      <c r="D42" s="4"/>
      <c r="E42" s="4"/>
      <c r="F42" s="4"/>
      <c r="G42" s="132"/>
      <c r="H42" s="133"/>
      <c r="I42" s="132"/>
      <c r="J42" s="24"/>
      <c r="K42" s="24"/>
      <c r="L42" s="24"/>
      <c r="M42" s="24"/>
      <c r="N42" s="24"/>
      <c r="O42" s="133"/>
      <c r="P42" s="132"/>
      <c r="Q42" s="133"/>
      <c r="R42" s="24"/>
      <c r="T42" s="17"/>
    </row>
    <row r="43" spans="1:22" ht="15.75">
      <c r="A43" s="2" t="s">
        <v>100</v>
      </c>
      <c r="B43" s="4"/>
      <c r="C43" s="18">
        <f>+E43+S43</f>
        <v>877060</v>
      </c>
      <c r="D43" s="4"/>
      <c r="E43" s="18">
        <f>SUM(G43:Q43)</f>
        <v>854204</v>
      </c>
      <c r="F43" s="4"/>
      <c r="G43" s="109">
        <v>570050</v>
      </c>
      <c r="H43" s="134"/>
      <c r="I43" s="109">
        <v>68655</v>
      </c>
      <c r="J43" s="18"/>
      <c r="K43" s="18">
        <v>0</v>
      </c>
      <c r="L43" s="18"/>
      <c r="M43" s="18">
        <v>4084</v>
      </c>
      <c r="N43" s="18"/>
      <c r="O43" s="134">
        <v>239493</v>
      </c>
      <c r="P43" s="109"/>
      <c r="Q43" s="134">
        <v>-28078</v>
      </c>
      <c r="R43" s="18"/>
      <c r="S43" s="13">
        <v>22856</v>
      </c>
      <c r="T43" s="18"/>
    </row>
    <row r="44" spans="1:22" ht="15.75">
      <c r="A44" s="2"/>
      <c r="B44" s="3"/>
      <c r="C44" s="13"/>
      <c r="D44" s="3"/>
      <c r="E44" s="13"/>
      <c r="F44" s="3"/>
      <c r="G44" s="109"/>
      <c r="H44" s="134"/>
      <c r="I44" s="109"/>
      <c r="J44" s="18"/>
      <c r="K44" s="18"/>
      <c r="L44" s="18"/>
      <c r="M44" s="18"/>
      <c r="N44" s="18"/>
      <c r="O44" s="134"/>
      <c r="P44" s="109"/>
      <c r="Q44" s="134"/>
      <c r="R44" s="18"/>
      <c r="S44" s="13"/>
      <c r="T44" s="18"/>
    </row>
    <row r="45" spans="1:22" ht="15.75">
      <c r="A45" s="43" t="s">
        <v>158</v>
      </c>
      <c r="B45" s="3"/>
      <c r="C45" s="18">
        <f>+E45+S45</f>
        <v>144721.35000000012</v>
      </c>
      <c r="D45" s="3"/>
      <c r="E45" s="18">
        <f>SUM(G45:Q45)</f>
        <v>143864.35000000012</v>
      </c>
      <c r="F45" s="3"/>
      <c r="G45" s="109">
        <v>0</v>
      </c>
      <c r="H45" s="134"/>
      <c r="I45" s="109">
        <v>-1423</v>
      </c>
      <c r="J45" s="18"/>
      <c r="K45" s="18">
        <v>40776</v>
      </c>
      <c r="L45" s="18"/>
      <c r="M45" s="18">
        <v>0</v>
      </c>
      <c r="N45" s="18"/>
      <c r="O45" s="134">
        <v>0</v>
      </c>
      <c r="P45" s="109"/>
      <c r="Q45" s="134">
        <v>104511.35000000012</v>
      </c>
      <c r="R45" s="18"/>
      <c r="S45" s="18">
        <v>857</v>
      </c>
      <c r="T45" s="18"/>
      <c r="U45" s="18"/>
    </row>
    <row r="46" spans="1:22" ht="15.75">
      <c r="A46" s="43"/>
      <c r="B46" s="3"/>
      <c r="C46" s="59"/>
      <c r="D46" s="3"/>
      <c r="E46" s="59"/>
      <c r="F46" s="3"/>
      <c r="G46" s="104"/>
      <c r="H46" s="134"/>
      <c r="I46" s="104"/>
      <c r="J46" s="18"/>
      <c r="K46" s="59"/>
      <c r="L46" s="18"/>
      <c r="M46" s="59"/>
      <c r="N46" s="18"/>
      <c r="O46" s="105"/>
      <c r="P46" s="109"/>
      <c r="Q46" s="105"/>
      <c r="R46" s="59"/>
      <c r="S46" s="59"/>
      <c r="T46" s="18"/>
    </row>
    <row r="47" spans="1:22" ht="15.75">
      <c r="A47" s="66" t="s">
        <v>90</v>
      </c>
      <c r="B47" s="3"/>
      <c r="C47" s="59"/>
      <c r="D47" s="3"/>
      <c r="E47" s="59"/>
      <c r="F47" s="3"/>
      <c r="G47" s="104"/>
      <c r="H47" s="134"/>
      <c r="I47" s="104"/>
      <c r="J47" s="18"/>
      <c r="K47" s="59"/>
      <c r="L47" s="18"/>
      <c r="M47" s="59"/>
      <c r="N47" s="18"/>
      <c r="O47" s="105"/>
      <c r="P47" s="109"/>
      <c r="Q47" s="105"/>
      <c r="R47" s="59"/>
      <c r="S47" s="59"/>
      <c r="T47" s="18"/>
    </row>
    <row r="48" spans="1:22" ht="15.75">
      <c r="A48" s="43" t="s">
        <v>94</v>
      </c>
      <c r="B48" s="3"/>
      <c r="C48" s="119">
        <f>+E48+S48</f>
        <v>0</v>
      </c>
      <c r="D48" s="152"/>
      <c r="E48" s="46">
        <f>SUM(G48:Q48)</f>
        <v>0</v>
      </c>
      <c r="F48" s="152"/>
      <c r="G48" s="153">
        <v>0</v>
      </c>
      <c r="H48" s="120"/>
      <c r="I48" s="119">
        <v>1475</v>
      </c>
      <c r="J48" s="46"/>
      <c r="K48" s="46">
        <v>0</v>
      </c>
      <c r="L48" s="46"/>
      <c r="M48" s="46">
        <v>0</v>
      </c>
      <c r="N48" s="46"/>
      <c r="O48" s="120">
        <v>0</v>
      </c>
      <c r="P48" s="119"/>
      <c r="Q48" s="120">
        <v>-1475</v>
      </c>
      <c r="R48" s="46"/>
      <c r="S48" s="120">
        <v>0</v>
      </c>
      <c r="T48" s="18"/>
    </row>
    <row r="49" spans="1:22" ht="15.75">
      <c r="A49" s="66" t="s">
        <v>120</v>
      </c>
      <c r="B49" s="3"/>
      <c r="C49" s="36">
        <f>SUM(C48:C48)</f>
        <v>0</v>
      </c>
      <c r="D49" s="25"/>
      <c r="E49" s="36">
        <f>SUM(E48:E48)</f>
        <v>0</v>
      </c>
      <c r="F49" s="25"/>
      <c r="G49" s="103">
        <f>SUM(G48:G48)</f>
        <v>0</v>
      </c>
      <c r="H49" s="134"/>
      <c r="I49" s="103">
        <f>SUM(I48:I48)</f>
        <v>1475</v>
      </c>
      <c r="J49" s="18"/>
      <c r="K49" s="36">
        <f>SUM(K48:K48)</f>
        <v>0</v>
      </c>
      <c r="L49" s="18"/>
      <c r="M49" s="36">
        <f>SUM(M48:M48)</f>
        <v>0</v>
      </c>
      <c r="N49" s="18"/>
      <c r="O49" s="101">
        <f>SUM(O48:O48)</f>
        <v>0</v>
      </c>
      <c r="P49" s="109"/>
      <c r="Q49" s="101">
        <f>SUM(Q48:Q48)</f>
        <v>-1475</v>
      </c>
      <c r="R49" s="18"/>
      <c r="S49" s="36">
        <f>SUM(S48:S48)</f>
        <v>0</v>
      </c>
      <c r="T49" s="18"/>
    </row>
    <row r="50" spans="1:22" ht="15.75">
      <c r="A50" s="43"/>
      <c r="B50" s="3"/>
      <c r="C50" s="18"/>
      <c r="D50" s="25"/>
      <c r="E50" s="18"/>
      <c r="F50" s="25"/>
      <c r="G50" s="104"/>
      <c r="H50" s="134"/>
      <c r="I50" s="109"/>
      <c r="J50" s="18"/>
      <c r="K50" s="18"/>
      <c r="L50" s="18"/>
      <c r="M50" s="18"/>
      <c r="N50" s="18"/>
      <c r="O50" s="134"/>
      <c r="P50" s="109"/>
      <c r="Q50" s="134"/>
      <c r="R50" s="18"/>
      <c r="S50" s="18"/>
      <c r="T50" s="18"/>
    </row>
    <row r="51" spans="1:22" ht="15.75">
      <c r="A51" s="4"/>
      <c r="B51" s="3"/>
      <c r="C51" s="36"/>
      <c r="D51" s="25"/>
      <c r="E51" s="36"/>
      <c r="F51" s="25"/>
      <c r="G51" s="103"/>
      <c r="H51" s="134"/>
      <c r="I51" s="103"/>
      <c r="J51" s="18"/>
      <c r="K51" s="36"/>
      <c r="L51" s="18"/>
      <c r="M51" s="36"/>
      <c r="N51" s="18"/>
      <c r="O51" s="101"/>
      <c r="P51" s="109"/>
      <c r="Q51" s="101"/>
      <c r="R51" s="18"/>
      <c r="S51" s="36"/>
      <c r="T51" s="18"/>
    </row>
    <row r="52" spans="1:22" ht="16.5" thickBot="1">
      <c r="A52" s="2" t="s">
        <v>166</v>
      </c>
      <c r="B52" s="3"/>
      <c r="C52" s="62">
        <f>+C45+C49+C43</f>
        <v>1021781.3500000001</v>
      </c>
      <c r="D52" s="45"/>
      <c r="E52" s="62">
        <f>+E45+E49+E43</f>
        <v>998068.35000000009</v>
      </c>
      <c r="F52" s="45"/>
      <c r="G52" s="135">
        <f>+G45+G49+G43</f>
        <v>570050</v>
      </c>
      <c r="H52" s="136"/>
      <c r="I52" s="142">
        <f>+I45+I49+I43</f>
        <v>68707</v>
      </c>
      <c r="J52" s="62"/>
      <c r="K52" s="62">
        <f>+K45+K49+K43</f>
        <v>40776</v>
      </c>
      <c r="L52" s="62"/>
      <c r="M52" s="62">
        <f>+M45+M49+M43</f>
        <v>4084</v>
      </c>
      <c r="N52" s="62"/>
      <c r="O52" s="143">
        <f>+O45+O49+O43</f>
        <v>239493</v>
      </c>
      <c r="P52" s="135"/>
      <c r="Q52" s="136">
        <f>+Q45+Q49+Q43</f>
        <v>74958.350000000122</v>
      </c>
      <c r="R52" s="62"/>
      <c r="S52" s="62">
        <f>+S45+S49+S43</f>
        <v>23713</v>
      </c>
      <c r="T52" s="18"/>
    </row>
    <row r="53" spans="1:22" ht="15.75">
      <c r="A53" s="4"/>
      <c r="B53" s="4"/>
      <c r="C53" s="78"/>
      <c r="D53" s="4"/>
      <c r="E53" s="14"/>
      <c r="F53" s="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6"/>
      <c r="T53" s="16"/>
      <c r="U53" s="78"/>
      <c r="V53" s="82"/>
    </row>
    <row r="54" spans="1:22" ht="15.75">
      <c r="A54" s="2"/>
      <c r="B54" s="4"/>
      <c r="D54" s="4"/>
      <c r="E54" s="14"/>
      <c r="F54" s="4"/>
      <c r="G54" s="14"/>
      <c r="H54" s="14"/>
      <c r="I54" s="14"/>
      <c r="J54" s="14"/>
      <c r="K54" s="14"/>
      <c r="L54" s="14"/>
      <c r="M54" s="16"/>
      <c r="N54" s="14"/>
      <c r="O54" s="14"/>
      <c r="P54" s="14"/>
      <c r="Q54" s="14"/>
      <c r="R54" s="14"/>
      <c r="S54" s="14"/>
      <c r="T54" s="14"/>
    </row>
    <row r="55" spans="1:22" ht="15.75">
      <c r="A55" s="66"/>
      <c r="B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2" ht="15.75">
      <c r="A56" s="4"/>
      <c r="B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2" ht="15.75">
      <c r="A57" s="4"/>
      <c r="B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2" ht="15.75">
      <c r="A58" s="4"/>
      <c r="B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2" ht="15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2" ht="15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2" ht="15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2" ht="15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</sheetData>
  <mergeCells count="5">
    <mergeCell ref="A3:V3"/>
    <mergeCell ref="A4:V4"/>
    <mergeCell ref="Q8:S8"/>
    <mergeCell ref="E7:S7"/>
    <mergeCell ref="E34:Q34"/>
  </mergeCells>
  <phoneticPr fontId="8" type="noConversion"/>
  <pageMargins left="0.55000000000000004" right="0.4" top="1" bottom="0.79" header="0.5" footer="0.5"/>
  <pageSetup paperSize="9" scale="49" orientation="portrait" r:id="rId1"/>
  <headerFooter alignWithMargins="0">
    <oddFooter>&amp;C&amp;12Page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171"/>
  <sheetViews>
    <sheetView workbookViewId="0">
      <selection activeCell="A35" sqref="A35"/>
    </sheetView>
  </sheetViews>
  <sheetFormatPr defaultRowHeight="15.75"/>
  <cols>
    <col min="1" max="1" width="3.7109375" style="4" customWidth="1"/>
    <col min="2" max="2" width="60.140625" style="58" customWidth="1"/>
    <col min="3" max="3" width="12.7109375" style="4" customWidth="1"/>
    <col min="4" max="4" width="0.85546875" style="4" customWidth="1"/>
    <col min="5" max="5" width="12.7109375" style="4" customWidth="1"/>
    <col min="6" max="6" width="1" style="4" customWidth="1"/>
    <col min="7" max="7" width="12.7109375" style="4" customWidth="1"/>
    <col min="8" max="16384" width="9.140625" style="4"/>
  </cols>
  <sheetData>
    <row r="1" spans="2:7">
      <c r="B1" s="113" t="s">
        <v>0</v>
      </c>
    </row>
    <row r="3" spans="2:7">
      <c r="B3" s="190" t="s">
        <v>81</v>
      </c>
    </row>
    <row r="4" spans="2:7" ht="16.5" thickBot="1">
      <c r="B4" s="191" t="s">
        <v>162</v>
      </c>
    </row>
    <row r="5" spans="2:7">
      <c r="E5" s="50"/>
      <c r="F5" s="3"/>
      <c r="G5" s="50"/>
    </row>
    <row r="6" spans="2:7">
      <c r="E6" s="51" t="s">
        <v>167</v>
      </c>
      <c r="F6" s="51"/>
      <c r="G6" s="51" t="s">
        <v>167</v>
      </c>
    </row>
    <row r="7" spans="2:7">
      <c r="E7" s="48" t="s">
        <v>37</v>
      </c>
      <c r="F7" s="48"/>
      <c r="G7" s="48" t="s">
        <v>37</v>
      </c>
    </row>
    <row r="8" spans="2:7">
      <c r="E8" s="51" t="s">
        <v>168</v>
      </c>
      <c r="F8" s="51"/>
      <c r="G8" s="51" t="s">
        <v>169</v>
      </c>
    </row>
    <row r="9" spans="2:7" ht="16.5" thickBot="1">
      <c r="E9" s="49" t="s">
        <v>38</v>
      </c>
      <c r="F9" s="14"/>
      <c r="G9" s="49" t="s">
        <v>38</v>
      </c>
    </row>
    <row r="10" spans="2:7">
      <c r="B10" s="155" t="s">
        <v>127</v>
      </c>
      <c r="C10" s="156"/>
      <c r="D10" s="156"/>
      <c r="E10" s="156"/>
      <c r="F10" s="156"/>
      <c r="G10" s="156"/>
    </row>
    <row r="11" spans="2:7" ht="8.25" customHeight="1">
      <c r="B11" s="156"/>
      <c r="C11" s="156"/>
      <c r="D11" s="156"/>
      <c r="E11" s="156"/>
      <c r="F11" s="156"/>
      <c r="G11" s="156"/>
    </row>
    <row r="12" spans="2:7">
      <c r="B12" s="157" t="s">
        <v>196</v>
      </c>
      <c r="C12" s="157"/>
      <c r="D12" s="157"/>
      <c r="E12" s="158">
        <v>-19244</v>
      </c>
      <c r="F12" s="158"/>
      <c r="G12" s="158">
        <v>107103.38719000001</v>
      </c>
    </row>
    <row r="13" spans="2:7">
      <c r="B13" s="157" t="s">
        <v>197</v>
      </c>
      <c r="C13" s="157"/>
      <c r="D13" s="157"/>
      <c r="E13" s="158">
        <v>31248</v>
      </c>
      <c r="F13" s="158"/>
      <c r="G13" s="158">
        <v>26384</v>
      </c>
    </row>
    <row r="14" spans="2:7">
      <c r="B14" s="157"/>
      <c r="C14" s="157"/>
      <c r="D14" s="157"/>
      <c r="E14" s="161">
        <f>+E12+E13</f>
        <v>12004</v>
      </c>
      <c r="F14" s="158"/>
      <c r="G14" s="161">
        <f>+G12+G13</f>
        <v>133487.38719000001</v>
      </c>
    </row>
    <row r="15" spans="2:7" ht="6" customHeight="1">
      <c r="B15" s="157"/>
      <c r="C15" s="157"/>
      <c r="D15" s="157"/>
      <c r="E15" s="158"/>
      <c r="F15" s="158"/>
      <c r="G15" s="158"/>
    </row>
    <row r="16" spans="2:7">
      <c r="B16" s="159" t="s">
        <v>215</v>
      </c>
      <c r="C16" s="157"/>
      <c r="D16" s="157"/>
      <c r="E16" s="158"/>
      <c r="F16" s="158"/>
      <c r="G16" s="158"/>
    </row>
    <row r="17" spans="2:7">
      <c r="B17" s="160" t="s">
        <v>29</v>
      </c>
      <c r="C17" s="163"/>
      <c r="D17" s="163"/>
      <c r="E17" s="202"/>
      <c r="F17" s="164"/>
      <c r="G17" s="162"/>
    </row>
    <row r="18" spans="2:7">
      <c r="B18" s="167" t="s">
        <v>198</v>
      </c>
      <c r="C18" s="163"/>
      <c r="D18" s="163"/>
      <c r="E18" s="203">
        <v>29315</v>
      </c>
      <c r="F18" s="164"/>
      <c r="G18" s="165">
        <v>21005</v>
      </c>
    </row>
    <row r="19" spans="2:7">
      <c r="B19" s="167" t="s">
        <v>199</v>
      </c>
      <c r="C19" s="163"/>
      <c r="D19" s="163"/>
      <c r="E19" s="203">
        <v>3592</v>
      </c>
      <c r="F19" s="164"/>
      <c r="G19" s="165">
        <v>4125</v>
      </c>
    </row>
    <row r="20" spans="2:7">
      <c r="B20" s="160" t="s">
        <v>216</v>
      </c>
      <c r="C20" s="163"/>
      <c r="D20" s="163"/>
      <c r="E20" s="203"/>
      <c r="F20" s="164"/>
      <c r="G20" s="165"/>
    </row>
    <row r="21" spans="2:7">
      <c r="B21" s="167" t="s">
        <v>198</v>
      </c>
      <c r="C21" s="163"/>
      <c r="D21" s="163"/>
      <c r="E21" s="203">
        <v>-5585</v>
      </c>
      <c r="F21" s="164"/>
      <c r="G21" s="165">
        <v>-129</v>
      </c>
    </row>
    <row r="22" spans="2:7">
      <c r="B22" s="167" t="s">
        <v>199</v>
      </c>
      <c r="C22" s="163"/>
      <c r="D22" s="163"/>
      <c r="E22" s="203">
        <v>-237</v>
      </c>
      <c r="F22" s="164"/>
      <c r="G22" s="165">
        <v>8</v>
      </c>
    </row>
    <row r="23" spans="2:7">
      <c r="B23" s="160" t="s">
        <v>128</v>
      </c>
      <c r="C23" s="166"/>
      <c r="D23" s="166"/>
      <c r="E23" s="203"/>
      <c r="F23" s="164"/>
      <c r="G23" s="165"/>
    </row>
    <row r="24" spans="2:7">
      <c r="B24" s="167" t="s">
        <v>198</v>
      </c>
      <c r="C24" s="163"/>
      <c r="D24" s="163"/>
      <c r="E24" s="203">
        <v>38836</v>
      </c>
      <c r="F24" s="164"/>
      <c r="G24" s="165">
        <v>26096</v>
      </c>
    </row>
    <row r="25" spans="2:7">
      <c r="B25" s="167" t="s">
        <v>199</v>
      </c>
      <c r="C25" s="163"/>
      <c r="D25" s="163"/>
      <c r="E25" s="203">
        <v>17162</v>
      </c>
      <c r="F25" s="164"/>
      <c r="G25" s="165">
        <v>16201</v>
      </c>
    </row>
    <row r="26" spans="2:7">
      <c r="B26" s="160" t="s">
        <v>59</v>
      </c>
      <c r="C26" s="163"/>
      <c r="D26" s="163"/>
      <c r="E26" s="203"/>
      <c r="F26" s="164"/>
      <c r="G26" s="165"/>
    </row>
    <row r="27" spans="2:7">
      <c r="B27" s="167" t="s">
        <v>198</v>
      </c>
      <c r="C27" s="163"/>
      <c r="D27" s="163"/>
      <c r="E27" s="203">
        <v>-1008</v>
      </c>
      <c r="F27" s="164"/>
      <c r="G27" s="165">
        <v>-293</v>
      </c>
    </row>
    <row r="28" spans="2:7">
      <c r="B28" s="167" t="s">
        <v>199</v>
      </c>
      <c r="C28" s="163"/>
      <c r="D28" s="163"/>
      <c r="E28" s="203">
        <v>-2256</v>
      </c>
      <c r="F28" s="164"/>
      <c r="G28" s="165">
        <v>-1967</v>
      </c>
    </row>
    <row r="29" spans="2:7">
      <c r="B29" s="160" t="s">
        <v>129</v>
      </c>
      <c r="C29" s="166"/>
      <c r="D29" s="166"/>
      <c r="E29" s="203">
        <v>4</v>
      </c>
      <c r="F29" s="164"/>
      <c r="G29" s="165">
        <v>15</v>
      </c>
    </row>
    <row r="30" spans="2:7">
      <c r="B30" s="160" t="s">
        <v>130</v>
      </c>
      <c r="C30" s="163"/>
      <c r="D30" s="163"/>
      <c r="E30" s="203"/>
      <c r="F30" s="164"/>
      <c r="G30" s="165"/>
    </row>
    <row r="31" spans="2:7">
      <c r="B31" s="167" t="s">
        <v>198</v>
      </c>
      <c r="C31" s="163"/>
      <c r="D31" s="163"/>
      <c r="E31" s="203">
        <v>3235</v>
      </c>
      <c r="F31" s="164"/>
      <c r="G31" s="165">
        <v>2455</v>
      </c>
    </row>
    <row r="32" spans="2:7">
      <c r="B32" s="167" t="s">
        <v>199</v>
      </c>
      <c r="C32" s="163"/>
      <c r="D32" s="163"/>
      <c r="E32" s="203">
        <v>21003</v>
      </c>
      <c r="F32" s="164"/>
      <c r="G32" s="165">
        <v>21747</v>
      </c>
    </row>
    <row r="33" spans="2:8">
      <c r="B33" s="160" t="s">
        <v>131</v>
      </c>
      <c r="C33" s="163"/>
      <c r="D33" s="163"/>
      <c r="E33" s="203">
        <v>6602</v>
      </c>
      <c r="F33" s="164"/>
      <c r="G33" s="165">
        <v>7119</v>
      </c>
    </row>
    <row r="34" spans="2:8">
      <c r="B34" s="177" t="s">
        <v>155</v>
      </c>
      <c r="C34" s="163"/>
      <c r="D34" s="163"/>
      <c r="E34" s="203"/>
      <c r="F34" s="164"/>
      <c r="G34" s="165"/>
    </row>
    <row r="35" spans="2:8">
      <c r="B35" s="167" t="s">
        <v>132</v>
      </c>
      <c r="C35" s="163"/>
      <c r="D35" s="163"/>
      <c r="E35" s="203">
        <v>-91</v>
      </c>
      <c r="F35" s="164"/>
      <c r="G35" s="165">
        <v>-445</v>
      </c>
    </row>
    <row r="36" spans="2:8">
      <c r="B36" s="167" t="s">
        <v>133</v>
      </c>
      <c r="C36" s="163"/>
      <c r="D36" s="163"/>
      <c r="E36" s="203">
        <v>-569</v>
      </c>
      <c r="F36" s="164"/>
      <c r="G36" s="165">
        <v>571</v>
      </c>
      <c r="H36" s="28"/>
    </row>
    <row r="37" spans="2:8">
      <c r="B37" s="167" t="s">
        <v>134</v>
      </c>
      <c r="C37" s="163"/>
      <c r="D37" s="163"/>
      <c r="E37" s="203"/>
      <c r="F37" s="164"/>
      <c r="G37" s="165"/>
    </row>
    <row r="38" spans="2:8">
      <c r="B38" s="167" t="s">
        <v>200</v>
      </c>
      <c r="C38" s="163"/>
      <c r="D38" s="163"/>
      <c r="E38" s="203">
        <v>4</v>
      </c>
      <c r="F38" s="164"/>
      <c r="G38" s="165">
        <v>-1</v>
      </c>
    </row>
    <row r="39" spans="2:8">
      <c r="B39" s="167" t="s">
        <v>201</v>
      </c>
      <c r="C39" s="163"/>
      <c r="D39" s="163"/>
      <c r="E39" s="203">
        <v>-3006</v>
      </c>
      <c r="F39" s="164"/>
      <c r="G39" s="165">
        <v>-1589</v>
      </c>
    </row>
    <row r="40" spans="2:8">
      <c r="B40" s="160" t="s">
        <v>170</v>
      </c>
      <c r="C40" s="163"/>
      <c r="D40" s="163"/>
      <c r="E40" s="203">
        <v>0</v>
      </c>
      <c r="F40" s="164"/>
      <c r="G40" s="165">
        <v>-113528</v>
      </c>
    </row>
    <row r="41" spans="2:8">
      <c r="B41" s="160" t="s">
        <v>135</v>
      </c>
      <c r="C41" s="157"/>
      <c r="D41" s="157"/>
      <c r="E41" s="203">
        <v>-15</v>
      </c>
      <c r="F41" s="164"/>
      <c r="G41" s="165">
        <v>0</v>
      </c>
    </row>
    <row r="42" spans="2:8">
      <c r="B42" s="160" t="s">
        <v>202</v>
      </c>
      <c r="C42" s="157"/>
      <c r="D42" s="157"/>
      <c r="E42" s="203">
        <v>77</v>
      </c>
      <c r="F42" s="164"/>
      <c r="G42" s="165">
        <v>0</v>
      </c>
    </row>
    <row r="43" spans="2:8">
      <c r="B43" s="160" t="s">
        <v>136</v>
      </c>
      <c r="C43" s="163"/>
      <c r="D43" s="163"/>
      <c r="E43" s="203"/>
      <c r="F43" s="164"/>
      <c r="G43" s="165"/>
    </row>
    <row r="44" spans="2:8">
      <c r="B44" s="167" t="s">
        <v>198</v>
      </c>
      <c r="C44" s="163"/>
      <c r="D44" s="163"/>
      <c r="E44" s="203">
        <v>-122</v>
      </c>
      <c r="F44" s="164"/>
      <c r="G44" s="165">
        <v>267</v>
      </c>
    </row>
    <row r="45" spans="2:8">
      <c r="B45" s="167" t="s">
        <v>199</v>
      </c>
      <c r="C45" s="163"/>
      <c r="D45" s="163"/>
      <c r="E45" s="203">
        <v>-1840</v>
      </c>
      <c r="F45" s="164"/>
      <c r="G45" s="165">
        <v>-1319</v>
      </c>
    </row>
    <row r="46" spans="2:8">
      <c r="B46" s="160" t="s">
        <v>154</v>
      </c>
      <c r="C46" s="163"/>
      <c r="D46" s="163"/>
      <c r="E46" s="203"/>
      <c r="F46" s="164"/>
      <c r="G46" s="165"/>
    </row>
    <row r="47" spans="2:8">
      <c r="B47" s="167" t="s">
        <v>198</v>
      </c>
      <c r="C47" s="163"/>
      <c r="D47" s="163"/>
      <c r="E47" s="203">
        <v>3477</v>
      </c>
      <c r="F47" s="164"/>
      <c r="G47" s="165">
        <v>379</v>
      </c>
    </row>
    <row r="48" spans="2:8">
      <c r="B48" s="167" t="s">
        <v>199</v>
      </c>
      <c r="C48" s="163"/>
      <c r="D48" s="163"/>
      <c r="E48" s="203">
        <v>65</v>
      </c>
      <c r="F48" s="164"/>
      <c r="G48" s="165">
        <v>79</v>
      </c>
    </row>
    <row r="49" spans="2:8">
      <c r="B49" s="160" t="s">
        <v>222</v>
      </c>
      <c r="C49" s="163"/>
      <c r="D49" s="163"/>
      <c r="E49" s="203"/>
      <c r="F49" s="164"/>
      <c r="G49" s="165"/>
    </row>
    <row r="50" spans="2:8">
      <c r="B50" s="167" t="s">
        <v>198</v>
      </c>
      <c r="C50" s="163"/>
      <c r="D50" s="163"/>
      <c r="E50" s="203">
        <v>439</v>
      </c>
      <c r="F50" s="164"/>
      <c r="G50" s="165">
        <v>1003</v>
      </c>
      <c r="H50" s="28"/>
    </row>
    <row r="51" spans="2:8">
      <c r="B51" s="167" t="s">
        <v>199</v>
      </c>
      <c r="C51" s="157"/>
      <c r="D51" s="157"/>
      <c r="E51" s="204">
        <v>50</v>
      </c>
      <c r="F51" s="168"/>
      <c r="G51" s="169">
        <v>-6</v>
      </c>
    </row>
    <row r="52" spans="2:8">
      <c r="B52" s="175" t="s">
        <v>137</v>
      </c>
      <c r="C52" s="157"/>
      <c r="D52" s="157"/>
      <c r="E52" s="164">
        <f>SUM(E17:E51)</f>
        <v>109132</v>
      </c>
      <c r="F52" s="164"/>
      <c r="G52" s="164">
        <f>SUM(G17:G51)</f>
        <v>-18207</v>
      </c>
    </row>
    <row r="53" spans="2:8">
      <c r="B53" s="156" t="s">
        <v>138</v>
      </c>
      <c r="C53" s="157"/>
      <c r="D53" s="157"/>
      <c r="E53" s="176">
        <f>E52+E14</f>
        <v>121136</v>
      </c>
      <c r="F53" s="176"/>
      <c r="G53" s="176">
        <f>G52+G14</f>
        <v>115280.38719000001</v>
      </c>
    </row>
    <row r="54" spans="2:8">
      <c r="B54" s="156"/>
      <c r="C54" s="157"/>
      <c r="D54" s="157"/>
      <c r="E54" s="164"/>
      <c r="F54" s="164"/>
      <c r="G54" s="164"/>
    </row>
    <row r="55" spans="2:8">
      <c r="B55" s="159" t="s">
        <v>10</v>
      </c>
      <c r="C55" s="157"/>
      <c r="D55" s="157"/>
      <c r="E55" s="164"/>
      <c r="F55" s="164"/>
      <c r="G55" s="164"/>
    </row>
    <row r="56" spans="2:8">
      <c r="B56" s="167" t="s">
        <v>223</v>
      </c>
      <c r="C56" s="157"/>
      <c r="D56" s="157"/>
      <c r="E56" s="202">
        <v>-47194</v>
      </c>
      <c r="F56" s="161"/>
      <c r="G56" s="162">
        <v>8486</v>
      </c>
    </row>
    <row r="57" spans="2:8">
      <c r="B57" s="167" t="s">
        <v>229</v>
      </c>
      <c r="C57" s="157"/>
      <c r="D57" s="157"/>
      <c r="E57" s="203">
        <v>12798</v>
      </c>
      <c r="F57" s="164"/>
      <c r="G57" s="165">
        <v>14141</v>
      </c>
    </row>
    <row r="58" spans="2:8">
      <c r="B58" s="160" t="s">
        <v>156</v>
      </c>
      <c r="C58" s="157"/>
      <c r="D58" s="157"/>
      <c r="E58" s="203">
        <v>-13764</v>
      </c>
      <c r="F58" s="164"/>
      <c r="G58" s="165">
        <v>-9870</v>
      </c>
    </row>
    <row r="59" spans="2:8">
      <c r="B59" s="160" t="s">
        <v>139</v>
      </c>
      <c r="C59" s="157"/>
      <c r="D59" s="157"/>
      <c r="E59" s="203">
        <v>5</v>
      </c>
      <c r="F59" s="164"/>
      <c r="G59" s="165">
        <v>-50</v>
      </c>
    </row>
    <row r="60" spans="2:8">
      <c r="B60" s="160" t="s">
        <v>140</v>
      </c>
      <c r="C60" s="157"/>
      <c r="D60" s="157"/>
      <c r="E60" s="204">
        <v>-3352</v>
      </c>
      <c r="F60" s="168"/>
      <c r="G60" s="169">
        <v>-7774</v>
      </c>
    </row>
    <row r="61" spans="2:8">
      <c r="B61" s="177" t="s">
        <v>141</v>
      </c>
      <c r="C61" s="157"/>
      <c r="D61" s="157"/>
      <c r="E61" s="178">
        <f>SUM(E56:E60)</f>
        <v>-51507</v>
      </c>
      <c r="F61" s="178"/>
      <c r="G61" s="178">
        <f>SUM(G56:G60)</f>
        <v>4933</v>
      </c>
    </row>
    <row r="62" spans="2:8">
      <c r="B62" s="177"/>
      <c r="C62" s="157"/>
      <c r="D62" s="157"/>
      <c r="E62" s="164"/>
      <c r="F62" s="164"/>
      <c r="G62" s="164"/>
    </row>
    <row r="63" spans="2:8">
      <c r="B63" s="156" t="s">
        <v>204</v>
      </c>
      <c r="C63" s="163"/>
      <c r="D63" s="163"/>
      <c r="E63" s="179">
        <f>+E53+E61</f>
        <v>69629</v>
      </c>
      <c r="F63" s="180"/>
      <c r="G63" s="179">
        <f>+G53+G61</f>
        <v>120213.38719000001</v>
      </c>
    </row>
    <row r="64" spans="2:8" ht="7.5" customHeight="1">
      <c r="B64" s="156"/>
      <c r="C64" s="163"/>
      <c r="D64" s="163"/>
      <c r="E64" s="179"/>
      <c r="F64" s="180"/>
      <c r="G64" s="179"/>
    </row>
    <row r="65" spans="2:7">
      <c r="B65" s="157" t="s">
        <v>42</v>
      </c>
      <c r="C65" s="163"/>
      <c r="D65" s="163"/>
      <c r="E65" s="158">
        <v>-58178</v>
      </c>
      <c r="F65" s="158"/>
      <c r="G65" s="158">
        <v>-43657</v>
      </c>
    </row>
    <row r="66" spans="2:7">
      <c r="B66" s="157" t="s">
        <v>43</v>
      </c>
      <c r="C66" s="163"/>
      <c r="D66" s="163"/>
      <c r="E66" s="158">
        <v>-19338</v>
      </c>
      <c r="F66" s="158"/>
      <c r="G66" s="158">
        <v>-15135</v>
      </c>
    </row>
    <row r="67" spans="2:7">
      <c r="B67" s="156" t="s">
        <v>157</v>
      </c>
      <c r="C67" s="163"/>
      <c r="D67" s="163"/>
      <c r="E67" s="181">
        <f>SUM(E63:E66)</f>
        <v>-7887</v>
      </c>
      <c r="F67" s="181"/>
      <c r="G67" s="181">
        <f>SUM(G63:G66)</f>
        <v>61421.387190000009</v>
      </c>
    </row>
    <row r="68" spans="2:7">
      <c r="B68" s="157"/>
      <c r="C68" s="163"/>
      <c r="D68" s="163"/>
      <c r="E68" s="164"/>
      <c r="F68" s="158"/>
      <c r="G68" s="164"/>
    </row>
    <row r="69" spans="2:7">
      <c r="B69" s="182" t="s">
        <v>142</v>
      </c>
      <c r="C69" s="163"/>
      <c r="D69" s="163"/>
      <c r="E69" s="158"/>
      <c r="F69" s="158"/>
      <c r="G69" s="158"/>
    </row>
    <row r="70" spans="2:7" ht="8.25" customHeight="1">
      <c r="B70" s="157"/>
      <c r="C70" s="163"/>
      <c r="D70" s="163"/>
      <c r="E70" s="158"/>
      <c r="F70" s="158"/>
      <c r="G70" s="158"/>
    </row>
    <row r="71" spans="2:7">
      <c r="B71" s="157" t="s">
        <v>171</v>
      </c>
      <c r="C71" s="163"/>
      <c r="D71" s="163"/>
      <c r="E71" s="158"/>
      <c r="F71" s="164"/>
      <c r="G71" s="158"/>
    </row>
    <row r="72" spans="2:7">
      <c r="B72" s="167" t="s">
        <v>172</v>
      </c>
      <c r="C72" s="163"/>
      <c r="D72" s="163"/>
      <c r="E72" s="158">
        <v>15919</v>
      </c>
      <c r="F72" s="164"/>
      <c r="G72" s="158">
        <v>3380</v>
      </c>
    </row>
    <row r="73" spans="2:7">
      <c r="B73" s="167" t="s">
        <v>173</v>
      </c>
      <c r="C73" s="163"/>
      <c r="D73" s="163"/>
      <c r="E73" s="158">
        <v>0</v>
      </c>
      <c r="F73" s="164"/>
      <c r="G73" s="158">
        <v>1384</v>
      </c>
    </row>
    <row r="74" spans="2:7">
      <c r="B74" s="157" t="s">
        <v>143</v>
      </c>
      <c r="C74" s="163"/>
      <c r="D74" s="163"/>
      <c r="E74" s="164">
        <v>3655</v>
      </c>
      <c r="F74" s="164"/>
      <c r="G74" s="164">
        <v>2680</v>
      </c>
    </row>
    <row r="75" spans="2:7">
      <c r="B75" s="157" t="s">
        <v>174</v>
      </c>
      <c r="C75" s="163"/>
      <c r="D75" s="163"/>
      <c r="E75" s="170"/>
      <c r="F75" s="170"/>
      <c r="G75" s="170"/>
    </row>
    <row r="76" spans="2:7">
      <c r="B76" s="167" t="s">
        <v>172</v>
      </c>
      <c r="C76" s="163"/>
      <c r="D76" s="163"/>
      <c r="E76" s="170">
        <v>-61747</v>
      </c>
      <c r="F76" s="164"/>
      <c r="G76" s="164">
        <v>-34832</v>
      </c>
    </row>
    <row r="77" spans="2:7">
      <c r="B77" s="167" t="s">
        <v>175</v>
      </c>
      <c r="C77" s="163"/>
      <c r="D77" s="163"/>
      <c r="E77" s="170">
        <v>0</v>
      </c>
      <c r="F77" s="170"/>
      <c r="G77" s="170">
        <v>-85000</v>
      </c>
    </row>
    <row r="78" spans="2:7">
      <c r="B78" s="167" t="s">
        <v>173</v>
      </c>
      <c r="C78" s="163"/>
      <c r="D78" s="163"/>
      <c r="E78" s="170">
        <v>-446</v>
      </c>
      <c r="F78" s="170"/>
      <c r="G78" s="170">
        <v>-400</v>
      </c>
    </row>
    <row r="79" spans="2:7">
      <c r="B79" s="157" t="s">
        <v>203</v>
      </c>
      <c r="C79" s="163"/>
      <c r="D79" s="163"/>
      <c r="E79" s="170">
        <v>-76</v>
      </c>
      <c r="F79" s="170"/>
      <c r="G79" s="170">
        <v>0</v>
      </c>
    </row>
    <row r="80" spans="2:7">
      <c r="B80" s="184" t="s">
        <v>144</v>
      </c>
      <c r="C80" s="163"/>
      <c r="D80" s="163"/>
      <c r="E80" s="185">
        <f>SUM(E71:E79)</f>
        <v>-42695</v>
      </c>
      <c r="F80" s="185"/>
      <c r="G80" s="185">
        <f>SUM(G71:G79)</f>
        <v>-112788</v>
      </c>
    </row>
    <row r="81" spans="1:7">
      <c r="B81" s="156"/>
      <c r="C81" s="173"/>
      <c r="D81" s="173"/>
      <c r="E81" s="174"/>
      <c r="F81" s="174"/>
      <c r="G81" s="174"/>
    </row>
    <row r="82" spans="1:7">
      <c r="B82" s="182" t="s">
        <v>145</v>
      </c>
      <c r="C82" s="163"/>
      <c r="D82" s="163"/>
      <c r="E82" s="183"/>
      <c r="F82" s="183"/>
      <c r="G82" s="183"/>
    </row>
    <row r="83" spans="1:7" ht="8.25" customHeight="1">
      <c r="B83" s="157"/>
      <c r="C83" s="163"/>
      <c r="D83" s="163"/>
      <c r="E83" s="170"/>
      <c r="F83" s="170"/>
      <c r="G83" s="170"/>
    </row>
    <row r="84" spans="1:7">
      <c r="B84" s="157" t="s">
        <v>146</v>
      </c>
      <c r="C84" s="163"/>
      <c r="D84" s="163"/>
      <c r="E84" s="170">
        <v>-365451</v>
      </c>
      <c r="F84" s="170"/>
      <c r="G84" s="170">
        <v>-282133</v>
      </c>
    </row>
    <row r="85" spans="1:7">
      <c r="B85" s="157" t="s">
        <v>147</v>
      </c>
      <c r="C85" s="163"/>
      <c r="D85" s="163"/>
      <c r="E85" s="170">
        <v>402105</v>
      </c>
      <c r="F85" s="170"/>
      <c r="G85" s="170">
        <v>213633</v>
      </c>
    </row>
    <row r="86" spans="1:7">
      <c r="B86" s="157" t="s">
        <v>148</v>
      </c>
      <c r="C86" s="163"/>
      <c r="D86" s="163"/>
      <c r="E86" s="170">
        <v>-7898</v>
      </c>
      <c r="F86" s="170"/>
      <c r="G86" s="170">
        <v>-11089</v>
      </c>
    </row>
    <row r="87" spans="1:7">
      <c r="B87" s="157" t="s">
        <v>149</v>
      </c>
      <c r="C87" s="163"/>
      <c r="D87" s="163"/>
      <c r="E87" s="170">
        <v>0</v>
      </c>
      <c r="F87" s="183"/>
      <c r="G87" s="170">
        <v>95000</v>
      </c>
    </row>
    <row r="88" spans="1:7">
      <c r="B88" s="157" t="s">
        <v>150</v>
      </c>
      <c r="C88" s="157"/>
      <c r="D88" s="157"/>
      <c r="E88" s="170">
        <v>-1056</v>
      </c>
      <c r="F88" s="170"/>
      <c r="G88" s="170">
        <v>-1563</v>
      </c>
    </row>
    <row r="89" spans="1:7">
      <c r="B89" s="156" t="s">
        <v>205</v>
      </c>
      <c r="C89" s="163"/>
      <c r="D89" s="163"/>
      <c r="E89" s="185">
        <f>SUM(E84:E88)</f>
        <v>27700</v>
      </c>
      <c r="F89" s="185"/>
      <c r="G89" s="185">
        <f>SUM(G84:G88)</f>
        <v>13848</v>
      </c>
    </row>
    <row r="90" spans="1:7">
      <c r="B90" s="156"/>
      <c r="C90" s="171"/>
      <c r="D90" s="171"/>
      <c r="E90" s="174"/>
      <c r="F90" s="174"/>
      <c r="G90" s="174"/>
    </row>
    <row r="91" spans="1:7">
      <c r="B91" s="155" t="s">
        <v>151</v>
      </c>
      <c r="C91" s="166"/>
      <c r="D91" s="166"/>
      <c r="E91" s="180">
        <f>+E89+E80+E67</f>
        <v>-22882</v>
      </c>
      <c r="F91" s="172"/>
      <c r="G91" s="180">
        <f>+G89+G80+G67</f>
        <v>-37518.612809999991</v>
      </c>
    </row>
    <row r="92" spans="1:7">
      <c r="B92" s="157" t="s">
        <v>152</v>
      </c>
      <c r="C92" s="166"/>
      <c r="D92" s="166"/>
      <c r="E92" s="170">
        <v>-16417</v>
      </c>
      <c r="F92" s="183"/>
      <c r="G92" s="170">
        <v>-15999</v>
      </c>
    </row>
    <row r="93" spans="1:7">
      <c r="B93" s="155" t="s">
        <v>153</v>
      </c>
      <c r="C93" s="166"/>
      <c r="D93" s="166"/>
      <c r="E93" s="186">
        <v>-94533</v>
      </c>
      <c r="F93" s="172"/>
      <c r="G93" s="186">
        <v>-8758</v>
      </c>
    </row>
    <row r="94" spans="1:7" ht="16.5" thickBot="1">
      <c r="A94" s="192" t="s">
        <v>74</v>
      </c>
      <c r="B94" s="66" t="s">
        <v>217</v>
      </c>
      <c r="C94" s="166"/>
      <c r="D94" s="166"/>
      <c r="E94" s="187">
        <f>SUM(E91:E93)</f>
        <v>-133832</v>
      </c>
      <c r="F94" s="188"/>
      <c r="G94" s="187">
        <f>SUM(G91:G93)</f>
        <v>-62275.612809999991</v>
      </c>
    </row>
    <row r="95" spans="1:7">
      <c r="B95" s="182"/>
      <c r="C95" s="189"/>
      <c r="D95" s="189"/>
      <c r="E95" s="170"/>
      <c r="F95" s="170"/>
      <c r="G95" s="170"/>
    </row>
    <row r="96" spans="1:7">
      <c r="E96" s="205"/>
    </row>
    <row r="97" spans="1:7" ht="31.5">
      <c r="A97" s="192" t="s">
        <v>74</v>
      </c>
      <c r="B97" s="195" t="s">
        <v>115</v>
      </c>
      <c r="E97" s="57"/>
      <c r="F97" s="16"/>
    </row>
    <row r="98" spans="1:7">
      <c r="A98" s="192"/>
      <c r="B98" s="66"/>
      <c r="E98" s="57"/>
      <c r="F98" s="16"/>
    </row>
    <row r="99" spans="1:7">
      <c r="A99" s="154"/>
      <c r="B99" s="3" t="s">
        <v>31</v>
      </c>
      <c r="E99" s="57"/>
      <c r="F99" s="16"/>
      <c r="G99" s="14"/>
    </row>
    <row r="100" spans="1:7">
      <c r="A100" s="154"/>
      <c r="B100" s="9" t="s">
        <v>76</v>
      </c>
      <c r="E100" s="206">
        <v>144768</v>
      </c>
      <c r="F100" s="16"/>
      <c r="G100" s="108">
        <v>133926</v>
      </c>
    </row>
    <row r="101" spans="1:7">
      <c r="A101" s="154"/>
      <c r="B101" s="9" t="s">
        <v>77</v>
      </c>
      <c r="E101" s="207">
        <v>29606</v>
      </c>
      <c r="F101" s="16"/>
      <c r="G101" s="102">
        <v>42110</v>
      </c>
    </row>
    <row r="102" spans="1:7">
      <c r="A102" s="154"/>
      <c r="B102" s="9"/>
      <c r="E102" s="83">
        <f>SUM(E100:E101)</f>
        <v>174374</v>
      </c>
      <c r="F102" s="16"/>
      <c r="G102" s="16">
        <f>SUM(G100:G101)</f>
        <v>176036</v>
      </c>
    </row>
    <row r="103" spans="1:7">
      <c r="A103" s="154"/>
      <c r="B103" s="3" t="s">
        <v>75</v>
      </c>
      <c r="E103" s="79">
        <v>104993</v>
      </c>
      <c r="F103" s="16"/>
      <c r="G103" s="32">
        <v>65397</v>
      </c>
    </row>
    <row r="104" spans="1:7">
      <c r="A104" s="154"/>
      <c r="B104" s="66" t="s">
        <v>35</v>
      </c>
      <c r="E104" s="57">
        <f>+E103+E102</f>
        <v>279367</v>
      </c>
      <c r="F104" s="16"/>
      <c r="G104" s="14">
        <f>+G103+G102</f>
        <v>241433</v>
      </c>
    </row>
    <row r="105" spans="1:7">
      <c r="A105" s="154"/>
      <c r="B105" s="3" t="s">
        <v>224</v>
      </c>
      <c r="E105" s="57"/>
      <c r="F105" s="16"/>
      <c r="G105" s="14"/>
    </row>
    <row r="106" spans="1:7">
      <c r="A106" s="154"/>
      <c r="B106" s="3" t="s">
        <v>225</v>
      </c>
      <c r="E106" s="57">
        <v>-413199</v>
      </c>
      <c r="F106" s="16"/>
      <c r="G106" s="14">
        <v>-303709</v>
      </c>
    </row>
    <row r="107" spans="1:7" ht="16.5" thickBot="1">
      <c r="A107" s="154"/>
      <c r="B107" s="66" t="s">
        <v>217</v>
      </c>
      <c r="E107" s="151">
        <f>+E104+E106</f>
        <v>-133832</v>
      </c>
      <c r="F107" s="16"/>
      <c r="G107" s="42">
        <f>+G104+G106</f>
        <v>-62276</v>
      </c>
    </row>
    <row r="108" spans="1:7">
      <c r="A108" s="154"/>
      <c r="B108" s="66"/>
      <c r="E108" s="83"/>
      <c r="F108" s="16"/>
      <c r="G108" s="16"/>
    </row>
    <row r="109" spans="1:7">
      <c r="A109" s="154"/>
      <c r="B109" s="208" t="s">
        <v>227</v>
      </c>
      <c r="E109" s="83"/>
      <c r="F109" s="16"/>
      <c r="G109" s="16"/>
    </row>
    <row r="110" spans="1:7">
      <c r="A110" s="154"/>
      <c r="B110" s="201"/>
      <c r="C110" s="33" t="s">
        <v>218</v>
      </c>
      <c r="E110" s="33" t="s">
        <v>220</v>
      </c>
      <c r="F110" s="16"/>
      <c r="G110" s="33"/>
    </row>
    <row r="111" spans="1:7">
      <c r="A111" s="154"/>
      <c r="B111" s="201"/>
      <c r="C111" s="33" t="s">
        <v>219</v>
      </c>
      <c r="E111" s="33" t="s">
        <v>221</v>
      </c>
      <c r="F111" s="16"/>
      <c r="G111" s="33" t="s">
        <v>9</v>
      </c>
    </row>
    <row r="112" spans="1:7">
      <c r="A112" s="154"/>
      <c r="B112" s="201"/>
      <c r="C112" s="33" t="s">
        <v>15</v>
      </c>
      <c r="E112" s="33" t="s">
        <v>15</v>
      </c>
      <c r="F112" s="16"/>
      <c r="G112" s="33" t="s">
        <v>15</v>
      </c>
    </row>
    <row r="113" spans="1:7">
      <c r="A113" s="154"/>
      <c r="B113" s="3" t="s">
        <v>31</v>
      </c>
      <c r="E113" s="57"/>
      <c r="F113" s="16"/>
      <c r="G113" s="16"/>
    </row>
    <row r="114" spans="1:7">
      <c r="A114" s="154"/>
      <c r="B114" s="9" t="s">
        <v>76</v>
      </c>
      <c r="C114" s="206">
        <v>5922</v>
      </c>
      <c r="E114" s="206">
        <v>138846</v>
      </c>
      <c r="F114" s="16"/>
      <c r="G114" s="206">
        <v>144768</v>
      </c>
    </row>
    <row r="115" spans="1:7">
      <c r="A115" s="154"/>
      <c r="B115" s="9" t="s">
        <v>77</v>
      </c>
      <c r="C115" s="207">
        <v>29606</v>
      </c>
      <c r="E115" s="207">
        <v>0</v>
      </c>
      <c r="F115" s="16"/>
      <c r="G115" s="207">
        <v>29606</v>
      </c>
    </row>
    <row r="116" spans="1:7">
      <c r="A116" s="154"/>
      <c r="B116" s="9"/>
      <c r="C116" s="83">
        <f>SUM(C114:C115)</f>
        <v>35528</v>
      </c>
      <c r="E116" s="83">
        <f>SUM(E114:E115)</f>
        <v>138846</v>
      </c>
      <c r="F116" s="16"/>
      <c r="G116" s="83">
        <f>SUM(G114:G115)</f>
        <v>174374</v>
      </c>
    </row>
    <row r="117" spans="1:7">
      <c r="A117" s="154"/>
      <c r="B117" s="3" t="s">
        <v>75</v>
      </c>
      <c r="C117" s="79">
        <v>87516</v>
      </c>
      <c r="E117" s="79">
        <v>17477</v>
      </c>
      <c r="F117" s="16"/>
      <c r="G117" s="79">
        <v>104993</v>
      </c>
    </row>
    <row r="118" spans="1:7">
      <c r="A118" s="154"/>
      <c r="B118" s="66" t="s">
        <v>35</v>
      </c>
      <c r="C118" s="57">
        <f>+C117+C116</f>
        <v>123044</v>
      </c>
      <c r="E118" s="57">
        <f>+E117+E116</f>
        <v>156323</v>
      </c>
      <c r="F118" s="16"/>
      <c r="G118" s="57">
        <f>+G117+G116</f>
        <v>279367</v>
      </c>
    </row>
    <row r="119" spans="1:7">
      <c r="A119" s="154"/>
      <c r="B119" s="3" t="s">
        <v>224</v>
      </c>
      <c r="C119" s="57"/>
      <c r="E119" s="57"/>
      <c r="F119" s="16"/>
      <c r="G119" s="57"/>
    </row>
    <row r="120" spans="1:7">
      <c r="A120" s="154"/>
      <c r="B120" s="3" t="s">
        <v>226</v>
      </c>
      <c r="C120" s="57">
        <v>-413199</v>
      </c>
      <c r="E120" s="57">
        <v>0</v>
      </c>
      <c r="F120" s="16"/>
      <c r="G120" s="57">
        <v>-413199</v>
      </c>
    </row>
    <row r="121" spans="1:7" ht="16.5" thickBot="1">
      <c r="A121" s="154"/>
      <c r="B121" s="66" t="s">
        <v>217</v>
      </c>
      <c r="C121" s="151">
        <f>+C118+C120</f>
        <v>-290155</v>
      </c>
      <c r="E121" s="151">
        <f>+E118+E120</f>
        <v>156323</v>
      </c>
      <c r="F121" s="16"/>
      <c r="G121" s="151">
        <f>+G118+G120</f>
        <v>-133832</v>
      </c>
    </row>
    <row r="122" spans="1:7">
      <c r="A122" s="154"/>
      <c r="B122" s="66"/>
      <c r="E122" s="83"/>
      <c r="F122" s="16"/>
      <c r="G122" s="16"/>
    </row>
    <row r="123" spans="1:7">
      <c r="E123" s="58"/>
    </row>
    <row r="124" spans="1:7">
      <c r="E124" s="65"/>
      <c r="G124" s="14"/>
    </row>
    <row r="125" spans="1:7">
      <c r="E125" s="58"/>
    </row>
    <row r="126" spans="1:7">
      <c r="E126" s="58"/>
    </row>
    <row r="127" spans="1:7">
      <c r="E127" s="58"/>
    </row>
    <row r="128" spans="1:7">
      <c r="E128" s="58"/>
    </row>
    <row r="129" spans="5:5">
      <c r="E129" s="58"/>
    </row>
    <row r="130" spans="5:5">
      <c r="E130" s="58"/>
    </row>
    <row r="131" spans="5:5">
      <c r="E131" s="58"/>
    </row>
    <row r="132" spans="5:5">
      <c r="E132" s="58"/>
    </row>
    <row r="133" spans="5:5">
      <c r="E133" s="58"/>
    </row>
    <row r="134" spans="5:5">
      <c r="E134" s="58"/>
    </row>
    <row r="135" spans="5:5">
      <c r="E135" s="58"/>
    </row>
    <row r="136" spans="5:5">
      <c r="E136" s="58"/>
    </row>
    <row r="137" spans="5:5">
      <c r="E137" s="58"/>
    </row>
    <row r="138" spans="5:5">
      <c r="E138" s="58"/>
    </row>
    <row r="139" spans="5:5">
      <c r="E139" s="58"/>
    </row>
    <row r="140" spans="5:5">
      <c r="E140" s="58"/>
    </row>
    <row r="141" spans="5:5">
      <c r="E141" s="58"/>
    </row>
    <row r="142" spans="5:5">
      <c r="E142" s="58"/>
    </row>
    <row r="143" spans="5:5">
      <c r="E143" s="58"/>
    </row>
    <row r="144" spans="5:5">
      <c r="E144" s="58"/>
    </row>
    <row r="145" spans="5:5">
      <c r="E145" s="58"/>
    </row>
    <row r="146" spans="5:5">
      <c r="E146" s="58"/>
    </row>
    <row r="147" spans="5:5">
      <c r="E147" s="58"/>
    </row>
    <row r="148" spans="5:5">
      <c r="E148" s="58"/>
    </row>
    <row r="149" spans="5:5">
      <c r="E149" s="58"/>
    </row>
    <row r="150" spans="5:5">
      <c r="E150" s="58"/>
    </row>
    <row r="151" spans="5:5">
      <c r="E151" s="58"/>
    </row>
    <row r="152" spans="5:5">
      <c r="E152" s="58"/>
    </row>
    <row r="153" spans="5:5">
      <c r="E153" s="58"/>
    </row>
    <row r="154" spans="5:5">
      <c r="E154" s="58"/>
    </row>
    <row r="155" spans="5:5">
      <c r="E155" s="58"/>
    </row>
    <row r="156" spans="5:5">
      <c r="E156" s="58"/>
    </row>
    <row r="157" spans="5:5">
      <c r="E157" s="58"/>
    </row>
    <row r="158" spans="5:5">
      <c r="E158" s="58"/>
    </row>
    <row r="159" spans="5:5">
      <c r="E159" s="58"/>
    </row>
    <row r="160" spans="5:5">
      <c r="E160" s="58"/>
    </row>
    <row r="161" spans="5:5">
      <c r="E161" s="58"/>
    </row>
    <row r="162" spans="5:5">
      <c r="E162" s="58"/>
    </row>
    <row r="163" spans="5:5">
      <c r="E163" s="58"/>
    </row>
    <row r="164" spans="5:5">
      <c r="E164" s="58"/>
    </row>
    <row r="165" spans="5:5">
      <c r="E165" s="58"/>
    </row>
    <row r="166" spans="5:5">
      <c r="E166" s="58"/>
    </row>
    <row r="167" spans="5:5">
      <c r="E167" s="58"/>
    </row>
    <row r="168" spans="5:5">
      <c r="E168" s="58"/>
    </row>
    <row r="169" spans="5:5">
      <c r="E169" s="58"/>
    </row>
    <row r="170" spans="5:5">
      <c r="E170" s="58"/>
    </row>
    <row r="171" spans="5:5">
      <c r="E171" s="58"/>
    </row>
  </sheetData>
  <pageMargins left="0.7" right="0.7" top="0.75" bottom="0.75" header="0.3" footer="0.3"/>
  <pageSetup paperSize="9" scale="85" firstPageNumber="5" orientation="portrait" useFirstPageNumber="1" r:id="rId1"/>
  <headerFooter>
    <oddFooter>&amp;CPage &amp;P</oddFooter>
  </headerFooter>
  <rowBreaks count="2" manualBreakCount="2">
    <brk id="54" max="16383" man="1"/>
    <brk id="9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1"/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PL</vt:lpstr>
      <vt:lpstr>Comprehensive PL</vt:lpstr>
      <vt:lpstr>BS</vt:lpstr>
      <vt:lpstr>Changes in Equity</vt:lpstr>
      <vt:lpstr>Cash flow</vt:lpstr>
      <vt:lpstr>CSXLStore</vt:lpstr>
      <vt:lpstr>BS!Print_Area</vt:lpstr>
      <vt:lpstr>'Cash flow'!Print_Area</vt:lpstr>
      <vt:lpstr>'Changes in Equity'!Print_Area</vt:lpstr>
      <vt:lpstr>'Comprehensive PL'!Print_Area</vt:lpstr>
      <vt:lpstr>PL!Print_Area</vt:lpstr>
      <vt:lpstr>'Cash flow'!Print_Titles</vt:lpstr>
    </vt:vector>
  </TitlesOfParts>
  <Company>MBF 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Yuet Yee</dc:creator>
  <cp:lastModifiedBy> </cp:lastModifiedBy>
  <cp:lastPrinted>2012-08-29T04:44:50Z</cp:lastPrinted>
  <dcterms:created xsi:type="dcterms:W3CDTF">2002-08-21T13:14:30Z</dcterms:created>
  <dcterms:modified xsi:type="dcterms:W3CDTF">2012-08-29T08:19:37Z</dcterms:modified>
</cp:coreProperties>
</file>