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'BS'!$A$1:$G$68</definedName>
    <definedName name="_xlnm.Print_Area" localSheetId="3">'Cash Flow'!$A$1:$E$51</definedName>
    <definedName name="_xlnm.Print_Area" localSheetId="2">'Changes in Equity'!$A$1:$M$71</definedName>
    <definedName name="_xlnm.Print_Area" localSheetId="0">'PL'!$A$1:$J$48</definedName>
  </definedNames>
  <calcPr fullCalcOnLoad="1"/>
</workbook>
</file>

<file path=xl/sharedStrings.xml><?xml version="1.0" encoding="utf-8"?>
<sst xmlns="http://schemas.openxmlformats.org/spreadsheetml/2006/main" count="220" uniqueCount="151">
  <si>
    <t>Finance costs, net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</si>
  <si>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</si>
  <si>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</si>
  <si>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</si>
  <si>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</si>
  <si>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</si>
  <si>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</si>
  <si>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Profit before tax</t>
  </si>
  <si>
    <t xml:space="preserve">Net cash used in investing activities       </t>
  </si>
  <si>
    <t>Revenue</t>
  </si>
  <si>
    <t>Taxation</t>
  </si>
  <si>
    <t>Total</t>
  </si>
  <si>
    <t>Operating profit before changes in working capital</t>
  </si>
  <si>
    <t>Changes in working capital</t>
  </si>
  <si>
    <t>Minority interests</t>
  </si>
  <si>
    <t>Due from non-consolidated subsidiaries</t>
  </si>
  <si>
    <t>( The Condensed Consolidated Cash Flow Statements should be read in conjunction with the</t>
  </si>
  <si>
    <t>UNAUDITED</t>
  </si>
  <si>
    <t xml:space="preserve">AS AT </t>
  </si>
  <si>
    <t>CURRENT</t>
  </si>
  <si>
    <t>ENDED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</si>
  <si>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</si>
  <si>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</si>
  <si>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</si>
  <si>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</si>
  <si>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</si>
  <si>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</si>
  <si>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Properties held for resale</t>
  </si>
  <si>
    <t>Financing receivables</t>
  </si>
  <si>
    <t>Short term borrowings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</si>
  <si>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</si>
  <si>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</si>
  <si>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</si>
  <si>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</si>
  <si>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</si>
  <si>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</si>
  <si>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</si>
  <si>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</si>
  <si>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</si>
  <si>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 xml:space="preserve">Deferred taxation </t>
  </si>
  <si>
    <t>Current liabilities</t>
  </si>
  <si>
    <t>Non-cash and non-operating items</t>
  </si>
  <si>
    <t>Tax recoverable</t>
  </si>
  <si>
    <t>Net profit for the period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</si>
  <si>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</si>
  <si>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</si>
  <si>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</si>
  <si>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</si>
  <si>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</si>
  <si>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</si>
  <si>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</si>
  <si>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</si>
  <si>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</si>
  <si>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</si>
  <si>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</si>
  <si>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</si>
  <si>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</si>
  <si>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</si>
  <si>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</si>
  <si>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</si>
  <si>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</si>
  <si>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</si>
  <si>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(The Condensed Consolidated Income Statements should be read in conjunction with the audited financial statements</t>
  </si>
  <si>
    <t>Cash and Cash Equivalents at end of period *</t>
  </si>
  <si>
    <t>Balance at 1 January, 2005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</si>
  <si>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</si>
  <si>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</si>
  <si>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</si>
  <si>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</si>
  <si>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</si>
  <si>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</si>
  <si>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</si>
  <si>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</si>
  <si>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</si>
  <si>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Trade payables</t>
  </si>
  <si>
    <t>Self-generating and regenerating assets</t>
  </si>
  <si>
    <t>Share of profits of associated companies</t>
  </si>
  <si>
    <t xml:space="preserve">ENDED </t>
  </si>
  <si>
    <t>As Restated</t>
  </si>
  <si>
    <t>Accumulated</t>
  </si>
  <si>
    <t>(RM'000)</t>
  </si>
  <si>
    <t>Losses</t>
  </si>
  <si>
    <t>Capital</t>
  </si>
  <si>
    <t>* Cash and Cash Equivalents at end of period comprised the following: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</si>
  <si>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</si>
  <si>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</si>
  <si>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</si>
  <si>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</si>
  <si>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</si>
  <si>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</si>
  <si>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</si>
  <si>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</si>
  <si>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</si>
  <si>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31/12/2005</t>
  </si>
  <si>
    <t>IS1</t>
  </si>
  <si>
    <t>IS2</t>
  </si>
  <si>
    <t>IS3</t>
  </si>
  <si>
    <t>IS5</t>
  </si>
  <si>
    <t>IS6</t>
  </si>
  <si>
    <t>NA6</t>
  </si>
  <si>
    <t>NA9</t>
  </si>
  <si>
    <t>SH3</t>
  </si>
  <si>
    <t>audited financial statements for the year ended 31 December 2005)</t>
  </si>
  <si>
    <t>for the year ended 31 December 2005)</t>
  </si>
  <si>
    <t>Balance at 1 January, 2006</t>
  </si>
  <si>
    <t xml:space="preserve">  audited financial statements for the year ended 31 December 2005)</t>
  </si>
  <si>
    <t>Attributable to:</t>
  </si>
  <si>
    <t>Equity holders of the parent</t>
  </si>
  <si>
    <t xml:space="preserve"> Goodwill on consolidation</t>
  </si>
  <si>
    <t>As previously stated</t>
  </si>
  <si>
    <t>Minority</t>
  </si>
  <si>
    <t>Interests</t>
  </si>
  <si>
    <t>PRECEDING PERIOD</t>
  </si>
  <si>
    <t>Profit from operations</t>
  </si>
  <si>
    <t>Investment property</t>
  </si>
  <si>
    <t>Total equity</t>
  </si>
  <si>
    <t>(The Condensed Consolidated Statements of Changes in Equity should be read in conjunction with the audited financial statements</t>
  </si>
  <si>
    <t>Prior year adjustment - FRS 3</t>
  </si>
  <si>
    <t>Net current assets</t>
  </si>
  <si>
    <t>equity holders of the parent:</t>
  </si>
  <si>
    <t>Equity attributable to Equity Holders of the Parent</t>
  </si>
  <si>
    <t>&lt;--------------Attributable to Equity Holders of the Parent-------------&gt;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</si>
  <si>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</si>
  <si>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</si>
  <si>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</si>
  <si>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</si>
  <si>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As at 1 January 2006 - restated</t>
  </si>
  <si>
    <t>As at 1 January 2005 - restated</t>
  </si>
  <si>
    <t>Non-operating income (see Note A6)</t>
  </si>
  <si>
    <t>Effect of partial redemption of Redeemable</t>
  </si>
  <si>
    <t xml:space="preserve">  Convertible Secured Loan Stocks</t>
  </si>
  <si>
    <t>Reduction in minority interests</t>
  </si>
  <si>
    <t>Acquisition of minority interests</t>
  </si>
  <si>
    <t>Cash generated from operations</t>
  </si>
  <si>
    <t>Net decrease in Cash and Cash Equivalents</t>
  </si>
  <si>
    <t>Net cash generated from/(used in) operating activities</t>
  </si>
  <si>
    <t>interest - FRS 3</t>
  </si>
  <si>
    <t>Net loss recognised directly in equity</t>
  </si>
  <si>
    <t>Earnings per share attributable to</t>
  </si>
  <si>
    <t>Negative goodwill arising from acquisition of minority</t>
  </si>
  <si>
    <t>Net cash generated from financing activities</t>
  </si>
  <si>
    <t>30/9/2006</t>
  </si>
  <si>
    <t>30/9/2005</t>
  </si>
  <si>
    <t>FOR THE QUARTER ENDED 30 SEPTEMBER 2006 (UNAUDITED)</t>
  </si>
  <si>
    <t>9 MONTHS</t>
  </si>
  <si>
    <t xml:space="preserve"> 30/9/2006</t>
  </si>
  <si>
    <t xml:space="preserve"> 30/9/2005</t>
  </si>
  <si>
    <t>Balance at 30 September, 2006</t>
  </si>
  <si>
    <t>Balance at 30 September, 2005 - restated</t>
  </si>
  <si>
    <t>Translation gain *</t>
  </si>
  <si>
    <t>* Gain not recognised in the income statement.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</si>
</sst>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6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167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167" fontId="3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 quotePrefix="1">
      <alignment horizontal="center"/>
    </xf>
    <xf numFmtId="0" fontId="2" fillId="0" borderId="9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7" fontId="3" fillId="0" borderId="3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41" fontId="3" fillId="0" borderId="0" xfId="0" applyNumberFormat="1" applyFont="1" applyAlignment="1" quotePrefix="1">
      <alignment horizontal="left"/>
    </xf>
    <xf numFmtId="167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7" fontId="2" fillId="0" borderId="0" xfId="0" applyNumberFormat="1" applyFont="1" applyAlignment="1">
      <alignment/>
    </xf>
    <xf numFmtId="167" fontId="2" fillId="0" borderId="10" xfId="15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3" fillId="0" borderId="11" xfId="15" applyNumberFormat="1" applyFont="1" applyBorder="1" applyAlignment="1">
      <alignment/>
    </xf>
    <xf numFmtId="43" fontId="2" fillId="0" borderId="11" xfId="15" applyFont="1" applyBorder="1" applyAlignment="1">
      <alignment/>
    </xf>
    <xf numFmtId="43" fontId="3" fillId="0" borderId="11" xfId="15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67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7" fontId="2" fillId="0" borderId="1" xfId="15" applyNumberFormat="1" applyFont="1" applyBorder="1" applyAlignment="1">
      <alignment/>
    </xf>
    <xf numFmtId="0" fontId="2" fillId="0" borderId="12" xfId="19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67" fontId="3" fillId="0" borderId="0" xfId="0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167" fontId="3" fillId="0" borderId="10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2" fillId="0" borderId="0" xfId="15" applyNumberFormat="1" applyFont="1" applyBorder="1" applyAlignment="1">
      <alignment horizontal="right"/>
    </xf>
    <xf numFmtId="167" fontId="2" fillId="0" borderId="11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7" fontId="3" fillId="0" borderId="11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2" fillId="0" borderId="11" xfId="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16" xfId="15" applyNumberFormat="1" applyFont="1" applyBorder="1" applyAlignment="1">
      <alignment/>
    </xf>
    <xf numFmtId="167" fontId="3" fillId="0" borderId="12" xfId="15" applyNumberFormat="1" applyFont="1" applyBorder="1" applyAlignment="1">
      <alignment/>
    </xf>
    <xf numFmtId="167" fontId="3" fillId="0" borderId="17" xfId="15" applyNumberFormat="1" applyFont="1" applyBorder="1" applyAlignment="1">
      <alignment/>
    </xf>
    <xf numFmtId="167" fontId="3" fillId="0" borderId="18" xfId="15" applyNumberFormat="1" applyFont="1" applyBorder="1" applyAlignment="1">
      <alignment/>
    </xf>
    <xf numFmtId="167" fontId="3" fillId="0" borderId="19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16" xfId="15" applyNumberFormat="1" applyFont="1" applyBorder="1" applyAlignment="1">
      <alignment horizontal="right"/>
    </xf>
    <xf numFmtId="167" fontId="3" fillId="0" borderId="18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/>
    </xf>
    <xf numFmtId="167" fontId="2" fillId="0" borderId="4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167" fontId="3" fillId="0" borderId="12" xfId="15" applyNumberFormat="1" applyFont="1" applyBorder="1" applyAlignment="1">
      <alignment horizontal="right"/>
    </xf>
    <xf numFmtId="167" fontId="2" fillId="0" borderId="16" xfId="15" applyNumberFormat="1" applyFont="1" applyBorder="1" applyAlignment="1">
      <alignment/>
    </xf>
    <xf numFmtId="167" fontId="2" fillId="0" borderId="12" xfId="15" applyNumberFormat="1" applyFont="1" applyBorder="1" applyAlignment="1">
      <alignment/>
    </xf>
    <xf numFmtId="167" fontId="2" fillId="0" borderId="17" xfId="15" applyNumberFormat="1" applyFont="1" applyBorder="1" applyAlignment="1">
      <alignment/>
    </xf>
    <xf numFmtId="167" fontId="2" fillId="0" borderId="18" xfId="15" applyNumberFormat="1" applyFont="1" applyBorder="1" applyAlignment="1">
      <alignment/>
    </xf>
    <xf numFmtId="167" fontId="2" fillId="0" borderId="19" xfId="15" applyNumberFormat="1" applyFont="1" applyBorder="1" applyAlignment="1">
      <alignment/>
    </xf>
    <xf numFmtId="167" fontId="2" fillId="0" borderId="16" xfId="15" applyNumberFormat="1" applyFont="1" applyBorder="1" applyAlignment="1">
      <alignment horizontal="right"/>
    </xf>
    <xf numFmtId="167" fontId="2" fillId="0" borderId="18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 horizontal="right"/>
    </xf>
    <xf numFmtId="167" fontId="3" fillId="0" borderId="21" xfId="15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0" xfId="15" applyNumberFormat="1" applyFont="1" applyBorder="1" applyAlignment="1">
      <alignment horizontal="right"/>
    </xf>
    <xf numFmtId="167" fontId="2" fillId="0" borderId="21" xfId="15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0" borderId="22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2543175</xdr:colOff>
      <xdr:row>1</xdr:row>
      <xdr:rowOff>152400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543175" y="352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0\Dec\BSdec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\Sept\BSSept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erating%20expenses%20Sept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rect%20Personnel%20Premises%20Sept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ASSOF"/>
      <sheetName val="COCF"/>
      <sheetName val="INTERCOF"/>
      <sheetName val="MISCF"/>
      <sheetName val="OPBALANCE"/>
      <sheetName val="R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cas"/>
      <sheetName val="BS PL"/>
      <sheetName val="CJE"/>
      <sheetName val="COCF"/>
      <sheetName val="ASSOF"/>
      <sheetName val="RJE"/>
      <sheetName val="MISCF"/>
      <sheetName val="INTERCO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JNL"/>
      <sheetName val="Summary"/>
      <sheetName val="Sheet1"/>
      <sheetName val="Audited - other op ex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2005"/>
      <sheetName val="Direct cost"/>
      <sheetName val="Personnel"/>
      <sheetName val="Premises"/>
      <sheetName val="For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workbookViewId="0" topLeftCell="A1">
      <selection activeCell="I4" sqref="I4"/>
    </sheetView>
  </sheetViews>
  <sheetFormatPr defaultColWidth="9.140625" defaultRowHeight="12.75"/>
  <cols>
    <col min="1" max="1" width="48.00390625" style="4" customWidth="1"/>
    <col min="2" max="2" width="0.42578125" style="4" customWidth="1"/>
    <col min="3" max="3" width="12.140625" style="4" bestFit="1" customWidth="1"/>
    <col min="4" max="4" width="0.42578125" style="28" customWidth="1"/>
    <col min="5" max="5" width="23.7109375" style="4" bestFit="1" customWidth="1"/>
    <col min="6" max="6" width="0.42578125" style="4" customWidth="1"/>
    <col min="7" max="7" width="12.7109375" style="4" bestFit="1" customWidth="1"/>
    <col min="8" max="8" width="0.42578125" style="4" customWidth="1"/>
    <col min="9" max="9" width="23.7109375" style="4" bestFit="1" customWidth="1"/>
    <col min="10" max="10" width="1.28515625" style="4" hidden="1" customWidth="1"/>
    <col min="11" max="11" width="0.42578125" style="28" customWidth="1"/>
    <col min="12" max="16384" width="0.5625" style="4" customWidth="1"/>
  </cols>
  <sheetData>
    <row r="1" ht="15.75">
      <c r="A1" s="3" t="s">
        <v>1</v>
      </c>
    </row>
    <row r="3" spans="1:3" ht="15.75">
      <c r="A3" s="64" t="s">
        <v>54</v>
      </c>
      <c r="C3" s="3"/>
    </row>
    <row r="4" spans="1:3" ht="15.75">
      <c r="A4" s="63" t="s">
        <v>143</v>
      </c>
      <c r="C4" s="3"/>
    </row>
    <row r="6" spans="3:9" ht="15.75">
      <c r="C6" s="121" t="s">
        <v>4</v>
      </c>
      <c r="D6" s="119"/>
      <c r="E6" s="120"/>
      <c r="G6" s="118" t="s">
        <v>5</v>
      </c>
      <c r="H6" s="119"/>
      <c r="I6" s="120"/>
    </row>
    <row r="7" spans="3:11" ht="15.75">
      <c r="C7" s="22" t="s">
        <v>19</v>
      </c>
      <c r="D7" s="5"/>
      <c r="E7" s="22" t="s">
        <v>6</v>
      </c>
      <c r="G7" s="22" t="s">
        <v>19</v>
      </c>
      <c r="H7" s="66"/>
      <c r="I7" s="22" t="s">
        <v>6</v>
      </c>
      <c r="K7" s="71"/>
    </row>
    <row r="8" spans="3:11" ht="15.75">
      <c r="C8" s="23" t="s">
        <v>38</v>
      </c>
      <c r="D8" s="5"/>
      <c r="E8" s="23" t="s">
        <v>112</v>
      </c>
      <c r="G8" s="23" t="s">
        <v>38</v>
      </c>
      <c r="H8" s="5"/>
      <c r="I8" s="23" t="s">
        <v>112</v>
      </c>
      <c r="K8" s="72"/>
    </row>
    <row r="9" spans="3:11" ht="15.75">
      <c r="C9" s="23" t="s">
        <v>20</v>
      </c>
      <c r="D9" s="5"/>
      <c r="E9" s="23" t="s">
        <v>20</v>
      </c>
      <c r="G9" s="23" t="s">
        <v>20</v>
      </c>
      <c r="H9" s="5"/>
      <c r="I9" s="23" t="s">
        <v>20</v>
      </c>
      <c r="K9" s="7"/>
    </row>
    <row r="10" spans="3:11" ht="15.75">
      <c r="C10" s="24" t="s">
        <v>141</v>
      </c>
      <c r="D10" s="84"/>
      <c r="E10" s="24" t="s">
        <v>142</v>
      </c>
      <c r="G10" s="24" t="str">
        <f>+C10</f>
        <v>30/9/2006</v>
      </c>
      <c r="H10" s="25"/>
      <c r="I10" s="24" t="str">
        <f>+E10</f>
        <v>30/9/2005</v>
      </c>
      <c r="K10" s="7"/>
    </row>
    <row r="11" spans="3:11" ht="15.75">
      <c r="C11" s="26" t="s">
        <v>21</v>
      </c>
      <c r="D11" s="7"/>
      <c r="E11" s="26" t="s">
        <v>21</v>
      </c>
      <c r="G11" s="26" t="s">
        <v>21</v>
      </c>
      <c r="H11" s="25"/>
      <c r="I11" s="26" t="s">
        <v>21</v>
      </c>
      <c r="K11" s="7"/>
    </row>
    <row r="13" spans="1:11" ht="15.75">
      <c r="A13" s="4" t="s">
        <v>9</v>
      </c>
      <c r="C13" s="47">
        <v>379686</v>
      </c>
      <c r="E13" s="15">
        <v>349935</v>
      </c>
      <c r="G13" s="47">
        <v>1090156</v>
      </c>
      <c r="I13" s="38">
        <v>992989</v>
      </c>
      <c r="J13" s="4" t="s">
        <v>94</v>
      </c>
      <c r="K13" s="17"/>
    </row>
    <row r="14" spans="3:11" ht="15.75">
      <c r="C14" s="3"/>
      <c r="G14" s="3"/>
      <c r="K14" s="17"/>
    </row>
    <row r="15" spans="1:11" ht="15.75">
      <c r="A15" s="4" t="s">
        <v>55</v>
      </c>
      <c r="C15" s="14">
        <v>-353222</v>
      </c>
      <c r="D15" s="17"/>
      <c r="E15" s="15">
        <v>-332414</v>
      </c>
      <c r="F15" s="15"/>
      <c r="G15" s="14">
        <v>-1009847</v>
      </c>
      <c r="I15" s="15">
        <v>-950296</v>
      </c>
      <c r="J15" s="4" t="s">
        <v>95</v>
      </c>
      <c r="K15" s="17"/>
    </row>
    <row r="16" spans="3:11" ht="15.75">
      <c r="C16" s="29"/>
      <c r="E16" s="28"/>
      <c r="F16" s="28"/>
      <c r="G16" s="29"/>
      <c r="H16" s="28"/>
      <c r="I16" s="28"/>
      <c r="K16" s="17"/>
    </row>
    <row r="17" spans="1:11" ht="15.75">
      <c r="A17" s="4" t="s">
        <v>56</v>
      </c>
      <c r="C17" s="21">
        <v>13593</v>
      </c>
      <c r="E17" s="17">
        <v>5345</v>
      </c>
      <c r="F17" s="28"/>
      <c r="G17" s="21">
        <v>18152</v>
      </c>
      <c r="H17" s="28"/>
      <c r="I17" s="17">
        <v>13038</v>
      </c>
      <c r="J17" s="4" t="s">
        <v>96</v>
      </c>
      <c r="K17" s="17"/>
    </row>
    <row r="18" spans="3:11" ht="15.75">
      <c r="C18" s="96"/>
      <c r="E18" s="97"/>
      <c r="G18" s="96"/>
      <c r="I18" s="97"/>
      <c r="K18" s="17"/>
    </row>
    <row r="19" spans="3:11" ht="15.75">
      <c r="C19" s="3"/>
      <c r="G19" s="3"/>
      <c r="K19" s="17"/>
    </row>
    <row r="20" spans="1:11" ht="15.75">
      <c r="A20" s="8" t="s">
        <v>113</v>
      </c>
      <c r="C20" s="47">
        <f>SUM(C13:C18)</f>
        <v>40057</v>
      </c>
      <c r="E20" s="38">
        <f>SUM(E13:E18)</f>
        <v>22866</v>
      </c>
      <c r="G20" s="47">
        <f>SUM(G13:G18)</f>
        <v>98461</v>
      </c>
      <c r="I20" s="38">
        <f>SUM(I13:I18)</f>
        <v>55731</v>
      </c>
      <c r="K20" s="17"/>
    </row>
    <row r="21" spans="3:11" ht="15.75">
      <c r="C21" s="3"/>
      <c r="G21" s="3"/>
      <c r="K21" s="17"/>
    </row>
    <row r="22" spans="1:11" ht="15.75">
      <c r="A22" s="4" t="s">
        <v>128</v>
      </c>
      <c r="C22" s="114">
        <v>57584</v>
      </c>
      <c r="E22" s="15">
        <v>15</v>
      </c>
      <c r="G22" s="14">
        <v>57584</v>
      </c>
      <c r="I22" s="15">
        <v>32695</v>
      </c>
      <c r="K22" s="17"/>
    </row>
    <row r="23" spans="3:11" ht="15.75">
      <c r="C23" s="3"/>
      <c r="G23" s="3"/>
      <c r="K23" s="17"/>
    </row>
    <row r="24" spans="1:11" ht="15.75">
      <c r="A24" s="8" t="s">
        <v>0</v>
      </c>
      <c r="C24" s="14">
        <v>-10025</v>
      </c>
      <c r="D24" s="29"/>
      <c r="E24" s="15">
        <v>-8624</v>
      </c>
      <c r="G24" s="14">
        <v>-27811</v>
      </c>
      <c r="I24" s="15">
        <v>-27599</v>
      </c>
      <c r="J24" s="4" t="s">
        <v>97</v>
      </c>
      <c r="K24" s="17"/>
    </row>
    <row r="25" spans="3:11" ht="15.75">
      <c r="C25" s="3"/>
      <c r="G25" s="3"/>
      <c r="J25" s="38"/>
      <c r="K25" s="17"/>
    </row>
    <row r="26" spans="1:11" ht="15.75">
      <c r="A26" s="6" t="s">
        <v>76</v>
      </c>
      <c r="C26" s="49">
        <v>37</v>
      </c>
      <c r="E26" s="43">
        <v>94</v>
      </c>
      <c r="G26" s="48">
        <v>155</v>
      </c>
      <c r="I26" s="43">
        <v>371</v>
      </c>
      <c r="J26" s="4" t="s">
        <v>99</v>
      </c>
      <c r="K26" s="17"/>
    </row>
    <row r="27" spans="3:11" ht="15.75">
      <c r="C27" s="3"/>
      <c r="G27" s="3"/>
      <c r="K27" s="17"/>
    </row>
    <row r="28" spans="1:11" ht="15.75">
      <c r="A28" s="62" t="s">
        <v>7</v>
      </c>
      <c r="C28" s="47">
        <f>SUM(C19:C26)</f>
        <v>87653</v>
      </c>
      <c r="E28" s="38">
        <f>SUM(E19:E26)</f>
        <v>14351</v>
      </c>
      <c r="G28" s="47">
        <f>SUM(G19:G26)</f>
        <v>128389</v>
      </c>
      <c r="I28" s="38">
        <f>SUM(I19:I26)</f>
        <v>61198</v>
      </c>
      <c r="K28" s="73"/>
    </row>
    <row r="29" spans="3:11" ht="15.75">
      <c r="C29" s="3"/>
      <c r="G29" s="3"/>
      <c r="K29" s="17"/>
    </row>
    <row r="30" spans="1:11" ht="15.75">
      <c r="A30" s="4" t="s">
        <v>10</v>
      </c>
      <c r="C30" s="48">
        <v>-9855</v>
      </c>
      <c r="E30" s="43">
        <v>-8961</v>
      </c>
      <c r="G30" s="50">
        <v>-31756</v>
      </c>
      <c r="I30" s="51">
        <v>-21672</v>
      </c>
      <c r="J30" s="4" t="s">
        <v>100</v>
      </c>
      <c r="K30" s="17"/>
    </row>
    <row r="31" spans="3:11" ht="15.75">
      <c r="C31" s="3"/>
      <c r="G31" s="3"/>
      <c r="K31" s="17"/>
    </row>
    <row r="32" spans="1:11" ht="16.5" thickBot="1">
      <c r="A32" s="62" t="s">
        <v>91</v>
      </c>
      <c r="C32" s="88">
        <f>+C28+C30</f>
        <v>77798</v>
      </c>
      <c r="E32" s="89">
        <f>+E28+E30</f>
        <v>5390</v>
      </c>
      <c r="G32" s="88">
        <f>+G28+G30</f>
        <v>96633</v>
      </c>
      <c r="I32" s="89">
        <f>+I28+I30</f>
        <v>39526</v>
      </c>
      <c r="K32" s="73"/>
    </row>
    <row r="33" spans="3:11" ht="15.75">
      <c r="C33" s="3"/>
      <c r="G33" s="3"/>
      <c r="K33" s="17"/>
    </row>
    <row r="34" spans="1:11" ht="15.75">
      <c r="A34" s="4" t="s">
        <v>106</v>
      </c>
      <c r="C34" s="3"/>
      <c r="G34" s="3"/>
      <c r="K34" s="17"/>
    </row>
    <row r="35" spans="1:11" ht="15.75">
      <c r="A35" s="4" t="s">
        <v>107</v>
      </c>
      <c r="C35" s="47">
        <v>77584</v>
      </c>
      <c r="E35" s="38">
        <v>6060</v>
      </c>
      <c r="G35" s="14">
        <v>96456</v>
      </c>
      <c r="I35" s="15">
        <v>34898</v>
      </c>
      <c r="K35" s="17"/>
    </row>
    <row r="36" spans="1:11" ht="15.75">
      <c r="A36" s="4" t="s">
        <v>14</v>
      </c>
      <c r="C36" s="49">
        <v>214</v>
      </c>
      <c r="E36" s="43">
        <v>-670</v>
      </c>
      <c r="G36" s="50">
        <v>177</v>
      </c>
      <c r="I36" s="43">
        <v>4628</v>
      </c>
      <c r="J36" s="4" t="s">
        <v>101</v>
      </c>
      <c r="K36" s="17"/>
    </row>
    <row r="37" spans="3:11" ht="15.75">
      <c r="C37" s="3"/>
      <c r="G37" s="3"/>
      <c r="K37" s="17"/>
    </row>
    <row r="38" spans="1:11" ht="16.5" thickBot="1">
      <c r="A38" s="8"/>
      <c r="C38" s="88">
        <f>+C35+C36</f>
        <v>77798</v>
      </c>
      <c r="E38" s="89">
        <f>+E35+E36</f>
        <v>5390</v>
      </c>
      <c r="G38" s="88">
        <f>+G35+G36</f>
        <v>96633</v>
      </c>
      <c r="I38" s="89">
        <f>+I35+I36</f>
        <v>39526</v>
      </c>
      <c r="J38" s="38"/>
      <c r="K38" s="73"/>
    </row>
    <row r="39" spans="3:11" ht="15.75">
      <c r="C39" s="3"/>
      <c r="G39" s="3"/>
      <c r="K39" s="17"/>
    </row>
    <row r="40" spans="1:11" ht="15.75">
      <c r="A40" s="3" t="s">
        <v>138</v>
      </c>
      <c r="C40" s="3"/>
      <c r="G40" s="3"/>
      <c r="K40" s="17"/>
    </row>
    <row r="41" spans="1:11" ht="15.75">
      <c r="A41" s="3" t="s">
        <v>119</v>
      </c>
      <c r="C41" s="3"/>
      <c r="G41" s="3"/>
      <c r="K41" s="17"/>
    </row>
    <row r="42" spans="1:11" ht="16.5" thickBot="1">
      <c r="A42" s="62" t="s">
        <v>125</v>
      </c>
      <c r="C42" s="52">
        <v>13.61</v>
      </c>
      <c r="D42" s="17"/>
      <c r="E42" s="53">
        <v>1.06</v>
      </c>
      <c r="G42" s="54">
        <v>16.92</v>
      </c>
      <c r="I42" s="55">
        <v>6.12</v>
      </c>
      <c r="J42" s="4" t="s">
        <v>98</v>
      </c>
      <c r="K42" s="74"/>
    </row>
    <row r="43" spans="3:11" ht="8.25" customHeight="1">
      <c r="C43" s="29"/>
      <c r="E43" s="28"/>
      <c r="F43" s="28"/>
      <c r="G43" s="29"/>
      <c r="H43" s="28"/>
      <c r="I43" s="28"/>
      <c r="K43" s="17"/>
    </row>
    <row r="44" spans="1:11" ht="16.5" thickBot="1">
      <c r="A44" s="62" t="s">
        <v>65</v>
      </c>
      <c r="C44" s="86">
        <v>11.69</v>
      </c>
      <c r="E44" s="87">
        <v>1.06</v>
      </c>
      <c r="G44" s="86">
        <v>14.85</v>
      </c>
      <c r="I44" s="87">
        <v>5.59</v>
      </c>
      <c r="J44" s="4" t="s">
        <v>98</v>
      </c>
      <c r="K44" s="75"/>
    </row>
    <row r="45" ht="15.75">
      <c r="G45" s="38"/>
    </row>
    <row r="47" ht="15.75">
      <c r="A47" s="3" t="s">
        <v>62</v>
      </c>
    </row>
    <row r="48" ht="15.75">
      <c r="A48" s="2" t="s">
        <v>103</v>
      </c>
    </row>
    <row r="49" ht="15.75">
      <c r="I49" s="38"/>
    </row>
    <row r="50" ht="15.75">
      <c r="I50" s="38"/>
    </row>
    <row r="51" ht="15.75">
      <c r="I51" s="38"/>
    </row>
    <row r="52" ht="15.75">
      <c r="I52" s="38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6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3.710937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2</v>
      </c>
    </row>
    <row r="2" ht="7.5" customHeight="1"/>
    <row r="3" spans="1:4" ht="15.75">
      <c r="A3" s="31"/>
      <c r="B3" s="64" t="s">
        <v>51</v>
      </c>
      <c r="D3" s="3"/>
    </row>
    <row r="4" spans="1:4" ht="7.5" customHeight="1">
      <c r="A4" s="31"/>
      <c r="B4" s="63"/>
      <c r="D4" s="3"/>
    </row>
    <row r="5" ht="8.25" customHeight="1"/>
    <row r="6" ht="6.75" customHeight="1"/>
    <row r="7" spans="4:6" ht="15.75">
      <c r="D7" s="32" t="s">
        <v>17</v>
      </c>
      <c r="F7" s="32" t="s">
        <v>22</v>
      </c>
    </row>
    <row r="8" spans="4:6" ht="15.75">
      <c r="D8" s="33" t="s">
        <v>18</v>
      </c>
      <c r="F8" s="33" t="s">
        <v>18</v>
      </c>
    </row>
    <row r="9" spans="4:6" ht="15.75">
      <c r="D9" s="34" t="s">
        <v>141</v>
      </c>
      <c r="F9" s="34" t="s">
        <v>93</v>
      </c>
    </row>
    <row r="10" spans="4:6" ht="15.75">
      <c r="D10" s="35" t="s">
        <v>21</v>
      </c>
      <c r="F10" s="35" t="s">
        <v>21</v>
      </c>
    </row>
    <row r="11" spans="4:6" ht="15.75">
      <c r="D11" s="15"/>
      <c r="E11" s="15"/>
      <c r="F11" s="15"/>
    </row>
    <row r="12" spans="1:6" ht="15.75">
      <c r="A12" s="11"/>
      <c r="B12" s="36" t="s">
        <v>57</v>
      </c>
      <c r="D12" s="15"/>
      <c r="E12" s="15"/>
      <c r="F12" s="15"/>
    </row>
    <row r="13" spans="1:6" ht="15.75">
      <c r="A13" s="11"/>
      <c r="B13" s="10" t="s">
        <v>108</v>
      </c>
      <c r="D13" s="14">
        <v>25717</v>
      </c>
      <c r="E13" s="15"/>
      <c r="F13" s="15">
        <v>25717</v>
      </c>
    </row>
    <row r="14" spans="1:6" ht="15.75">
      <c r="A14" s="11"/>
      <c r="B14" s="77" t="s">
        <v>23</v>
      </c>
      <c r="D14" s="14">
        <v>338102</v>
      </c>
      <c r="E14" s="15"/>
      <c r="F14" s="15">
        <v>277233</v>
      </c>
    </row>
    <row r="15" spans="1:6" ht="15.75">
      <c r="A15" s="11"/>
      <c r="B15" s="77" t="s">
        <v>114</v>
      </c>
      <c r="D15" s="14">
        <v>71147</v>
      </c>
      <c r="E15" s="15"/>
      <c r="F15" s="15">
        <v>75500</v>
      </c>
    </row>
    <row r="16" spans="1:6" ht="15.75">
      <c r="A16" s="11"/>
      <c r="B16" s="77" t="s">
        <v>75</v>
      </c>
      <c r="D16" s="14">
        <v>10351</v>
      </c>
      <c r="E16" s="15"/>
      <c r="F16" s="15">
        <v>10342</v>
      </c>
    </row>
    <row r="17" spans="1:6" ht="15.75">
      <c r="A17" s="11"/>
      <c r="B17" s="77" t="s">
        <v>44</v>
      </c>
      <c r="D17" s="14">
        <v>3530</v>
      </c>
      <c r="E17" s="15"/>
      <c r="F17" s="15">
        <v>3375</v>
      </c>
    </row>
    <row r="18" spans="1:6" ht="15.75">
      <c r="A18" s="11"/>
      <c r="B18" s="77" t="s">
        <v>24</v>
      </c>
      <c r="D18" s="14">
        <v>26441</v>
      </c>
      <c r="E18" s="15"/>
      <c r="F18" s="15">
        <v>28012</v>
      </c>
    </row>
    <row r="19" spans="1:6" ht="15.75">
      <c r="A19" s="11"/>
      <c r="B19" s="77" t="s">
        <v>25</v>
      </c>
      <c r="D19" s="14">
        <v>25068</v>
      </c>
      <c r="E19" s="15"/>
      <c r="F19" s="15">
        <v>13362</v>
      </c>
    </row>
    <row r="20" spans="1:8" ht="15.75">
      <c r="A20" s="11"/>
      <c r="B20" s="10" t="s">
        <v>68</v>
      </c>
      <c r="D20" s="14">
        <v>17421</v>
      </c>
      <c r="E20" s="15"/>
      <c r="F20" s="15">
        <v>16833</v>
      </c>
      <c r="H20" s="38"/>
    </row>
    <row r="21" spans="4:6" ht="15.75">
      <c r="D21" s="65">
        <f>SUM(D13:D20)</f>
        <v>517777</v>
      </c>
      <c r="E21" s="15"/>
      <c r="F21" s="16">
        <f>SUM(F13:F20)</f>
        <v>450374</v>
      </c>
    </row>
    <row r="22" spans="1:6" ht="15.75">
      <c r="A22" s="11"/>
      <c r="B22" s="39" t="s">
        <v>26</v>
      </c>
      <c r="D22" s="14"/>
      <c r="E22" s="15"/>
      <c r="F22" s="15"/>
    </row>
    <row r="23" spans="1:6" ht="15.75">
      <c r="A23" s="11"/>
      <c r="B23" s="37" t="s">
        <v>15</v>
      </c>
      <c r="D23" s="100">
        <v>3000</v>
      </c>
      <c r="E23" s="17"/>
      <c r="F23" s="40">
        <v>3000</v>
      </c>
    </row>
    <row r="24" spans="1:6" ht="15.75">
      <c r="A24" s="11"/>
      <c r="B24" s="37" t="s">
        <v>45</v>
      </c>
      <c r="D24" s="101">
        <v>6219</v>
      </c>
      <c r="E24" s="17"/>
      <c r="F24" s="41">
        <v>5833</v>
      </c>
    </row>
    <row r="25" spans="1:6" ht="15.75">
      <c r="A25" s="11"/>
      <c r="B25" s="37" t="s">
        <v>27</v>
      </c>
      <c r="D25" s="101">
        <v>18527</v>
      </c>
      <c r="E25" s="15"/>
      <c r="F25" s="41">
        <v>21987</v>
      </c>
    </row>
    <row r="26" spans="1:6" ht="15.75">
      <c r="A26" s="11"/>
      <c r="B26" s="42" t="s">
        <v>42</v>
      </c>
      <c r="D26" s="101">
        <v>710</v>
      </c>
      <c r="E26" s="15"/>
      <c r="F26" s="41">
        <v>364</v>
      </c>
    </row>
    <row r="27" spans="1:6" ht="15.75">
      <c r="A27" s="11"/>
      <c r="B27" s="37" t="s">
        <v>69</v>
      </c>
      <c r="D27" s="101">
        <v>229129</v>
      </c>
      <c r="E27" s="15"/>
      <c r="F27" s="41">
        <v>223439</v>
      </c>
    </row>
    <row r="28" spans="1:6" ht="15.75">
      <c r="A28" s="11"/>
      <c r="B28" s="37" t="s">
        <v>72</v>
      </c>
      <c r="D28" s="101">
        <v>81748</v>
      </c>
      <c r="E28" s="15"/>
      <c r="F28" s="41">
        <v>58711</v>
      </c>
    </row>
    <row r="29" spans="1:6" ht="15.75">
      <c r="A29" s="11"/>
      <c r="B29" s="42" t="s">
        <v>28</v>
      </c>
      <c r="D29" s="101">
        <v>106626</v>
      </c>
      <c r="E29" s="15"/>
      <c r="F29" s="41">
        <v>143295</v>
      </c>
    </row>
    <row r="30" spans="1:6" ht="15.75">
      <c r="A30" s="11"/>
      <c r="B30" s="37" t="s">
        <v>70</v>
      </c>
      <c r="D30" s="101">
        <v>110925</v>
      </c>
      <c r="E30" s="15"/>
      <c r="F30" s="41">
        <v>100987</v>
      </c>
    </row>
    <row r="31" spans="1:6" ht="15.75">
      <c r="A31" s="11"/>
      <c r="B31" s="37" t="s">
        <v>71</v>
      </c>
      <c r="D31" s="101">
        <v>121875</v>
      </c>
      <c r="E31" s="15"/>
      <c r="F31" s="41">
        <v>126913</v>
      </c>
    </row>
    <row r="32" spans="4:8" ht="15.75">
      <c r="D32" s="102">
        <f>SUM(D23:D31)</f>
        <v>678759</v>
      </c>
      <c r="E32" s="15"/>
      <c r="F32" s="27">
        <f>SUM(F23:F31)</f>
        <v>684529</v>
      </c>
      <c r="H32" s="38"/>
    </row>
    <row r="33" spans="4:8" ht="15.75">
      <c r="D33" s="101"/>
      <c r="E33" s="15"/>
      <c r="F33" s="41"/>
      <c r="H33" s="38"/>
    </row>
    <row r="34" spans="1:6" ht="15.75">
      <c r="A34" s="11"/>
      <c r="B34" s="3" t="s">
        <v>40</v>
      </c>
      <c r="D34" s="101"/>
      <c r="E34" s="15"/>
      <c r="F34" s="41"/>
    </row>
    <row r="35" spans="1:6" ht="15.75">
      <c r="A35" s="11"/>
      <c r="B35" s="37" t="s">
        <v>46</v>
      </c>
      <c r="D35" s="101">
        <v>79</v>
      </c>
      <c r="E35" s="15"/>
      <c r="F35" s="41">
        <v>732</v>
      </c>
    </row>
    <row r="36" spans="1:6" ht="15.75">
      <c r="A36" s="11"/>
      <c r="B36" s="37" t="s">
        <v>30</v>
      </c>
      <c r="D36" s="101">
        <v>45661</v>
      </c>
      <c r="E36" s="15"/>
      <c r="F36" s="41">
        <v>43700</v>
      </c>
    </row>
    <row r="37" spans="1:6" ht="15.75">
      <c r="A37" s="11"/>
      <c r="B37" s="37" t="s">
        <v>85</v>
      </c>
      <c r="D37" s="101">
        <v>157800</v>
      </c>
      <c r="E37" s="15"/>
      <c r="F37" s="41">
        <v>123977</v>
      </c>
    </row>
    <row r="38" spans="1:6" ht="15.75">
      <c r="A38" s="11"/>
      <c r="B38" s="37" t="s">
        <v>74</v>
      </c>
      <c r="D38" s="101">
        <v>139776</v>
      </c>
      <c r="E38" s="15"/>
      <c r="F38" s="41">
        <v>191339</v>
      </c>
    </row>
    <row r="39" spans="1:6" ht="15.75">
      <c r="A39" s="11"/>
      <c r="B39" s="37" t="s">
        <v>10</v>
      </c>
      <c r="D39" s="101">
        <v>26969</v>
      </c>
      <c r="E39" s="15"/>
      <c r="F39" s="41">
        <v>19042</v>
      </c>
    </row>
    <row r="40" spans="1:6" ht="15.75">
      <c r="A40" s="11"/>
      <c r="B40" s="37" t="s">
        <v>29</v>
      </c>
      <c r="D40" s="101">
        <v>219010</v>
      </c>
      <c r="E40" s="15"/>
      <c r="F40" s="41">
        <v>271149</v>
      </c>
    </row>
    <row r="41" spans="4:8" ht="15.75">
      <c r="D41" s="102">
        <f>SUM(D35:D40)</f>
        <v>589295</v>
      </c>
      <c r="E41" s="15"/>
      <c r="F41" s="27">
        <f>SUM(F35:F40)</f>
        <v>649939</v>
      </c>
      <c r="H41" s="38"/>
    </row>
    <row r="42" spans="4:6" ht="5.25" customHeight="1">
      <c r="D42" s="15"/>
      <c r="E42" s="15"/>
      <c r="F42" s="15"/>
    </row>
    <row r="43" spans="1:6" ht="15.75">
      <c r="A43" s="11"/>
      <c r="B43" s="39" t="s">
        <v>118</v>
      </c>
      <c r="D43" s="14">
        <f>D32-D41</f>
        <v>89464</v>
      </c>
      <c r="E43" s="15"/>
      <c r="F43" s="15">
        <f>F32-F41</f>
        <v>34590</v>
      </c>
    </row>
    <row r="44" spans="4:6" ht="5.25" customHeight="1">
      <c r="D44" s="15"/>
      <c r="E44" s="15"/>
      <c r="F44" s="15"/>
    </row>
    <row r="45" spans="4:6" ht="16.5" thickBot="1">
      <c r="D45" s="20">
        <f>D21+D43</f>
        <v>607241</v>
      </c>
      <c r="E45" s="15"/>
      <c r="F45" s="60">
        <f>F21+F43</f>
        <v>484964</v>
      </c>
    </row>
    <row r="46" spans="4:6" ht="15.75">
      <c r="D46" s="15"/>
      <c r="E46" s="15"/>
      <c r="F46" s="15"/>
    </row>
    <row r="47" spans="1:6" ht="15.75">
      <c r="A47" s="11"/>
      <c r="B47" s="81" t="s">
        <v>47</v>
      </c>
      <c r="D47" s="15"/>
      <c r="E47" s="15"/>
      <c r="F47" s="15"/>
    </row>
    <row r="48" spans="1:6" ht="15.75">
      <c r="A48" s="11"/>
      <c r="B48" s="81" t="s">
        <v>120</v>
      </c>
      <c r="D48" s="15"/>
      <c r="E48" s="15"/>
      <c r="F48" s="15"/>
    </row>
    <row r="49" spans="1:6" ht="15.75">
      <c r="A49" s="11"/>
      <c r="B49" s="37" t="s">
        <v>36</v>
      </c>
      <c r="D49" s="14">
        <v>570050</v>
      </c>
      <c r="E49" s="15"/>
      <c r="F49" s="15">
        <v>570050</v>
      </c>
    </row>
    <row r="50" spans="1:6" ht="15.75">
      <c r="A50" s="11"/>
      <c r="B50" s="37" t="s">
        <v>37</v>
      </c>
      <c r="D50" s="48">
        <v>-255194</v>
      </c>
      <c r="E50" s="17"/>
      <c r="F50" s="43">
        <v>-354790</v>
      </c>
    </row>
    <row r="51" spans="4:6" ht="5.25" customHeight="1">
      <c r="D51" s="15"/>
      <c r="E51" s="15"/>
      <c r="F51" s="15"/>
    </row>
    <row r="52" spans="2:6" ht="15.75">
      <c r="B52" s="42"/>
      <c r="D52" s="14">
        <f>SUM(D49:D51)</f>
        <v>314856</v>
      </c>
      <c r="E52" s="15"/>
      <c r="F52" s="15">
        <f>SUM(F49:F51)</f>
        <v>215260</v>
      </c>
    </row>
    <row r="53" spans="4:6" ht="5.25" customHeight="1">
      <c r="D53" s="15"/>
      <c r="E53" s="15"/>
      <c r="F53" s="15"/>
    </row>
    <row r="54" spans="1:6" ht="15.75">
      <c r="A54" s="11"/>
      <c r="B54" s="39" t="s">
        <v>14</v>
      </c>
      <c r="D54" s="48">
        <v>10876</v>
      </c>
      <c r="E54" s="15"/>
      <c r="F54" s="43">
        <v>18746</v>
      </c>
    </row>
    <row r="55" spans="1:6" ht="15.75">
      <c r="A55" s="11"/>
      <c r="B55" s="39" t="s">
        <v>115</v>
      </c>
      <c r="D55" s="65">
        <f>+D52+D54</f>
        <v>325732</v>
      </c>
      <c r="E55" s="15"/>
      <c r="F55" s="16">
        <f>+F52+F54</f>
        <v>234006</v>
      </c>
    </row>
    <row r="56" spans="1:6" ht="15.75">
      <c r="A56" s="11"/>
      <c r="B56" s="37"/>
      <c r="D56" s="21"/>
      <c r="E56" s="15"/>
      <c r="F56" s="21"/>
    </row>
    <row r="57" spans="1:6" ht="15.75">
      <c r="A57" s="11"/>
      <c r="B57" s="37" t="s">
        <v>30</v>
      </c>
      <c r="D57" s="14">
        <v>2239</v>
      </c>
      <c r="E57" s="15"/>
      <c r="F57" s="15">
        <v>2130</v>
      </c>
    </row>
    <row r="58" spans="1:6" ht="15.75">
      <c r="A58" s="11"/>
      <c r="B58" s="37" t="s">
        <v>73</v>
      </c>
      <c r="D58" s="14">
        <v>148308</v>
      </c>
      <c r="E58" s="15"/>
      <c r="F58" s="15">
        <v>114766</v>
      </c>
    </row>
    <row r="59" spans="1:6" ht="15.75">
      <c r="A59" s="11"/>
      <c r="B59" s="37" t="s">
        <v>48</v>
      </c>
      <c r="D59" s="14">
        <v>58681</v>
      </c>
      <c r="E59" s="15"/>
      <c r="F59" s="15">
        <v>60155</v>
      </c>
    </row>
    <row r="60" spans="1:6" ht="15.75">
      <c r="A60" s="11"/>
      <c r="B60" s="77" t="s">
        <v>92</v>
      </c>
      <c r="D60" s="14">
        <v>38655</v>
      </c>
      <c r="E60" s="15"/>
      <c r="F60" s="15">
        <v>40629</v>
      </c>
    </row>
    <row r="61" spans="1:6" ht="15.75">
      <c r="A61" s="11"/>
      <c r="B61" s="37" t="s">
        <v>32</v>
      </c>
      <c r="D61" s="14">
        <v>2519</v>
      </c>
      <c r="E61" s="15"/>
      <c r="F61" s="15">
        <v>2517</v>
      </c>
    </row>
    <row r="62" spans="1:8" ht="15.75">
      <c r="A62" s="11"/>
      <c r="B62" s="37" t="s">
        <v>39</v>
      </c>
      <c r="D62" s="14">
        <v>31107</v>
      </c>
      <c r="E62" s="15"/>
      <c r="F62" s="15">
        <v>30761</v>
      </c>
      <c r="H62" s="38"/>
    </row>
    <row r="63" spans="2:6" ht="15.75">
      <c r="B63" s="39" t="s">
        <v>49</v>
      </c>
      <c r="D63" s="65">
        <f>SUM(D57:D62)</f>
        <v>281509</v>
      </c>
      <c r="E63" s="15"/>
      <c r="F63" s="16">
        <f>SUM(F57:F62)</f>
        <v>250958</v>
      </c>
    </row>
    <row r="64" spans="2:6" ht="9" customHeight="1">
      <c r="B64" s="39"/>
      <c r="D64" s="21"/>
      <c r="E64" s="15"/>
      <c r="F64" s="17"/>
    </row>
    <row r="65" spans="2:6" ht="16.5" thickBot="1">
      <c r="B65" s="39"/>
      <c r="D65" s="80">
        <f>+D63+D55</f>
        <v>607241</v>
      </c>
      <c r="E65" s="15"/>
      <c r="F65" s="82">
        <f>+F63+F55</f>
        <v>484964</v>
      </c>
    </row>
    <row r="66" spans="4:6" ht="15.75">
      <c r="D66" s="21"/>
      <c r="E66" s="15"/>
      <c r="F66" s="21"/>
    </row>
    <row r="67" spans="2:6" ht="15.75">
      <c r="B67" s="3" t="s">
        <v>50</v>
      </c>
      <c r="D67" s="15"/>
      <c r="E67" s="15"/>
      <c r="F67" s="15"/>
    </row>
    <row r="68" spans="2:6" ht="15.75">
      <c r="B68" s="3" t="s">
        <v>102</v>
      </c>
      <c r="D68" s="15"/>
      <c r="E68" s="15"/>
      <c r="F68" s="15"/>
    </row>
    <row r="70" spans="4:6" ht="15.75">
      <c r="D70" s="38"/>
      <c r="F70" s="38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8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7.28125" style="12" customWidth="1"/>
    <col min="2" max="2" width="0.42578125" style="12" customWidth="1"/>
    <col min="3" max="3" width="10.57421875" style="12" customWidth="1"/>
    <col min="4" max="4" width="0.42578125" style="12" customWidth="1"/>
    <col min="5" max="5" width="12.28125" style="12" customWidth="1"/>
    <col min="6" max="6" width="0.42578125" style="12" customWidth="1"/>
    <col min="7" max="7" width="13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5.57421875" style="12" customWidth="1"/>
    <col min="12" max="13" width="10.421875" style="12" bestFit="1" customWidth="1"/>
    <col min="14" max="14" width="5.8515625" style="12" bestFit="1" customWidth="1"/>
    <col min="15" max="15" width="4.28125" style="12" bestFit="1" customWidth="1"/>
    <col min="16" max="16" width="2.7109375" style="12" customWidth="1"/>
    <col min="17" max="16384" width="0.42578125" style="12" customWidth="1"/>
  </cols>
  <sheetData>
    <row r="1" spans="1:11" ht="15.7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.75">
      <c r="A3" s="122" t="s">
        <v>52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3"/>
      <c r="M3" s="123"/>
    </row>
    <row r="4" spans="1:13" ht="15.75">
      <c r="A4" s="124" t="s">
        <v>143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23"/>
    </row>
    <row r="5" spans="1:13" ht="15.75">
      <c r="A5" s="95"/>
      <c r="B5" s="1"/>
      <c r="C5" s="1"/>
      <c r="D5" s="1"/>
      <c r="E5" s="1"/>
      <c r="F5" s="1"/>
      <c r="G5" s="1"/>
      <c r="H5" s="1"/>
      <c r="I5" s="1"/>
      <c r="J5" s="1"/>
      <c r="K5" s="1"/>
      <c r="L5" s="78"/>
      <c r="M5" s="78"/>
    </row>
    <row r="6" spans="12:13" ht="15.75">
      <c r="L6" s="44" t="s">
        <v>110</v>
      </c>
      <c r="M6" s="44" t="s">
        <v>11</v>
      </c>
    </row>
    <row r="7" spans="3:13" ht="15.75">
      <c r="C7" s="126" t="s">
        <v>121</v>
      </c>
      <c r="D7" s="126"/>
      <c r="E7" s="126"/>
      <c r="F7" s="126"/>
      <c r="G7" s="126"/>
      <c r="H7" s="126"/>
      <c r="I7" s="126"/>
      <c r="J7" s="126"/>
      <c r="K7" s="126"/>
      <c r="L7" s="7" t="s">
        <v>111</v>
      </c>
      <c r="M7" s="7" t="s">
        <v>33</v>
      </c>
    </row>
    <row r="8" spans="5:7" ht="15.75">
      <c r="E8" s="85" t="s">
        <v>66</v>
      </c>
      <c r="F8" s="78"/>
      <c r="G8" s="78"/>
    </row>
    <row r="9" spans="1:11" ht="15.75">
      <c r="A9" s="4"/>
      <c r="B9" s="4"/>
      <c r="C9" s="4"/>
      <c r="D9" s="4"/>
      <c r="E9" s="44" t="s">
        <v>33</v>
      </c>
      <c r="F9" s="78"/>
      <c r="G9" s="78"/>
      <c r="H9" s="4"/>
      <c r="I9" s="4"/>
      <c r="J9" s="4"/>
      <c r="K9" s="4"/>
    </row>
    <row r="10" spans="1:13" ht="15.75">
      <c r="A10" s="4"/>
      <c r="B10" s="4"/>
      <c r="C10" s="44" t="s">
        <v>3</v>
      </c>
      <c r="D10" s="4"/>
      <c r="E10" s="7" t="s">
        <v>35</v>
      </c>
      <c r="F10" s="4"/>
      <c r="G10" s="44" t="s">
        <v>31</v>
      </c>
      <c r="H10" s="4"/>
      <c r="I10" s="46" t="s">
        <v>79</v>
      </c>
      <c r="J10" s="4"/>
      <c r="K10" s="44"/>
      <c r="L10" s="44"/>
      <c r="M10" s="44"/>
    </row>
    <row r="11" spans="1:13" ht="15.75">
      <c r="A11" s="4"/>
      <c r="B11" s="4"/>
      <c r="C11" s="59" t="s">
        <v>82</v>
      </c>
      <c r="D11" s="4"/>
      <c r="E11" s="59" t="s">
        <v>34</v>
      </c>
      <c r="F11" s="4"/>
      <c r="G11" s="56" t="s">
        <v>37</v>
      </c>
      <c r="H11" s="4"/>
      <c r="I11" s="56" t="s">
        <v>81</v>
      </c>
      <c r="J11" s="4"/>
      <c r="K11" s="56" t="s">
        <v>11</v>
      </c>
      <c r="L11" s="56"/>
      <c r="M11" s="56"/>
    </row>
    <row r="12" spans="1:13" ht="15.75">
      <c r="A12" s="4"/>
      <c r="B12" s="4"/>
      <c r="C12" s="46" t="s">
        <v>80</v>
      </c>
      <c r="D12" s="3"/>
      <c r="E12" s="46" t="s">
        <v>80</v>
      </c>
      <c r="F12" s="3"/>
      <c r="G12" s="46" t="s">
        <v>80</v>
      </c>
      <c r="H12" s="3"/>
      <c r="I12" s="46" t="s">
        <v>80</v>
      </c>
      <c r="J12" s="3"/>
      <c r="K12" s="46" t="s">
        <v>80</v>
      </c>
      <c r="L12" s="46" t="s">
        <v>80</v>
      </c>
      <c r="M12" s="46" t="s">
        <v>80</v>
      </c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1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ht="15.75">
      <c r="A16" s="2" t="s">
        <v>104</v>
      </c>
      <c r="B16" s="4"/>
      <c r="C16" s="15"/>
      <c r="D16" s="15"/>
      <c r="E16" s="15"/>
      <c r="F16" s="15"/>
      <c r="G16" s="15"/>
      <c r="H16" s="15"/>
      <c r="I16" s="15"/>
      <c r="J16" s="15"/>
      <c r="K16" s="15"/>
      <c r="L16" s="30"/>
    </row>
    <row r="17" spans="1:13" ht="15.75">
      <c r="A17" s="62" t="s">
        <v>109</v>
      </c>
      <c r="B17" s="3"/>
      <c r="C17" s="104">
        <v>570050</v>
      </c>
      <c r="D17" s="105"/>
      <c r="E17" s="105">
        <v>78530</v>
      </c>
      <c r="F17" s="105"/>
      <c r="G17" s="105">
        <v>12003</v>
      </c>
      <c r="H17" s="105"/>
      <c r="I17" s="105">
        <v>-479491</v>
      </c>
      <c r="J17" s="105"/>
      <c r="K17" s="105">
        <f>SUM(C17:I17)</f>
        <v>181092</v>
      </c>
      <c r="L17" s="105">
        <v>18746</v>
      </c>
      <c r="M17" s="106">
        <f>+K17+L17</f>
        <v>199838</v>
      </c>
    </row>
    <row r="18" spans="1:13" ht="15.75">
      <c r="A18" s="62" t="s">
        <v>117</v>
      </c>
      <c r="B18" s="3"/>
      <c r="C18" s="107">
        <v>0</v>
      </c>
      <c r="D18" s="48"/>
      <c r="E18" s="48">
        <v>0</v>
      </c>
      <c r="F18" s="48"/>
      <c r="G18" s="48">
        <v>0</v>
      </c>
      <c r="H18" s="48"/>
      <c r="I18" s="48">
        <v>34168</v>
      </c>
      <c r="J18" s="48"/>
      <c r="K18" s="48">
        <f>SUM(C18:I18)</f>
        <v>34168</v>
      </c>
      <c r="L18" s="48">
        <v>0</v>
      </c>
      <c r="M18" s="108">
        <f>+K18+L18</f>
        <v>34168</v>
      </c>
    </row>
    <row r="19" spans="1:13" ht="15.75">
      <c r="A19" s="83" t="s">
        <v>126</v>
      </c>
      <c r="B19" s="3"/>
      <c r="C19" s="14">
        <f>SUM(C17:C18)</f>
        <v>570050</v>
      </c>
      <c r="D19" s="14"/>
      <c r="E19" s="14">
        <f>SUM(E17:E18)</f>
        <v>78530</v>
      </c>
      <c r="F19" s="14"/>
      <c r="G19" s="14">
        <f>SUM(G17:G18)</f>
        <v>12003</v>
      </c>
      <c r="H19" s="14"/>
      <c r="I19" s="14">
        <f>SUM(I17:I18)</f>
        <v>-445323</v>
      </c>
      <c r="J19" s="14"/>
      <c r="K19" s="14">
        <f>SUM(K17:K18)</f>
        <v>215260</v>
      </c>
      <c r="L19" s="14">
        <f>SUM(L17:L18)</f>
        <v>18746</v>
      </c>
      <c r="M19" s="14">
        <f>SUM(M17:M18)</f>
        <v>234006</v>
      </c>
    </row>
    <row r="20" spans="1:13" ht="15.75">
      <c r="A20" s="62"/>
      <c r="B20" s="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>
      <c r="A21" s="83" t="s">
        <v>122</v>
      </c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62" t="s">
        <v>84</v>
      </c>
      <c r="B22" s="3"/>
      <c r="C22" s="109">
        <v>0</v>
      </c>
      <c r="D22" s="105"/>
      <c r="E22" s="105">
        <v>1120</v>
      </c>
      <c r="F22" s="105"/>
      <c r="G22" s="105">
        <v>6</v>
      </c>
      <c r="H22" s="105"/>
      <c r="I22" s="105">
        <v>-1126</v>
      </c>
      <c r="J22" s="105"/>
      <c r="K22" s="105">
        <f>SUM(C22:I22)</f>
        <v>0</v>
      </c>
      <c r="L22" s="105">
        <v>0</v>
      </c>
      <c r="M22" s="106">
        <f>+K22+L22</f>
        <v>0</v>
      </c>
    </row>
    <row r="23" spans="1:13" ht="15.75">
      <c r="A23" s="62" t="s">
        <v>139</v>
      </c>
      <c r="B23" s="3"/>
      <c r="C23" s="115"/>
      <c r="D23" s="21"/>
      <c r="E23" s="21"/>
      <c r="F23" s="21"/>
      <c r="G23" s="21"/>
      <c r="H23" s="21"/>
      <c r="I23" s="21"/>
      <c r="J23" s="21"/>
      <c r="K23" s="21"/>
      <c r="L23" s="21"/>
      <c r="M23" s="116"/>
    </row>
    <row r="24" spans="1:13" ht="15.75">
      <c r="A24" s="62" t="s">
        <v>136</v>
      </c>
      <c r="B24" s="3"/>
      <c r="C24" s="115">
        <v>0</v>
      </c>
      <c r="D24" s="21"/>
      <c r="E24" s="21">
        <v>0</v>
      </c>
      <c r="F24" s="21"/>
      <c r="G24" s="21">
        <v>0</v>
      </c>
      <c r="H24" s="21"/>
      <c r="I24" s="21">
        <v>2215</v>
      </c>
      <c r="J24" s="21"/>
      <c r="K24" s="21">
        <f>SUM(C24:I24)</f>
        <v>2215</v>
      </c>
      <c r="L24" s="21">
        <v>0</v>
      </c>
      <c r="M24" s="116">
        <f>+K24+L24</f>
        <v>2215</v>
      </c>
    </row>
    <row r="25" spans="1:13" ht="15.75">
      <c r="A25" s="62" t="s">
        <v>132</v>
      </c>
      <c r="B25" s="3"/>
      <c r="C25" s="115">
        <v>0</v>
      </c>
      <c r="D25" s="21"/>
      <c r="E25" s="21">
        <v>0</v>
      </c>
      <c r="F25" s="21"/>
      <c r="G25" s="21">
        <v>0</v>
      </c>
      <c r="H25" s="21"/>
      <c r="I25" s="21">
        <v>0</v>
      </c>
      <c r="J25" s="21"/>
      <c r="K25" s="21">
        <f>SUM(C25:I25)</f>
        <v>0</v>
      </c>
      <c r="L25" s="21">
        <v>-8003</v>
      </c>
      <c r="M25" s="116">
        <f>+K25+L25</f>
        <v>-8003</v>
      </c>
    </row>
    <row r="26" spans="1:13" ht="15.75">
      <c r="A26" s="62" t="s">
        <v>149</v>
      </c>
      <c r="B26" s="3"/>
      <c r="C26" s="110">
        <v>0</v>
      </c>
      <c r="D26" s="48"/>
      <c r="E26" s="48">
        <v>0</v>
      </c>
      <c r="F26" s="48"/>
      <c r="G26" s="48">
        <v>925</v>
      </c>
      <c r="H26" s="48"/>
      <c r="I26" s="48">
        <v>0</v>
      </c>
      <c r="J26" s="48"/>
      <c r="K26" s="48">
        <f>SUM(C26:I26)</f>
        <v>925</v>
      </c>
      <c r="L26" s="48">
        <v>-44</v>
      </c>
      <c r="M26" s="108">
        <f>+K26+L26</f>
        <v>881</v>
      </c>
    </row>
    <row r="27" spans="1:13" ht="15.75">
      <c r="A27" s="62" t="s">
        <v>123</v>
      </c>
      <c r="B27" s="3"/>
      <c r="C27" s="79">
        <f>SUM(C22:C26)</f>
        <v>0</v>
      </c>
      <c r="D27" s="21"/>
      <c r="E27" s="79">
        <f>SUM(E22:E26)</f>
        <v>1120</v>
      </c>
      <c r="F27" s="21"/>
      <c r="G27" s="79">
        <f>SUM(G22:G26)</f>
        <v>931</v>
      </c>
      <c r="H27" s="21"/>
      <c r="I27" s="79">
        <f>SUM(I22:I26)</f>
        <v>1089</v>
      </c>
      <c r="J27" s="21"/>
      <c r="K27" s="79">
        <f>SUM(K22:K26)</f>
        <v>3140</v>
      </c>
      <c r="L27" s="79">
        <f>SUM(L22:L26)</f>
        <v>-8047</v>
      </c>
      <c r="M27" s="79">
        <f>SUM(M22:M26)</f>
        <v>-4907</v>
      </c>
    </row>
    <row r="28" spans="1:14" ht="15.75">
      <c r="A28" s="4" t="s">
        <v>43</v>
      </c>
      <c r="B28" s="29"/>
      <c r="C28" s="111">
        <v>0</v>
      </c>
      <c r="D28" s="48"/>
      <c r="E28" s="48">
        <v>0</v>
      </c>
      <c r="F28" s="48"/>
      <c r="G28" s="48">
        <v>0</v>
      </c>
      <c r="H28" s="48"/>
      <c r="I28" s="48">
        <v>96456</v>
      </c>
      <c r="J28" s="48"/>
      <c r="K28" s="48">
        <f>SUM(C28:I28)</f>
        <v>96456</v>
      </c>
      <c r="L28" s="48">
        <v>177</v>
      </c>
      <c r="M28" s="48">
        <f>+K28+L28</f>
        <v>96633</v>
      </c>
      <c r="N28" s="19"/>
    </row>
    <row r="29" spans="1:13" ht="15.75">
      <c r="A29" s="4" t="s">
        <v>124</v>
      </c>
      <c r="B29" s="3"/>
      <c r="C29" s="18">
        <f>SUM(C27:C28)</f>
        <v>0</v>
      </c>
      <c r="D29" s="14"/>
      <c r="E29" s="18">
        <f>SUM(E27:E28)</f>
        <v>1120</v>
      </c>
      <c r="F29" s="14"/>
      <c r="G29" s="18">
        <f>SUM(G27:G28)</f>
        <v>931</v>
      </c>
      <c r="H29" s="14"/>
      <c r="I29" s="18">
        <f>SUM(I27:I28)</f>
        <v>97545</v>
      </c>
      <c r="J29" s="14"/>
      <c r="K29" s="18">
        <f>SUM(K27:K28)</f>
        <v>99596</v>
      </c>
      <c r="L29" s="18">
        <f>SUM(L27:L28)</f>
        <v>-7870</v>
      </c>
      <c r="M29" s="18">
        <f>SUM(M27:M28)</f>
        <v>91726</v>
      </c>
    </row>
    <row r="30" spans="1:13" ht="15.75">
      <c r="A30" s="4"/>
      <c r="B30" s="3"/>
      <c r="C30" s="48"/>
      <c r="D30" s="14"/>
      <c r="E30" s="48"/>
      <c r="F30" s="14"/>
      <c r="G30" s="48"/>
      <c r="H30" s="21"/>
      <c r="I30" s="48"/>
      <c r="J30" s="14"/>
      <c r="K30" s="48"/>
      <c r="L30" s="48"/>
      <c r="M30" s="48"/>
    </row>
    <row r="31" spans="1:13" ht="6.75" customHeight="1">
      <c r="A31" s="4"/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6.5" thickBot="1">
      <c r="A32" s="2" t="s">
        <v>147</v>
      </c>
      <c r="B32" s="3"/>
      <c r="C32" s="80">
        <f>+C29+C19</f>
        <v>570050</v>
      </c>
      <c r="D32" s="21"/>
      <c r="E32" s="80">
        <f>+E29+E19</f>
        <v>79650</v>
      </c>
      <c r="F32" s="21"/>
      <c r="G32" s="80">
        <f>+G29+G19</f>
        <v>12934</v>
      </c>
      <c r="H32" s="21"/>
      <c r="I32" s="80">
        <f>+I29+I19</f>
        <v>-347778</v>
      </c>
      <c r="J32" s="21"/>
      <c r="K32" s="80">
        <f>+K29+K19</f>
        <v>314856</v>
      </c>
      <c r="L32" s="80">
        <f>+L29+L19</f>
        <v>10876</v>
      </c>
      <c r="M32" s="80">
        <f>+M29+M19</f>
        <v>325732</v>
      </c>
    </row>
    <row r="33" spans="1:16" ht="15.75">
      <c r="A33" s="4"/>
      <c r="B33" s="4"/>
      <c r="C33" s="15"/>
      <c r="D33" s="15"/>
      <c r="E33" s="15"/>
      <c r="F33" s="15"/>
      <c r="G33" s="15"/>
      <c r="H33" s="15"/>
      <c r="I33" s="15"/>
      <c r="J33" s="15"/>
      <c r="K33" s="15"/>
      <c r="L33" s="117"/>
      <c r="M33" s="117"/>
      <c r="N33" s="15">
        <f>+'BS'!D52-'Changes in Equity'!K32</f>
        <v>0</v>
      </c>
      <c r="O33" s="117">
        <f>+'BS'!D54-'Changes in Equity'!L32</f>
        <v>0</v>
      </c>
      <c r="P33" s="117">
        <f>+M32-'BS'!D55</f>
        <v>0</v>
      </c>
    </row>
    <row r="34" spans="1:11" ht="15.75">
      <c r="A34" s="4"/>
      <c r="B34" s="4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.75">
      <c r="A35" s="4"/>
      <c r="B35" s="4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.75">
      <c r="A36" s="4"/>
      <c r="B36" s="4"/>
      <c r="C36" s="15"/>
      <c r="D36" s="15"/>
      <c r="E36" s="15"/>
      <c r="F36" s="15"/>
      <c r="G36" s="15"/>
      <c r="H36" s="15"/>
      <c r="I36" s="15"/>
      <c r="J36" s="15"/>
      <c r="K36" s="15"/>
    </row>
    <row r="37" spans="12:13" ht="15.75">
      <c r="L37" s="44" t="s">
        <v>110</v>
      </c>
      <c r="M37" s="44" t="s">
        <v>11</v>
      </c>
    </row>
    <row r="38" spans="3:13" ht="15.75">
      <c r="C38" s="126" t="s">
        <v>121</v>
      </c>
      <c r="D38" s="126"/>
      <c r="E38" s="126"/>
      <c r="F38" s="126"/>
      <c r="G38" s="126"/>
      <c r="H38" s="126"/>
      <c r="I38" s="126"/>
      <c r="J38" s="126"/>
      <c r="K38" s="126"/>
      <c r="L38" s="7" t="s">
        <v>111</v>
      </c>
      <c r="M38" s="7" t="s">
        <v>33</v>
      </c>
    </row>
    <row r="39" spans="5:7" ht="15.75">
      <c r="E39" s="85" t="s">
        <v>66</v>
      </c>
      <c r="F39" s="78"/>
      <c r="G39" s="78"/>
    </row>
    <row r="40" spans="1:11" ht="15.75">
      <c r="A40" s="4"/>
      <c r="B40" s="4"/>
      <c r="C40" s="4"/>
      <c r="D40" s="4"/>
      <c r="E40" s="44" t="s">
        <v>33</v>
      </c>
      <c r="F40" s="78"/>
      <c r="G40" s="78"/>
      <c r="H40" s="4"/>
      <c r="I40" s="4"/>
      <c r="J40" s="4"/>
      <c r="K40" s="4"/>
    </row>
    <row r="41" spans="1:13" ht="15.75">
      <c r="A41" s="4"/>
      <c r="B41" s="4"/>
      <c r="C41" s="44" t="s">
        <v>3</v>
      </c>
      <c r="D41" s="4"/>
      <c r="E41" s="7" t="s">
        <v>35</v>
      </c>
      <c r="F41" s="4"/>
      <c r="G41" s="44" t="s">
        <v>31</v>
      </c>
      <c r="H41" s="4"/>
      <c r="I41" s="46" t="s">
        <v>79</v>
      </c>
      <c r="J41" s="4"/>
      <c r="K41" s="44"/>
      <c r="L41" s="44"/>
      <c r="M41" s="44"/>
    </row>
    <row r="42" spans="1:13" ht="15.75">
      <c r="A42" s="4"/>
      <c r="B42" s="4"/>
      <c r="C42" s="59" t="s">
        <v>82</v>
      </c>
      <c r="D42" s="4"/>
      <c r="E42" s="59" t="s">
        <v>34</v>
      </c>
      <c r="F42" s="4"/>
      <c r="G42" s="56" t="s">
        <v>37</v>
      </c>
      <c r="H42" s="4"/>
      <c r="I42" s="56" t="s">
        <v>81</v>
      </c>
      <c r="J42" s="4"/>
      <c r="K42" s="56" t="s">
        <v>11</v>
      </c>
      <c r="L42" s="56"/>
      <c r="M42" s="56"/>
    </row>
    <row r="43" spans="1:13" ht="15.75">
      <c r="A43" s="4"/>
      <c r="B43" s="4"/>
      <c r="C43" s="46" t="s">
        <v>80</v>
      </c>
      <c r="D43" s="3"/>
      <c r="E43" s="46" t="s">
        <v>80</v>
      </c>
      <c r="F43" s="3"/>
      <c r="G43" s="46" t="s">
        <v>80</v>
      </c>
      <c r="H43" s="3"/>
      <c r="I43" s="46" t="s">
        <v>80</v>
      </c>
      <c r="J43" s="3"/>
      <c r="K43" s="46" t="s">
        <v>80</v>
      </c>
      <c r="L43" s="46" t="s">
        <v>80</v>
      </c>
      <c r="M43" s="46" t="s">
        <v>80</v>
      </c>
    </row>
    <row r="44" spans="1:11" ht="15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31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ht="15.75">
      <c r="A47" s="2" t="s">
        <v>64</v>
      </c>
      <c r="B47" s="4"/>
      <c r="C47" s="15"/>
      <c r="D47" s="15"/>
      <c r="E47" s="15"/>
      <c r="F47" s="15"/>
      <c r="G47" s="15"/>
      <c r="H47" s="15"/>
      <c r="I47" s="15"/>
      <c r="J47" s="15"/>
      <c r="K47" s="15"/>
      <c r="L47" s="30"/>
    </row>
    <row r="48" spans="1:13" ht="15.75">
      <c r="A48" s="62" t="s">
        <v>109</v>
      </c>
      <c r="B48" s="4"/>
      <c r="C48" s="90">
        <v>570050</v>
      </c>
      <c r="D48" s="91"/>
      <c r="E48" s="91">
        <v>81059</v>
      </c>
      <c r="F48" s="91"/>
      <c r="G48" s="91">
        <v>17635</v>
      </c>
      <c r="H48" s="91"/>
      <c r="I48" s="91">
        <v>-532017</v>
      </c>
      <c r="J48" s="91"/>
      <c r="K48" s="91">
        <f>SUM(C48:I48)</f>
        <v>136727</v>
      </c>
      <c r="L48" s="91">
        <v>46032</v>
      </c>
      <c r="M48" s="92">
        <f>+K48+L48</f>
        <v>182759</v>
      </c>
    </row>
    <row r="49" spans="1:13" ht="15.75">
      <c r="A49" s="62" t="s">
        <v>117</v>
      </c>
      <c r="B49" s="4"/>
      <c r="C49" s="93">
        <v>0</v>
      </c>
      <c r="D49" s="43"/>
      <c r="E49" s="43">
        <v>0</v>
      </c>
      <c r="F49" s="43"/>
      <c r="G49" s="43">
        <v>0</v>
      </c>
      <c r="H49" s="43"/>
      <c r="I49" s="43">
        <v>33235</v>
      </c>
      <c r="J49" s="43"/>
      <c r="K49" s="43">
        <f>SUM(C49:I49)</f>
        <v>33235</v>
      </c>
      <c r="L49" s="43">
        <v>0</v>
      </c>
      <c r="M49" s="94">
        <f>+K49+L49</f>
        <v>33235</v>
      </c>
    </row>
    <row r="50" spans="1:13" ht="15.75">
      <c r="A50" s="83" t="s">
        <v>127</v>
      </c>
      <c r="B50" s="4"/>
      <c r="C50" s="15">
        <f>SUM(C48:C49)</f>
        <v>570050</v>
      </c>
      <c r="D50" s="15"/>
      <c r="E50" s="15">
        <f>SUM(E48:E49)</f>
        <v>81059</v>
      </c>
      <c r="F50" s="15"/>
      <c r="G50" s="15">
        <f>SUM(G48:G49)</f>
        <v>17635</v>
      </c>
      <c r="H50" s="15"/>
      <c r="I50" s="15">
        <f>SUM(I48:I49)</f>
        <v>-498782</v>
      </c>
      <c r="J50" s="15"/>
      <c r="K50" s="15">
        <f>SUM(K48:K49)</f>
        <v>169962</v>
      </c>
      <c r="L50" s="15">
        <f>SUM(L48:L49)</f>
        <v>46032</v>
      </c>
      <c r="M50" s="15">
        <f>SUM(M48:M49)</f>
        <v>215994</v>
      </c>
    </row>
    <row r="51" spans="1:13" ht="15.75">
      <c r="A51" s="62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>
      <c r="A52" s="83" t="s">
        <v>122</v>
      </c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>
      <c r="A53" s="62" t="s">
        <v>84</v>
      </c>
      <c r="B53" s="4"/>
      <c r="C53" s="98">
        <v>0</v>
      </c>
      <c r="D53" s="91"/>
      <c r="E53" s="91">
        <v>641</v>
      </c>
      <c r="F53" s="91"/>
      <c r="G53" s="91">
        <v>203</v>
      </c>
      <c r="H53" s="91"/>
      <c r="I53" s="91">
        <v>-844</v>
      </c>
      <c r="J53" s="91"/>
      <c r="K53" s="91">
        <f>SUM(C53:I53)</f>
        <v>0</v>
      </c>
      <c r="L53" s="91">
        <v>0</v>
      </c>
      <c r="M53" s="92">
        <f>+K53+L53</f>
        <v>0</v>
      </c>
    </row>
    <row r="54" spans="1:13" ht="15.75">
      <c r="A54" s="62" t="s">
        <v>129</v>
      </c>
      <c r="B54" s="4"/>
      <c r="C54" s="112"/>
      <c r="D54" s="17"/>
      <c r="E54" s="17"/>
      <c r="F54" s="17"/>
      <c r="G54" s="17"/>
      <c r="H54" s="17"/>
      <c r="I54" s="17"/>
      <c r="J54" s="17"/>
      <c r="K54" s="17"/>
      <c r="L54" s="17"/>
      <c r="M54" s="113"/>
    </row>
    <row r="55" spans="1:13" ht="15.75">
      <c r="A55" s="62" t="s">
        <v>130</v>
      </c>
      <c r="B55" s="4"/>
      <c r="C55" s="112">
        <v>0</v>
      </c>
      <c r="D55" s="17"/>
      <c r="E55" s="17">
        <v>-3398</v>
      </c>
      <c r="F55" s="17"/>
      <c r="G55" s="17">
        <v>0</v>
      </c>
      <c r="H55" s="17"/>
      <c r="I55" s="17">
        <v>0</v>
      </c>
      <c r="J55" s="17"/>
      <c r="K55" s="17">
        <f>SUM(C55:I55)</f>
        <v>-3398</v>
      </c>
      <c r="L55" s="17">
        <v>0</v>
      </c>
      <c r="M55" s="113">
        <f>+K55+L55</f>
        <v>-3398</v>
      </c>
    </row>
    <row r="56" spans="1:13" ht="15.75">
      <c r="A56" s="62" t="s">
        <v>131</v>
      </c>
      <c r="B56" s="4"/>
      <c r="C56" s="112">
        <v>0</v>
      </c>
      <c r="D56" s="17"/>
      <c r="E56" s="17">
        <v>0</v>
      </c>
      <c r="F56" s="17"/>
      <c r="G56" s="17">
        <v>0</v>
      </c>
      <c r="H56" s="17"/>
      <c r="I56" s="17">
        <v>0</v>
      </c>
      <c r="J56" s="17"/>
      <c r="K56" s="17">
        <f>SUM(C56:I56)</f>
        <v>0</v>
      </c>
      <c r="L56" s="17">
        <v>-42093</v>
      </c>
      <c r="M56" s="113">
        <f>+K56+L56</f>
        <v>-42093</v>
      </c>
    </row>
    <row r="57" spans="1:13" ht="15.75">
      <c r="A57" s="62" t="s">
        <v>117</v>
      </c>
      <c r="B57" s="4"/>
      <c r="C57" s="112">
        <v>0</v>
      </c>
      <c r="D57" s="17"/>
      <c r="E57" s="17">
        <v>0</v>
      </c>
      <c r="F57" s="17"/>
      <c r="G57" s="17">
        <v>0</v>
      </c>
      <c r="H57" s="17"/>
      <c r="I57" s="17">
        <v>484</v>
      </c>
      <c r="J57" s="17"/>
      <c r="K57" s="17">
        <f>SUM(C57:I57)</f>
        <v>484</v>
      </c>
      <c r="L57" s="17">
        <v>0</v>
      </c>
      <c r="M57" s="113">
        <f>+K57+L57</f>
        <v>484</v>
      </c>
    </row>
    <row r="58" spans="1:13" ht="15.75">
      <c r="A58" s="62" t="s">
        <v>149</v>
      </c>
      <c r="B58" s="4"/>
      <c r="C58" s="99">
        <v>0</v>
      </c>
      <c r="D58" s="43"/>
      <c r="E58" s="43">
        <v>0</v>
      </c>
      <c r="F58" s="43"/>
      <c r="G58" s="43">
        <v>2445</v>
      </c>
      <c r="H58" s="43"/>
      <c r="I58" s="43">
        <v>0</v>
      </c>
      <c r="J58" s="43"/>
      <c r="K58" s="43">
        <f>SUM(C58:I58)</f>
        <v>2445</v>
      </c>
      <c r="L58" s="43">
        <v>-49</v>
      </c>
      <c r="M58" s="94">
        <f>+K58+L58</f>
        <v>2396</v>
      </c>
    </row>
    <row r="59" spans="1:13" ht="15.75">
      <c r="A59" s="62" t="s">
        <v>137</v>
      </c>
      <c r="B59" s="4"/>
      <c r="C59" s="103">
        <f>SUM(C53:C58)</f>
        <v>0</v>
      </c>
      <c r="D59" s="17"/>
      <c r="E59" s="103">
        <f>SUM(E53:E58)</f>
        <v>-2757</v>
      </c>
      <c r="F59" s="17"/>
      <c r="G59" s="103">
        <f>SUM(G53:G58)</f>
        <v>2648</v>
      </c>
      <c r="H59" s="17"/>
      <c r="I59" s="103">
        <f>SUM(I53:I58)</f>
        <v>-360</v>
      </c>
      <c r="J59" s="17"/>
      <c r="K59" s="103">
        <f>SUM(K53:K58)</f>
        <v>-469</v>
      </c>
      <c r="L59" s="103">
        <f>SUM(L53:L58)</f>
        <v>-42142</v>
      </c>
      <c r="M59" s="103">
        <f>SUM(M53:M58)</f>
        <v>-42611</v>
      </c>
    </row>
    <row r="60" spans="1:13" ht="15.75">
      <c r="A60" s="4" t="s">
        <v>43</v>
      </c>
      <c r="B60" s="4"/>
      <c r="C60" s="76">
        <v>0</v>
      </c>
      <c r="D60" s="43"/>
      <c r="E60" s="43">
        <v>0</v>
      </c>
      <c r="F60" s="43"/>
      <c r="G60" s="43">
        <v>0</v>
      </c>
      <c r="H60" s="43"/>
      <c r="I60" s="43">
        <v>34898</v>
      </c>
      <c r="J60" s="43"/>
      <c r="K60" s="43">
        <f>SUM(C60:I60)</f>
        <v>34898</v>
      </c>
      <c r="L60" s="43">
        <v>4628</v>
      </c>
      <c r="M60" s="43">
        <f>+K60+L60</f>
        <v>39526</v>
      </c>
    </row>
    <row r="61" spans="1:13" ht="15.75">
      <c r="A61" s="4" t="s">
        <v>124</v>
      </c>
      <c r="B61" s="4"/>
      <c r="C61" s="13">
        <f>SUM(C59:C60)</f>
        <v>0</v>
      </c>
      <c r="D61" s="15"/>
      <c r="E61" s="13">
        <f>SUM(E59:E60)</f>
        <v>-2757</v>
      </c>
      <c r="F61" s="15"/>
      <c r="G61" s="13">
        <f>SUM(G59:G60)</f>
        <v>2648</v>
      </c>
      <c r="H61" s="15"/>
      <c r="I61" s="13">
        <f>SUM(I59:I60)</f>
        <v>34538</v>
      </c>
      <c r="J61" s="15"/>
      <c r="K61" s="13">
        <f>SUM(K59:K60)</f>
        <v>34429</v>
      </c>
      <c r="L61" s="13">
        <f>SUM(L59:L60)</f>
        <v>-37514</v>
      </c>
      <c r="M61" s="13">
        <f>SUM(M59:M60)</f>
        <v>-3085</v>
      </c>
    </row>
    <row r="62" spans="1:13" ht="15.75">
      <c r="A62" s="4"/>
      <c r="B62" s="4"/>
      <c r="C62" s="43"/>
      <c r="D62" s="15"/>
      <c r="E62" s="43"/>
      <c r="F62" s="15"/>
      <c r="G62" s="43"/>
      <c r="H62" s="17"/>
      <c r="I62" s="43"/>
      <c r="J62" s="15"/>
      <c r="K62" s="43"/>
      <c r="L62" s="43"/>
      <c r="M62" s="43"/>
    </row>
    <row r="63" spans="1:13" ht="6.75" customHeight="1">
      <c r="A63" s="4"/>
      <c r="B63" s="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6.5" thickBot="1">
      <c r="A64" s="2" t="s">
        <v>148</v>
      </c>
      <c r="B64" s="4"/>
      <c r="C64" s="82">
        <f>+C61+C50</f>
        <v>570050</v>
      </c>
      <c r="D64" s="17"/>
      <c r="E64" s="82">
        <f>+E61+E50</f>
        <v>78302</v>
      </c>
      <c r="F64" s="17"/>
      <c r="G64" s="82">
        <f>+G61+G50</f>
        <v>20283</v>
      </c>
      <c r="H64" s="17"/>
      <c r="I64" s="82">
        <f>+I61+I50</f>
        <v>-464244</v>
      </c>
      <c r="J64" s="17"/>
      <c r="K64" s="82">
        <f>+K61+K50</f>
        <v>204391</v>
      </c>
      <c r="L64" s="82">
        <f>+L61+L50</f>
        <v>8518</v>
      </c>
      <c r="M64" s="82">
        <f>+M61+M50</f>
        <v>212909</v>
      </c>
    </row>
    <row r="65" spans="1:11" ht="15.75">
      <c r="A65" s="4"/>
      <c r="B65" s="4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.75">
      <c r="A66" s="9" t="s">
        <v>150</v>
      </c>
      <c r="B66" s="4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.75">
      <c r="A67" s="9"/>
      <c r="B67" s="4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.75">
      <c r="A68" s="4"/>
      <c r="B68" s="4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5.75">
      <c r="A69" s="2" t="s">
        <v>116</v>
      </c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.75">
      <c r="A70" s="83" t="s">
        <v>103</v>
      </c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</sheetData>
  <mergeCells count="4">
    <mergeCell ref="A3:M3"/>
    <mergeCell ref="A4:M4"/>
    <mergeCell ref="C7:K7"/>
    <mergeCell ref="C38:K38"/>
  </mergeCells>
  <printOptions/>
  <pageMargins left="0.75" right="0.75" top="1" bottom="0.79" header="0.5" footer="0.5"/>
  <pageSetup fitToHeight="1" fitToWidth="1" horizontalDpi="600" verticalDpi="600" orientation="portrait" paperSize="9" scale="62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6.421875" style="12" customWidth="1"/>
    <col min="2" max="2" width="0.42578125" style="12" customWidth="1"/>
    <col min="3" max="3" width="13.421875" style="12" bestFit="1" customWidth="1"/>
    <col min="4" max="4" width="0.42578125" style="12" customWidth="1"/>
    <col min="5" max="5" width="13.421875" style="12" bestFit="1" customWidth="1"/>
    <col min="6" max="6" width="0.42578125" style="12" bestFit="1" customWidth="1"/>
    <col min="7" max="16384" width="0.42578125" style="12" customWidth="1"/>
  </cols>
  <sheetData>
    <row r="1" spans="1:6" ht="15.75">
      <c r="A1" s="3" t="s">
        <v>1</v>
      </c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6" ht="15.75">
      <c r="A3" s="31" t="s">
        <v>53</v>
      </c>
      <c r="B3" s="4"/>
      <c r="C3" s="3"/>
      <c r="D3" s="3"/>
      <c r="E3" s="4"/>
      <c r="F3" s="4"/>
    </row>
    <row r="4" spans="1:6" ht="15.75">
      <c r="A4" s="63" t="s">
        <v>143</v>
      </c>
      <c r="B4" s="4"/>
      <c r="C4" s="3"/>
      <c r="D4" s="3"/>
      <c r="E4" s="4"/>
      <c r="F4" s="4"/>
    </row>
    <row r="5" spans="1:6" ht="16.5" thickBot="1">
      <c r="A5" s="4"/>
      <c r="B5" s="4"/>
      <c r="C5" s="4"/>
      <c r="D5" s="3"/>
      <c r="E5" s="4"/>
      <c r="F5" s="4"/>
    </row>
    <row r="6" spans="1:6" ht="15.75">
      <c r="A6" s="4"/>
      <c r="B6" s="4"/>
      <c r="C6" s="69"/>
      <c r="D6" s="3"/>
      <c r="E6" s="69"/>
      <c r="F6" s="45"/>
    </row>
    <row r="7" spans="1:6" ht="15.75">
      <c r="A7" s="4"/>
      <c r="B7" s="4"/>
      <c r="C7" s="67"/>
      <c r="D7" s="67"/>
      <c r="E7" s="67"/>
      <c r="F7" s="44"/>
    </row>
    <row r="8" spans="1:6" ht="15.75">
      <c r="A8" s="4"/>
      <c r="B8" s="4"/>
      <c r="C8" s="70" t="s">
        <v>144</v>
      </c>
      <c r="D8" s="70"/>
      <c r="E8" s="70" t="s">
        <v>144</v>
      </c>
      <c r="F8" s="44"/>
    </row>
    <row r="9" spans="1:6" ht="15.75">
      <c r="A9" s="4"/>
      <c r="B9" s="4"/>
      <c r="C9" s="67" t="s">
        <v>77</v>
      </c>
      <c r="D9" s="67"/>
      <c r="E9" s="67" t="s">
        <v>77</v>
      </c>
      <c r="F9" s="44"/>
    </row>
    <row r="10" spans="1:6" ht="15.75">
      <c r="A10" s="4"/>
      <c r="B10" s="4"/>
      <c r="C10" s="70" t="s">
        <v>145</v>
      </c>
      <c r="D10" s="70"/>
      <c r="E10" s="70" t="s">
        <v>146</v>
      </c>
      <c r="F10" s="46"/>
    </row>
    <row r="11" spans="1:6" ht="16.5" thickBot="1">
      <c r="A11" s="4"/>
      <c r="B11" s="4"/>
      <c r="C11" s="68" t="s">
        <v>80</v>
      </c>
      <c r="D11" s="15"/>
      <c r="E11" s="68" t="s">
        <v>80</v>
      </c>
      <c r="F11" s="57"/>
    </row>
    <row r="12" spans="1:6" ht="15.75">
      <c r="A12" s="3" t="s">
        <v>90</v>
      </c>
      <c r="B12" s="4"/>
      <c r="C12" s="15"/>
      <c r="D12" s="15"/>
      <c r="E12" s="4"/>
      <c r="F12" s="4"/>
    </row>
    <row r="13" spans="1:6" ht="9" customHeight="1">
      <c r="A13" s="3"/>
      <c r="B13" s="4"/>
      <c r="C13" s="15"/>
      <c r="D13" s="15"/>
      <c r="E13" s="4"/>
      <c r="F13" s="4"/>
    </row>
    <row r="14" spans="1:6" ht="15.75">
      <c r="A14" s="3" t="s">
        <v>7</v>
      </c>
      <c r="B14" s="4"/>
      <c r="C14" s="14">
        <v>128389</v>
      </c>
      <c r="D14" s="15"/>
      <c r="E14" s="15">
        <v>61198</v>
      </c>
      <c r="F14" s="4"/>
    </row>
    <row r="15" spans="1:6" ht="15.75">
      <c r="A15" s="4" t="s">
        <v>89</v>
      </c>
      <c r="B15" s="4"/>
      <c r="C15" s="14"/>
      <c r="D15" s="15"/>
      <c r="E15" s="15"/>
      <c r="F15" s="4"/>
    </row>
    <row r="16" spans="1:6" ht="15.75">
      <c r="A16" s="4"/>
      <c r="B16" s="4"/>
      <c r="C16" s="14"/>
      <c r="D16" s="15"/>
      <c r="E16" s="15"/>
      <c r="F16" s="4"/>
    </row>
    <row r="17" spans="1:6" ht="15.75">
      <c r="A17" s="4" t="s">
        <v>41</v>
      </c>
      <c r="B17" s="4"/>
      <c r="C17" s="14">
        <v>-11322</v>
      </c>
      <c r="D17" s="15"/>
      <c r="E17" s="15">
        <v>50174</v>
      </c>
      <c r="F17" s="4"/>
    </row>
    <row r="18" spans="1:6" ht="15.75">
      <c r="A18" s="4"/>
      <c r="B18" s="4"/>
      <c r="C18" s="48"/>
      <c r="D18" s="17"/>
      <c r="E18" s="43"/>
      <c r="F18" s="4"/>
    </row>
    <row r="19" spans="1:6" ht="15.75">
      <c r="A19" s="4" t="s">
        <v>12</v>
      </c>
      <c r="B19" s="4"/>
      <c r="C19" s="14">
        <f>SUM(C14:C18)</f>
        <v>117067</v>
      </c>
      <c r="D19" s="17"/>
      <c r="E19" s="15">
        <f>SUM(E14:E18)</f>
        <v>111372</v>
      </c>
      <c r="F19" s="4"/>
    </row>
    <row r="20" spans="1:6" ht="15.75">
      <c r="A20" s="4"/>
      <c r="B20" s="4"/>
      <c r="C20" s="14"/>
      <c r="D20" s="17"/>
      <c r="E20" s="15"/>
      <c r="F20" s="4"/>
    </row>
    <row r="21" spans="1:6" ht="15.75">
      <c r="A21" s="4" t="s">
        <v>13</v>
      </c>
      <c r="B21" s="4"/>
      <c r="C21" s="14"/>
      <c r="D21" s="17"/>
      <c r="E21" s="15"/>
      <c r="F21" s="4"/>
    </row>
    <row r="22" spans="1:6" ht="15.75">
      <c r="A22" s="4" t="s">
        <v>58</v>
      </c>
      <c r="B22" s="4"/>
      <c r="C22" s="14">
        <v>-22756</v>
      </c>
      <c r="D22" s="17"/>
      <c r="E22" s="15">
        <v>-65378</v>
      </c>
      <c r="F22" s="4"/>
    </row>
    <row r="23" spans="1:6" ht="15.75">
      <c r="A23" s="4" t="s">
        <v>59</v>
      </c>
      <c r="B23" s="4"/>
      <c r="C23" s="14">
        <v>-11545</v>
      </c>
      <c r="D23" s="17"/>
      <c r="E23" s="15">
        <v>-22663</v>
      </c>
      <c r="F23" s="4"/>
    </row>
    <row r="24" spans="1:6" ht="6" customHeight="1">
      <c r="A24" s="4"/>
      <c r="B24" s="4"/>
      <c r="C24" s="48"/>
      <c r="D24" s="17"/>
      <c r="E24" s="43"/>
      <c r="F24" s="4"/>
    </row>
    <row r="25" spans="1:6" ht="15.75">
      <c r="A25" s="4" t="s">
        <v>133</v>
      </c>
      <c r="B25" s="4"/>
      <c r="C25" s="21">
        <f>+C23+C22+C19</f>
        <v>82766</v>
      </c>
      <c r="D25" s="17"/>
      <c r="E25" s="17">
        <f>+E23+E22+E19</f>
        <v>23331</v>
      </c>
      <c r="F25" s="58"/>
    </row>
    <row r="26" spans="1:6" ht="15.75">
      <c r="A26" s="4" t="s">
        <v>87</v>
      </c>
      <c r="B26" s="4"/>
      <c r="C26" s="21">
        <v>-24347</v>
      </c>
      <c r="D26" s="17"/>
      <c r="E26" s="17">
        <v>-16441</v>
      </c>
      <c r="F26" s="28"/>
    </row>
    <row r="27" spans="1:6" ht="15.75">
      <c r="A27" s="4" t="s">
        <v>88</v>
      </c>
      <c r="B27" s="4"/>
      <c r="C27" s="48">
        <v>-22191</v>
      </c>
      <c r="D27" s="17"/>
      <c r="E27" s="43">
        <v>-14939</v>
      </c>
      <c r="F27" s="28"/>
    </row>
    <row r="28" spans="1:6" ht="15.75">
      <c r="A28" s="2" t="s">
        <v>135</v>
      </c>
      <c r="B28" s="4"/>
      <c r="C28" s="14">
        <f>+C27+C26+C25</f>
        <v>36228</v>
      </c>
      <c r="D28" s="21"/>
      <c r="E28" s="15">
        <f>+E27+E26+E25</f>
        <v>-8049</v>
      </c>
      <c r="F28" s="4"/>
    </row>
    <row r="29" spans="1:6" ht="15.75">
      <c r="A29" s="3"/>
      <c r="B29" s="4"/>
      <c r="C29" s="14"/>
      <c r="D29" s="17"/>
      <c r="E29" s="15"/>
      <c r="F29" s="4"/>
    </row>
    <row r="30" spans="1:6" ht="15.75">
      <c r="A30" s="2" t="s">
        <v>8</v>
      </c>
      <c r="B30" s="4"/>
      <c r="C30" s="21">
        <v>-80418</v>
      </c>
      <c r="D30" s="21"/>
      <c r="E30" s="17">
        <v>-80471</v>
      </c>
      <c r="F30" s="58"/>
    </row>
    <row r="31" spans="1:6" ht="15.75">
      <c r="A31" s="61"/>
      <c r="B31" s="4"/>
      <c r="C31" s="14"/>
      <c r="D31" s="17"/>
      <c r="E31" s="15"/>
      <c r="F31" s="4"/>
    </row>
    <row r="32" spans="1:6" ht="15.75">
      <c r="A32" s="2" t="s">
        <v>140</v>
      </c>
      <c r="B32" s="4"/>
      <c r="C32" s="21">
        <v>10502</v>
      </c>
      <c r="D32" s="21"/>
      <c r="E32" s="17">
        <v>48839</v>
      </c>
      <c r="F32" s="58"/>
    </row>
    <row r="33" spans="1:6" ht="15.75">
      <c r="A33" s="4"/>
      <c r="B33" s="4"/>
      <c r="C33" s="48"/>
      <c r="D33" s="17"/>
      <c r="E33" s="43"/>
      <c r="F33" s="4"/>
    </row>
    <row r="34" spans="1:6" ht="15.75">
      <c r="A34" s="3" t="s">
        <v>134</v>
      </c>
      <c r="B34" s="4"/>
      <c r="C34" s="14">
        <f>+C28+C30+C32</f>
        <v>-33688</v>
      </c>
      <c r="D34" s="21"/>
      <c r="E34" s="15">
        <f>+E28+E30+E32</f>
        <v>-39681</v>
      </c>
      <c r="F34" s="4"/>
    </row>
    <row r="35" spans="1:6" ht="15.75">
      <c r="A35" s="4"/>
      <c r="B35" s="4"/>
      <c r="C35" s="14"/>
      <c r="D35" s="17"/>
      <c r="E35" s="15"/>
      <c r="F35" s="4"/>
    </row>
    <row r="36" spans="1:6" ht="15.75">
      <c r="A36" s="3" t="s">
        <v>67</v>
      </c>
      <c r="B36" s="4"/>
      <c r="C36" s="14">
        <v>41291</v>
      </c>
      <c r="D36" s="17"/>
      <c r="E36" s="15">
        <v>36612</v>
      </c>
      <c r="F36" s="4"/>
    </row>
    <row r="37" spans="1:6" ht="15.75">
      <c r="A37" s="4" t="s">
        <v>86</v>
      </c>
      <c r="B37" s="4"/>
      <c r="C37" s="14">
        <v>683</v>
      </c>
      <c r="D37" s="17"/>
      <c r="E37" s="15">
        <v>827</v>
      </c>
      <c r="F37" s="4"/>
    </row>
    <row r="38" spans="1:6" ht="15.75">
      <c r="A38" s="3" t="s">
        <v>78</v>
      </c>
      <c r="B38" s="4"/>
      <c r="C38" s="65">
        <f>+C37+C36</f>
        <v>41974</v>
      </c>
      <c r="D38" s="21"/>
      <c r="E38" s="16">
        <f>+E37+E36</f>
        <v>37439</v>
      </c>
      <c r="F38" s="4"/>
    </row>
    <row r="39" spans="1:6" ht="15.75">
      <c r="A39" s="4"/>
      <c r="B39" s="4"/>
      <c r="C39" s="21"/>
      <c r="D39" s="17"/>
      <c r="E39" s="17"/>
      <c r="F39" s="4"/>
    </row>
    <row r="40" spans="1:6" ht="16.5" thickBot="1">
      <c r="A40" s="2" t="s">
        <v>63</v>
      </c>
      <c r="B40" s="4"/>
      <c r="C40" s="80">
        <f>+C38+C34</f>
        <v>8286</v>
      </c>
      <c r="D40" s="21"/>
      <c r="E40" s="82">
        <f>+E38+E34</f>
        <v>-2242</v>
      </c>
      <c r="F40" s="58"/>
    </row>
    <row r="41" spans="1:6" ht="15.75">
      <c r="A41" s="4"/>
      <c r="B41" s="4"/>
      <c r="C41" s="14"/>
      <c r="D41" s="17"/>
      <c r="E41" s="4"/>
      <c r="F41" s="4"/>
    </row>
    <row r="42" spans="1:6" ht="15.75">
      <c r="A42" s="2" t="s">
        <v>83</v>
      </c>
      <c r="B42" s="4"/>
      <c r="C42" s="14"/>
      <c r="D42" s="17"/>
      <c r="E42" s="4"/>
      <c r="F42" s="4"/>
    </row>
    <row r="43" spans="1:6" ht="15.75">
      <c r="A43" s="4" t="s">
        <v>71</v>
      </c>
      <c r="B43" s="4"/>
      <c r="C43" s="14">
        <v>23234</v>
      </c>
      <c r="D43" s="17"/>
      <c r="E43" s="15">
        <v>19753</v>
      </c>
      <c r="F43" s="4"/>
    </row>
    <row r="44" spans="1:6" ht="15.75">
      <c r="A44" s="4" t="s">
        <v>60</v>
      </c>
      <c r="B44" s="4"/>
      <c r="C44" s="14">
        <v>98641</v>
      </c>
      <c r="D44" s="17"/>
      <c r="E44" s="15">
        <v>88983</v>
      </c>
      <c r="F44" s="4"/>
    </row>
    <row r="45" spans="1:6" ht="15.75">
      <c r="A45" s="9" t="s">
        <v>61</v>
      </c>
      <c r="B45" s="4"/>
      <c r="C45" s="14">
        <v>-113589</v>
      </c>
      <c r="D45" s="17"/>
      <c r="E45" s="15">
        <v>-110978</v>
      </c>
      <c r="F45" s="4"/>
    </row>
    <row r="46" spans="1:6" ht="16.5" thickBot="1">
      <c r="A46" s="2"/>
      <c r="B46" s="4"/>
      <c r="C46" s="20">
        <f>SUM(C43:C45)</f>
        <v>8286</v>
      </c>
      <c r="D46" s="17"/>
      <c r="E46" s="60">
        <f>SUM(E43:E45)</f>
        <v>-2242</v>
      </c>
      <c r="F46" s="4"/>
    </row>
    <row r="47" spans="1:6" ht="15.75">
      <c r="A47" s="4"/>
      <c r="B47" s="4"/>
      <c r="C47" s="14"/>
      <c r="D47" s="17"/>
      <c r="E47" s="4"/>
      <c r="F47" s="4"/>
    </row>
    <row r="48" spans="1:6" ht="15.75">
      <c r="A48" s="4"/>
      <c r="B48" s="4"/>
      <c r="C48" s="3"/>
      <c r="D48" s="4"/>
      <c r="E48" s="4"/>
      <c r="F48" s="4"/>
    </row>
    <row r="49" spans="1:6" ht="15.75">
      <c r="A49" s="3" t="s">
        <v>16</v>
      </c>
      <c r="B49" s="4"/>
      <c r="C49" s="3"/>
      <c r="D49" s="4"/>
      <c r="E49" s="4"/>
      <c r="F49" s="4"/>
    </row>
    <row r="50" spans="1:6" ht="15.75">
      <c r="A50" s="2" t="s">
        <v>105</v>
      </c>
      <c r="B50" s="4"/>
      <c r="C50" s="3"/>
      <c r="D50" s="4"/>
      <c r="E50" s="4"/>
      <c r="F50" s="4"/>
    </row>
    <row r="51" spans="1:6" ht="15.75">
      <c r="A51" s="4"/>
      <c r="B51" s="4"/>
      <c r="C51" s="3"/>
      <c r="D51" s="4"/>
      <c r="E51" s="4"/>
      <c r="F51" s="4"/>
    </row>
    <row r="52" spans="1:6" ht="15.75">
      <c r="A52" s="4"/>
      <c r="B52" s="4"/>
      <c r="C52" s="3"/>
      <c r="D52" s="4"/>
      <c r="E52" s="4"/>
      <c r="F52" s="4"/>
    </row>
    <row r="53" spans="1:6" ht="15.75">
      <c r="A53" s="4"/>
      <c r="B53" s="4"/>
      <c r="C53" s="3"/>
      <c r="D53" s="4"/>
      <c r="E53" s="4"/>
      <c r="F53" s="4"/>
    </row>
    <row r="54" spans="1:6" ht="15.75">
      <c r="A54" s="4"/>
      <c r="B54" s="4"/>
      <c r="C54" s="3"/>
      <c r="D54" s="4"/>
      <c r="E54" s="4"/>
      <c r="F54" s="4"/>
    </row>
    <row r="55" spans="1:6" ht="15.75">
      <c r="A55" s="4"/>
      <c r="B55" s="4"/>
      <c r="C55" s="3"/>
      <c r="D55" s="4"/>
      <c r="E55" s="4"/>
      <c r="F55" s="4"/>
    </row>
    <row r="56" spans="1:6" ht="15.75">
      <c r="A56" s="4"/>
      <c r="B56" s="4"/>
      <c r="C56" s="3"/>
      <c r="D56" s="4"/>
      <c r="E56" s="4"/>
      <c r="F56" s="4"/>
    </row>
    <row r="57" spans="1:6" ht="15.75">
      <c r="A57" s="4"/>
      <c r="B57" s="4"/>
      <c r="C57" s="3"/>
      <c r="D57" s="4"/>
      <c r="E57" s="4"/>
      <c r="F57" s="4"/>
    </row>
    <row r="58" spans="1:6" ht="15.75">
      <c r="A58" s="4"/>
      <c r="B58" s="4"/>
      <c r="C58" s="3"/>
      <c r="D58" s="4"/>
      <c r="E58" s="4"/>
      <c r="F58" s="4"/>
    </row>
    <row r="59" spans="1:6" ht="15.75">
      <c r="A59" s="4"/>
      <c r="B59" s="4"/>
      <c r="C59" s="3"/>
      <c r="D59" s="4"/>
      <c r="E59" s="4"/>
      <c r="F59" s="4"/>
    </row>
    <row r="60" spans="1:6" ht="15.75">
      <c r="A60" s="4"/>
      <c r="B60" s="4"/>
      <c r="C60" s="4"/>
      <c r="D60" s="4"/>
      <c r="E60" s="4"/>
      <c r="F60" s="4"/>
    </row>
    <row r="61" spans="1:6" ht="15.75">
      <c r="A61" s="4"/>
      <c r="B61" s="4"/>
      <c r="C61" s="4"/>
      <c r="D61" s="4"/>
      <c r="E61" s="4"/>
      <c r="F61" s="4"/>
    </row>
    <row r="62" spans="1:6" ht="15.75">
      <c r="A62" s="4"/>
      <c r="B62" s="4"/>
      <c r="C62" s="4"/>
      <c r="D62" s="4"/>
      <c r="E62" s="4"/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"/>
      <c r="B64" s="4"/>
      <c r="C64" s="4"/>
      <c r="D64" s="4"/>
      <c r="E64" s="4"/>
      <c r="F64" s="4"/>
    </row>
    <row r="65" spans="1:6" ht="15.75">
      <c r="A65" s="4"/>
      <c r="B65" s="4"/>
      <c r="C65" s="4"/>
      <c r="D65" s="4"/>
      <c r="E65" s="4"/>
      <c r="F65" s="4"/>
    </row>
    <row r="66" spans="1:6" ht="15.75">
      <c r="A66" s="4"/>
      <c r="B66" s="4"/>
      <c r="C66" s="4"/>
      <c r="D66" s="4"/>
      <c r="E66" s="4"/>
      <c r="F66" s="4"/>
    </row>
    <row r="67" spans="1:6" ht="15.75">
      <c r="A67" s="4"/>
      <c r="B67" s="4"/>
      <c r="C67" s="4"/>
      <c r="D67" s="4"/>
      <c r="E67" s="4"/>
      <c r="F67" s="4"/>
    </row>
    <row r="68" spans="1:6" ht="15.75">
      <c r="A68" s="4"/>
      <c r="B68" s="4"/>
      <c r="C68" s="4"/>
      <c r="D68" s="4"/>
      <c r="E68" s="4"/>
      <c r="F68" s="4"/>
    </row>
    <row r="69" spans="1:6" ht="15.75">
      <c r="A69" s="4"/>
      <c r="B69" s="4"/>
      <c r="C69" s="4"/>
      <c r="D69" s="4"/>
      <c r="E69" s="4"/>
      <c r="F69" s="4"/>
    </row>
    <row r="70" spans="1:6" ht="15.75">
      <c r="A70" s="4"/>
      <c r="B70" s="4"/>
      <c r="C70" s="4"/>
      <c r="D70" s="4"/>
      <c r="E70" s="4"/>
      <c r="F70" s="4"/>
    </row>
    <row r="71" spans="1:6" ht="15.75">
      <c r="A71" s="4"/>
      <c r="B71" s="4"/>
      <c r="C71" s="4"/>
      <c r="D71" s="4"/>
      <c r="E71" s="4"/>
      <c r="F71" s="4"/>
    </row>
    <row r="72" spans="1:6" ht="15.75">
      <c r="A72" s="4"/>
      <c r="B72" s="4"/>
      <c r="C72" s="4"/>
      <c r="D72" s="4"/>
      <c r="E72" s="4"/>
      <c r="F72" s="4"/>
    </row>
    <row r="73" spans="1:6" ht="15.75">
      <c r="A73" s="4"/>
      <c r="B73" s="4"/>
      <c r="C73" s="4"/>
      <c r="D73" s="4"/>
      <c r="E73" s="4"/>
      <c r="F73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8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2006-11-07T01:37:49Z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