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'BS'!$A$1:$F$68</definedName>
    <definedName name="_xlnm.Print_Area" localSheetId="3">'Cash Flow'!$A$1:$E$51</definedName>
    <definedName name="_xlnm.Print_Area" localSheetId="2">'Changes in Equity'!$A$1:$M$64</definedName>
    <definedName name="_xlnm.Print_Area" localSheetId="0">'PL'!$A$1:$I$49</definedName>
  </definedNames>
  <calcPr fullCalcOnLoad="1"/>
</workbook>
</file>

<file path=xl/sharedStrings.xml><?xml version="1.0" encoding="utf-8"?>
<sst xmlns="http://schemas.openxmlformats.org/spreadsheetml/2006/main" count="205" uniqueCount="136">
  <si>
    <t>Finance costs, net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</si>
  <si>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</si>
  <si>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</si>
  <si>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</si>
  <si>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</si>
  <si>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</si>
  <si>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</si>
  <si>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</si>
  <si>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</si>
  <si>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</si>
  <si>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</si>
  <si>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</si>
  <si>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</si>
  <si>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</si>
  <si>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n/a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</si>
  <si>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</si>
  <si>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</si>
  <si>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</si>
  <si>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</si>
  <si>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</si>
  <si>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</si>
  <si>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</si>
  <si>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</si>
  <si>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</si>
  <si>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</si>
  <si>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</si>
  <si>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</si>
  <si>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</si>
  <si>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Properties held for resale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</si>
  <si>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</si>
  <si>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</si>
  <si>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</si>
  <si>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</si>
  <si>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</si>
  <si>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</si>
  <si>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</si>
  <si>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</si>
  <si>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</si>
  <si>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</si>
  <si>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</si>
  <si>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</si>
  <si>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</si>
  <si>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</si>
  <si>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</si>
  <si>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</si>
  <si>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</si>
  <si>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</si>
  <si>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</si>
  <si>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</si>
  <si>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</si>
  <si>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</si>
  <si>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</si>
  <si>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</si>
  <si>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</si>
  <si>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</si>
  <si>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</si>
  <si>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</si>
  <si>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</si>
  <si>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</si>
  <si>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</si>
  <si>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</si>
  <si>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</si>
  <si>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</si>
  <si>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</si>
  <si>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</si>
  <si>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>31/3/2005</t>
  </si>
  <si>
    <t>Balance at 1 January, 2005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</si>
  <si>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</si>
  <si>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</si>
  <si>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</si>
  <si>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</si>
  <si>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</si>
  <si>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</si>
  <si>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</si>
  <si>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</si>
  <si>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</si>
  <si>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</si>
  <si>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</si>
  <si>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</si>
  <si>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</si>
  <si>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</si>
  <si>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</si>
  <si>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</si>
  <si>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</si>
  <si>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</si>
  <si>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</si>
  <si>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</si>
  <si>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</si>
  <si>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</si>
  <si>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</si>
  <si>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</si>
  <si>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</si>
  <si>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</si>
  <si>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</si>
  <si>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</si>
  <si>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31/12/2005</t>
  </si>
  <si>
    <t>Translation loss *</t>
  </si>
  <si>
    <t>31/3/2006</t>
  </si>
  <si>
    <t>FOR THE QUARTER ENDED 31 MARCH 2006 (UNAUDITED)</t>
  </si>
  <si>
    <t>audited financial statements for the year ended 31 December 2005)</t>
  </si>
  <si>
    <t>for the year ended 31 December 2005)</t>
  </si>
  <si>
    <t>Balance at 1 January, 2006</t>
  </si>
  <si>
    <t>Balance at 31 March, 2006</t>
  </si>
  <si>
    <t>3 MONTHS</t>
  </si>
  <si>
    <t xml:space="preserve"> 31/3/2005</t>
  </si>
  <si>
    <t xml:space="preserve"> 31/3/2006</t>
  </si>
  <si>
    <t xml:space="preserve">  audited financial statements for the year ended 31 December 2005)</t>
  </si>
  <si>
    <t>* Loss not recognised in the income statement.</t>
  </si>
  <si>
    <t>Attributable to:</t>
  </si>
  <si>
    <t>Equity holders of the parent</t>
  </si>
  <si>
    <t xml:space="preserve"> Goodwill on consolidation</t>
  </si>
  <si>
    <t>As previously stated</t>
  </si>
  <si>
    <t>Minority</t>
  </si>
  <si>
    <t>Interests</t>
  </si>
  <si>
    <t>PRECEDING PERIOD</t>
  </si>
  <si>
    <t>Profit from operations</t>
  </si>
  <si>
    <t>Investment property</t>
  </si>
  <si>
    <t>Total equity</t>
  </si>
  <si>
    <t>(The Condensed Consolidated Statements of Changes in Equity should be read in conjunction with the audited financial statements</t>
  </si>
  <si>
    <t>Prior year adjustment - FRS 3</t>
  </si>
  <si>
    <t>Net current assets</t>
  </si>
  <si>
    <t>Cash (used in)/generated from operations</t>
  </si>
  <si>
    <t>Net cash (used in)/generated from operating activities</t>
  </si>
  <si>
    <t>Net cash (used in)/generated from financing activities</t>
  </si>
  <si>
    <t>Net (decrease)/increase in Cash and Cash Equivalents</t>
  </si>
  <si>
    <t>Earnings/(loss) per share attributable to</t>
  </si>
  <si>
    <t>equity holders of the parent:</t>
  </si>
  <si>
    <t>Equity attributable to Equity Holders of the Parent</t>
  </si>
  <si>
    <t>&lt;--------------Attributable to Equity Holders of the Parent-------------&gt;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</si>
  <si>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</si>
  <si>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</si>
  <si>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</si>
  <si>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</si>
  <si>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Balance at 31 March, 2005 - restated</t>
  </si>
  <si>
    <t>As at 1 January 2006 - restated</t>
  </si>
  <si>
    <t>As at 1 January 2005 - restated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</si>
</sst>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167" fontId="3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7" fontId="3" fillId="0" borderId="3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10" xfId="15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2" xfId="19" applyFont="1" applyBorder="1" applyAlignment="1">
      <alignment horizontal="center"/>
      <protection/>
    </xf>
    <xf numFmtId="43" fontId="3" fillId="0" borderId="0" xfId="15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167" fontId="3" fillId="0" borderId="10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1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2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167" fontId="3" fillId="0" borderId="19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6" xfId="15" applyNumberFormat="1" applyFont="1" applyBorder="1" applyAlignment="1">
      <alignment horizontal="right"/>
    </xf>
    <xf numFmtId="167" fontId="3" fillId="0" borderId="18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/>
    </xf>
    <xf numFmtId="167" fontId="2" fillId="0" borderId="4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3" fillId="0" borderId="12" xfId="15" applyNumberFormat="1" applyFont="1" applyBorder="1" applyAlignment="1">
      <alignment horizontal="right"/>
    </xf>
    <xf numFmtId="167" fontId="2" fillId="0" borderId="16" xfId="15" applyNumberFormat="1" applyFont="1" applyBorder="1" applyAlignment="1">
      <alignment/>
    </xf>
    <xf numFmtId="167" fontId="2" fillId="0" borderId="12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67" fontId="2" fillId="0" borderId="16" xfId="15" applyNumberFormat="1" applyFont="1" applyBorder="1" applyAlignment="1">
      <alignment horizontal="right"/>
    </xf>
    <xf numFmtId="167" fontId="2" fillId="0" borderId="18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4.57421875" style="4" customWidth="1"/>
    <col min="2" max="2" width="0.42578125" style="4" customWidth="1"/>
    <col min="3" max="3" width="15.7109375" style="4" customWidth="1"/>
    <col min="4" max="4" width="0.42578125" style="28" customWidth="1"/>
    <col min="5" max="5" width="23.7109375" style="4" bestFit="1" customWidth="1"/>
    <col min="6" max="6" width="0.42578125" style="4" customWidth="1"/>
    <col min="7" max="7" width="13.8515625" style="4" customWidth="1"/>
    <col min="8" max="8" width="0.42578125" style="4" customWidth="1"/>
    <col min="9" max="9" width="23.7109375" style="4" bestFit="1" customWidth="1"/>
    <col min="10" max="16384" width="0.42578125" style="4" customWidth="1"/>
  </cols>
  <sheetData>
    <row r="1" ht="15.75">
      <c r="A1" s="3" t="s">
        <v>1</v>
      </c>
    </row>
    <row r="3" spans="1:3" ht="15.75">
      <c r="A3" s="62" t="s">
        <v>55</v>
      </c>
      <c r="C3" s="3"/>
    </row>
    <row r="4" spans="1:3" ht="15.75">
      <c r="A4" s="61" t="s">
        <v>98</v>
      </c>
      <c r="C4" s="3"/>
    </row>
    <row r="6" spans="3:9" ht="15.75">
      <c r="C6" s="110" t="s">
        <v>4</v>
      </c>
      <c r="D6" s="108"/>
      <c r="E6" s="109"/>
      <c r="G6" s="107" t="s">
        <v>5</v>
      </c>
      <c r="H6" s="108"/>
      <c r="I6" s="109"/>
    </row>
    <row r="7" spans="3:9" ht="15.75">
      <c r="C7" s="22" t="s">
        <v>20</v>
      </c>
      <c r="D7" s="5"/>
      <c r="E7" s="22" t="s">
        <v>6</v>
      </c>
      <c r="G7" s="22" t="s">
        <v>20</v>
      </c>
      <c r="H7" s="64"/>
      <c r="I7" s="22" t="s">
        <v>6</v>
      </c>
    </row>
    <row r="8" spans="3:9" ht="15.75">
      <c r="C8" s="23" t="s">
        <v>39</v>
      </c>
      <c r="D8" s="5"/>
      <c r="E8" s="23" t="s">
        <v>114</v>
      </c>
      <c r="G8" s="23" t="s">
        <v>39</v>
      </c>
      <c r="H8" s="5"/>
      <c r="I8" s="23" t="s">
        <v>114</v>
      </c>
    </row>
    <row r="9" spans="3:9" ht="15.75">
      <c r="C9" s="23" t="s">
        <v>21</v>
      </c>
      <c r="D9" s="5"/>
      <c r="E9" s="23" t="s">
        <v>21</v>
      </c>
      <c r="G9" s="23" t="s">
        <v>21</v>
      </c>
      <c r="H9" s="5"/>
      <c r="I9" s="23" t="s">
        <v>21</v>
      </c>
    </row>
    <row r="10" spans="3:9" ht="15.75">
      <c r="C10" s="24" t="s">
        <v>97</v>
      </c>
      <c r="D10" s="78"/>
      <c r="E10" s="24" t="s">
        <v>65</v>
      </c>
      <c r="G10" s="24" t="str">
        <f>+C10</f>
        <v>31/3/2006</v>
      </c>
      <c r="H10" s="25"/>
      <c r="I10" s="24" t="str">
        <f>+E10</f>
        <v>31/3/2005</v>
      </c>
    </row>
    <row r="11" spans="3:9" ht="15.75">
      <c r="C11" s="26" t="s">
        <v>22</v>
      </c>
      <c r="D11" s="7"/>
      <c r="E11" s="26" t="s">
        <v>22</v>
      </c>
      <c r="G11" s="26" t="s">
        <v>22</v>
      </c>
      <c r="H11" s="25"/>
      <c r="I11" s="26" t="s">
        <v>22</v>
      </c>
    </row>
    <row r="13" spans="1:9" ht="15.75">
      <c r="A13" s="4" t="s">
        <v>9</v>
      </c>
      <c r="C13" s="47">
        <v>339098</v>
      </c>
      <c r="E13" s="15">
        <v>298336</v>
      </c>
      <c r="G13" s="47">
        <v>339098</v>
      </c>
      <c r="I13" s="38">
        <v>298336</v>
      </c>
    </row>
    <row r="14" spans="3:7" ht="15.75">
      <c r="C14" s="3"/>
      <c r="G14" s="3"/>
    </row>
    <row r="15" spans="1:9" ht="15.75">
      <c r="A15" s="4" t="s">
        <v>56</v>
      </c>
      <c r="C15" s="14">
        <v>-315531.431</v>
      </c>
      <c r="D15" s="17"/>
      <c r="E15" s="15">
        <v>-286078</v>
      </c>
      <c r="F15" s="15"/>
      <c r="G15" s="14">
        <v>-315531.431</v>
      </c>
      <c r="I15" s="15">
        <v>-286078</v>
      </c>
    </row>
    <row r="16" spans="3:9" ht="15.75">
      <c r="C16" s="29"/>
      <c r="E16" s="28"/>
      <c r="F16" s="28"/>
      <c r="G16" s="29"/>
      <c r="H16" s="28"/>
      <c r="I16" s="28"/>
    </row>
    <row r="17" spans="1:9" ht="15.75">
      <c r="A17" s="4" t="s">
        <v>57</v>
      </c>
      <c r="C17" s="21">
        <v>1880</v>
      </c>
      <c r="E17" s="17">
        <v>3424</v>
      </c>
      <c r="F17" s="28"/>
      <c r="G17" s="21">
        <v>1880</v>
      </c>
      <c r="H17" s="28"/>
      <c r="I17" s="17">
        <v>3424</v>
      </c>
    </row>
    <row r="18" spans="3:9" ht="15.75">
      <c r="C18" s="91"/>
      <c r="E18" s="92"/>
      <c r="G18" s="91"/>
      <c r="I18" s="92"/>
    </row>
    <row r="19" spans="3:7" ht="15.75">
      <c r="C19" s="3"/>
      <c r="G19" s="3"/>
    </row>
    <row r="20" spans="1:9" ht="15.75">
      <c r="A20" s="8" t="s">
        <v>115</v>
      </c>
      <c r="C20" s="47">
        <f>SUM(C13:C18)</f>
        <v>25446.569000000018</v>
      </c>
      <c r="E20" s="38">
        <f>SUM(E13:E18)</f>
        <v>15682</v>
      </c>
      <c r="G20" s="47">
        <f>SUM(G13:G18)</f>
        <v>25446.569000000018</v>
      </c>
      <c r="I20" s="38">
        <f>SUM(I13:I18)</f>
        <v>15682</v>
      </c>
    </row>
    <row r="21" spans="3:7" ht="15.75">
      <c r="C21" s="3"/>
      <c r="G21" s="3"/>
    </row>
    <row r="22" spans="1:9" ht="15.75">
      <c r="A22" s="8" t="s">
        <v>0</v>
      </c>
      <c r="C22" s="14">
        <v>-8755</v>
      </c>
      <c r="D22" s="29"/>
      <c r="E22" s="15">
        <v>-10202</v>
      </c>
      <c r="G22" s="14">
        <v>-8755</v>
      </c>
      <c r="I22" s="15">
        <v>-10202</v>
      </c>
    </row>
    <row r="23" spans="3:7" ht="15.75">
      <c r="C23" s="3"/>
      <c r="G23" s="3"/>
    </row>
    <row r="24" spans="1:9" ht="15.75">
      <c r="A24" s="6" t="s">
        <v>78</v>
      </c>
      <c r="C24" s="49">
        <v>50</v>
      </c>
      <c r="E24" s="43">
        <v>200</v>
      </c>
      <c r="G24" s="48">
        <v>50</v>
      </c>
      <c r="I24" s="43">
        <v>200</v>
      </c>
    </row>
    <row r="25" spans="3:7" ht="15.75">
      <c r="C25" s="3"/>
      <c r="G25" s="3"/>
    </row>
    <row r="26" spans="1:9" ht="15.75">
      <c r="A26" s="60" t="s">
        <v>7</v>
      </c>
      <c r="C26" s="47">
        <f>SUM(C19:C24)</f>
        <v>16741.569000000018</v>
      </c>
      <c r="E26" s="38">
        <f>SUM(E19:E24)</f>
        <v>5680</v>
      </c>
      <c r="G26" s="47">
        <f>SUM(G19:G24)</f>
        <v>16741.569000000018</v>
      </c>
      <c r="I26" s="38">
        <f>SUM(I19:I24)</f>
        <v>5680</v>
      </c>
    </row>
    <row r="27" spans="3:7" ht="15.75">
      <c r="C27" s="3"/>
      <c r="G27" s="3"/>
    </row>
    <row r="28" spans="1:9" ht="15.75">
      <c r="A28" s="4" t="s">
        <v>10</v>
      </c>
      <c r="C28" s="48">
        <v>-9817</v>
      </c>
      <c r="E28" s="43">
        <v>-5182</v>
      </c>
      <c r="G28" s="50">
        <v>-9817</v>
      </c>
      <c r="I28" s="51">
        <v>-5182</v>
      </c>
    </row>
    <row r="29" spans="3:7" ht="15.75">
      <c r="C29" s="3"/>
      <c r="G29" s="3"/>
    </row>
    <row r="30" spans="1:9" ht="16.5" thickBot="1">
      <c r="A30" s="60" t="s">
        <v>93</v>
      </c>
      <c r="C30" s="82">
        <f>+C26+C28</f>
        <v>6924.569000000018</v>
      </c>
      <c r="E30" s="83">
        <f>+E26+E28</f>
        <v>498</v>
      </c>
      <c r="G30" s="82">
        <f>+G26+G28</f>
        <v>6924.569000000018</v>
      </c>
      <c r="I30" s="83">
        <f>+I26+I28</f>
        <v>498</v>
      </c>
    </row>
    <row r="31" spans="3:7" ht="15.75">
      <c r="C31" s="3"/>
      <c r="G31" s="3"/>
    </row>
    <row r="32" spans="1:7" ht="15.75">
      <c r="A32" s="4" t="s">
        <v>108</v>
      </c>
      <c r="C32" s="3"/>
      <c r="G32" s="3"/>
    </row>
    <row r="33" spans="1:9" ht="15.75">
      <c r="A33" s="4" t="s">
        <v>109</v>
      </c>
      <c r="C33" s="47">
        <v>7661</v>
      </c>
      <c r="E33" s="38">
        <v>-2693</v>
      </c>
      <c r="G33" s="14">
        <v>7661</v>
      </c>
      <c r="I33" s="15">
        <v>-2693</v>
      </c>
    </row>
    <row r="34" spans="1:9" ht="15.75">
      <c r="A34" s="4" t="s">
        <v>15</v>
      </c>
      <c r="C34" s="49">
        <v>-736</v>
      </c>
      <c r="E34" s="43">
        <v>3191</v>
      </c>
      <c r="G34" s="50">
        <v>-736</v>
      </c>
      <c r="I34" s="43">
        <v>3191</v>
      </c>
    </row>
    <row r="35" spans="3:7" ht="15.75">
      <c r="C35" s="3"/>
      <c r="G35" s="3"/>
    </row>
    <row r="36" spans="1:9" ht="16.5" thickBot="1">
      <c r="A36" s="8"/>
      <c r="C36" s="82">
        <f>+C33+C34</f>
        <v>6925</v>
      </c>
      <c r="E36" s="83">
        <f>+E33+E34</f>
        <v>498</v>
      </c>
      <c r="G36" s="82">
        <f>+G33+G34</f>
        <v>6925</v>
      </c>
      <c r="I36" s="83">
        <f>+I33+I34</f>
        <v>498</v>
      </c>
    </row>
    <row r="37" spans="3:7" ht="15.75">
      <c r="C37" s="3"/>
      <c r="G37" s="3"/>
    </row>
    <row r="38" spans="1:7" ht="15.75">
      <c r="A38" s="3" t="s">
        <v>125</v>
      </c>
      <c r="C38" s="3"/>
      <c r="G38" s="3"/>
    </row>
    <row r="39" spans="1:7" ht="15.75">
      <c r="A39" s="3" t="s">
        <v>126</v>
      </c>
      <c r="C39" s="3"/>
      <c r="G39" s="3"/>
    </row>
    <row r="40" spans="1:9" ht="16.5" thickBot="1">
      <c r="A40" s="60" t="s">
        <v>132</v>
      </c>
      <c r="C40" s="52">
        <v>1.34</v>
      </c>
      <c r="D40" s="17"/>
      <c r="E40" s="53">
        <v>-0.47</v>
      </c>
      <c r="G40" s="52">
        <v>1.34</v>
      </c>
      <c r="I40" s="53">
        <v>-0.47</v>
      </c>
    </row>
    <row r="41" spans="3:9" ht="8.25" customHeight="1">
      <c r="C41" s="29"/>
      <c r="E41" s="28"/>
      <c r="F41" s="28"/>
      <c r="G41" s="29"/>
      <c r="H41" s="28"/>
      <c r="I41" s="28"/>
    </row>
    <row r="42" spans="1:9" ht="16.5" thickBot="1">
      <c r="A42" s="60" t="s">
        <v>67</v>
      </c>
      <c r="C42" s="80">
        <v>1.31</v>
      </c>
      <c r="E42" s="81" t="s">
        <v>14</v>
      </c>
      <c r="G42" s="80">
        <v>1.31</v>
      </c>
      <c r="I42" s="81" t="s">
        <v>14</v>
      </c>
    </row>
    <row r="43" ht="15.75">
      <c r="G43" s="38"/>
    </row>
    <row r="45" ht="15.75">
      <c r="A45" s="3" t="s">
        <v>63</v>
      </c>
    </row>
    <row r="46" ht="15.75">
      <c r="A46" s="2" t="s">
        <v>100</v>
      </c>
    </row>
    <row r="47" ht="15.75">
      <c r="I47" s="38"/>
    </row>
    <row r="48" spans="1:9" ht="15.75">
      <c r="A48" s="31"/>
      <c r="I48" s="38"/>
    </row>
    <row r="49" spans="3:9" ht="15.75">
      <c r="C49" s="65"/>
      <c r="D49" s="84"/>
      <c r="E49" s="65"/>
      <c r="G49" s="84"/>
      <c r="H49" s="84"/>
      <c r="I49" s="84"/>
    </row>
    <row r="50" ht="15.75">
      <c r="I50" s="38"/>
    </row>
    <row r="51" ht="15.75">
      <c r="I51" s="38"/>
    </row>
    <row r="52" ht="15.75">
      <c r="I52" s="38"/>
    </row>
    <row r="53" ht="15.75">
      <c r="I53" s="38"/>
    </row>
    <row r="54" ht="15.75">
      <c r="I54" s="38"/>
    </row>
    <row r="56" spans="7:9" ht="15.75">
      <c r="G56" s="38"/>
      <c r="I56" s="38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7.140625" style="4" customWidth="1"/>
    <col min="3" max="3" width="0.42578125" style="4" customWidth="1"/>
    <col min="4" max="4" width="15.7109375" style="4" bestFit="1" customWidth="1"/>
    <col min="5" max="5" width="0.42578125" style="4" customWidth="1"/>
    <col min="6" max="6" width="15.7109375" style="4" bestFit="1" customWidth="1"/>
    <col min="7" max="16384" width="0.42578125" style="4" customWidth="1"/>
  </cols>
  <sheetData>
    <row r="1" spans="1:2" ht="15.75">
      <c r="A1" s="3"/>
      <c r="B1" s="3" t="s">
        <v>2</v>
      </c>
    </row>
    <row r="2" ht="7.5" customHeight="1"/>
    <row r="3" spans="1:4" ht="15.75">
      <c r="A3" s="31"/>
      <c r="B3" s="62" t="s">
        <v>52</v>
      </c>
      <c r="D3" s="3"/>
    </row>
    <row r="4" spans="1:4" ht="7.5" customHeight="1">
      <c r="A4" s="31"/>
      <c r="B4" s="61"/>
      <c r="D4" s="3"/>
    </row>
    <row r="5" ht="8.25" customHeight="1"/>
    <row r="6" ht="6.75" customHeight="1"/>
    <row r="7" spans="4:6" ht="15.75">
      <c r="D7" s="32" t="s">
        <v>18</v>
      </c>
      <c r="F7" s="32" t="s">
        <v>23</v>
      </c>
    </row>
    <row r="8" spans="4:6" ht="15.75">
      <c r="D8" s="33" t="s">
        <v>19</v>
      </c>
      <c r="F8" s="33" t="s">
        <v>19</v>
      </c>
    </row>
    <row r="9" spans="4:6" ht="15.75">
      <c r="D9" s="34" t="s">
        <v>97</v>
      </c>
      <c r="F9" s="34" t="s">
        <v>95</v>
      </c>
    </row>
    <row r="10" spans="4:6" ht="15.75">
      <c r="D10" s="35" t="s">
        <v>22</v>
      </c>
      <c r="F10" s="35" t="s">
        <v>22</v>
      </c>
    </row>
    <row r="11" spans="4:6" ht="15.75">
      <c r="D11" s="15"/>
      <c r="E11" s="15"/>
      <c r="F11" s="15"/>
    </row>
    <row r="12" spans="1:6" ht="15.75">
      <c r="A12" s="11"/>
      <c r="B12" s="36" t="s">
        <v>58</v>
      </c>
      <c r="D12" s="15"/>
      <c r="E12" s="15"/>
      <c r="F12" s="15"/>
    </row>
    <row r="13" spans="1:6" ht="15.75">
      <c r="A13" s="11"/>
      <c r="B13" s="10" t="s">
        <v>110</v>
      </c>
      <c r="D13" s="14">
        <v>25717</v>
      </c>
      <c r="E13" s="15"/>
      <c r="F13" s="15">
        <v>25717</v>
      </c>
    </row>
    <row r="14" spans="1:6" ht="15.75">
      <c r="A14" s="11"/>
      <c r="B14" s="71" t="s">
        <v>24</v>
      </c>
      <c r="D14" s="14">
        <v>281446</v>
      </c>
      <c r="E14" s="15"/>
      <c r="F14" s="15">
        <v>277233</v>
      </c>
    </row>
    <row r="15" spans="1:6" ht="15.75">
      <c r="A15" s="11"/>
      <c r="B15" s="71" t="s">
        <v>116</v>
      </c>
      <c r="D15" s="14">
        <v>74081</v>
      </c>
      <c r="E15" s="15"/>
      <c r="F15" s="15">
        <v>75500</v>
      </c>
    </row>
    <row r="16" spans="1:6" ht="15.75">
      <c r="A16" s="11"/>
      <c r="B16" s="71" t="s">
        <v>77</v>
      </c>
      <c r="D16" s="14">
        <v>10201</v>
      </c>
      <c r="E16" s="15"/>
      <c r="F16" s="15">
        <v>10342</v>
      </c>
    </row>
    <row r="17" spans="1:6" ht="15.75">
      <c r="A17" s="11"/>
      <c r="B17" s="71" t="s">
        <v>45</v>
      </c>
      <c r="D17" s="14">
        <v>3424</v>
      </c>
      <c r="E17" s="15"/>
      <c r="F17" s="15">
        <v>3375</v>
      </c>
    </row>
    <row r="18" spans="1:6" ht="15.75">
      <c r="A18" s="11"/>
      <c r="B18" s="71" t="s">
        <v>25</v>
      </c>
      <c r="D18" s="14">
        <v>26756</v>
      </c>
      <c r="E18" s="15"/>
      <c r="F18" s="15">
        <v>28012</v>
      </c>
    </row>
    <row r="19" spans="1:6" ht="15.75">
      <c r="A19" s="11"/>
      <c r="B19" s="71" t="s">
        <v>26</v>
      </c>
      <c r="D19" s="14">
        <v>13311</v>
      </c>
      <c r="E19" s="15"/>
      <c r="F19" s="15">
        <v>13362</v>
      </c>
    </row>
    <row r="20" spans="1:6" ht="15.75">
      <c r="A20" s="11"/>
      <c r="B20" s="10" t="s">
        <v>70</v>
      </c>
      <c r="D20" s="14">
        <v>17932</v>
      </c>
      <c r="E20" s="15"/>
      <c r="F20" s="15">
        <v>16833</v>
      </c>
    </row>
    <row r="21" spans="4:6" ht="15.75">
      <c r="D21" s="63">
        <f>SUM(D13:D20)</f>
        <v>452868</v>
      </c>
      <c r="E21" s="15"/>
      <c r="F21" s="16">
        <f>SUM(F13:F20)</f>
        <v>450374</v>
      </c>
    </row>
    <row r="22" spans="1:6" ht="15.75">
      <c r="A22" s="11"/>
      <c r="B22" s="39" t="s">
        <v>27</v>
      </c>
      <c r="D22" s="14"/>
      <c r="E22" s="15"/>
      <c r="F22" s="15"/>
    </row>
    <row r="23" spans="1:6" ht="15.75">
      <c r="A23" s="11"/>
      <c r="B23" s="37" t="s">
        <v>16</v>
      </c>
      <c r="D23" s="95">
        <v>3000</v>
      </c>
      <c r="E23" s="17"/>
      <c r="F23" s="40">
        <v>3000</v>
      </c>
    </row>
    <row r="24" spans="1:6" ht="15.75">
      <c r="A24" s="11"/>
      <c r="B24" s="37" t="s">
        <v>46</v>
      </c>
      <c r="D24" s="96">
        <v>6213</v>
      </c>
      <c r="E24" s="17"/>
      <c r="F24" s="41">
        <v>5833</v>
      </c>
    </row>
    <row r="25" spans="1:6" ht="15.75">
      <c r="A25" s="11"/>
      <c r="B25" s="37" t="s">
        <v>28</v>
      </c>
      <c r="D25" s="96">
        <v>18324</v>
      </c>
      <c r="E25" s="15"/>
      <c r="F25" s="41">
        <v>21987</v>
      </c>
    </row>
    <row r="26" spans="1:6" ht="15.75">
      <c r="A26" s="11"/>
      <c r="B26" s="42" t="s">
        <v>43</v>
      </c>
      <c r="D26" s="96">
        <v>491</v>
      </c>
      <c r="E26" s="15"/>
      <c r="F26" s="41">
        <v>364</v>
      </c>
    </row>
    <row r="27" spans="1:6" ht="15.75">
      <c r="A27" s="11"/>
      <c r="B27" s="37" t="s">
        <v>71</v>
      </c>
      <c r="D27" s="96">
        <v>229672</v>
      </c>
      <c r="E27" s="15"/>
      <c r="F27" s="41">
        <v>223439</v>
      </c>
    </row>
    <row r="28" spans="1:6" ht="15.75">
      <c r="A28" s="11"/>
      <c r="B28" s="37" t="s">
        <v>74</v>
      </c>
      <c r="D28" s="96">
        <v>73073</v>
      </c>
      <c r="E28" s="15"/>
      <c r="F28" s="41">
        <v>58711</v>
      </c>
    </row>
    <row r="29" spans="1:6" ht="15.75">
      <c r="A29" s="11"/>
      <c r="B29" s="42" t="s">
        <v>29</v>
      </c>
      <c r="D29" s="96">
        <v>109227</v>
      </c>
      <c r="E29" s="15"/>
      <c r="F29" s="41">
        <v>143295</v>
      </c>
    </row>
    <row r="30" spans="1:6" ht="15.75">
      <c r="A30" s="11"/>
      <c r="B30" s="37" t="s">
        <v>72</v>
      </c>
      <c r="D30" s="96">
        <v>92208</v>
      </c>
      <c r="E30" s="15"/>
      <c r="F30" s="41">
        <v>100987</v>
      </c>
    </row>
    <row r="31" spans="1:6" ht="15.75">
      <c r="A31" s="11"/>
      <c r="B31" s="37" t="s">
        <v>73</v>
      </c>
      <c r="D31" s="96">
        <v>111378</v>
      </c>
      <c r="E31" s="15"/>
      <c r="F31" s="41">
        <v>126913</v>
      </c>
    </row>
    <row r="32" spans="4:6" ht="15.75">
      <c r="D32" s="97">
        <f>SUM(D23:D31)</f>
        <v>643586</v>
      </c>
      <c r="E32" s="15"/>
      <c r="F32" s="27">
        <f>SUM(F23:F31)</f>
        <v>684529</v>
      </c>
    </row>
    <row r="33" spans="4:6" ht="15.75">
      <c r="D33" s="96"/>
      <c r="E33" s="15"/>
      <c r="F33" s="41"/>
    </row>
    <row r="34" spans="1:6" ht="15.75">
      <c r="A34" s="11"/>
      <c r="B34" s="3" t="s">
        <v>41</v>
      </c>
      <c r="D34" s="96"/>
      <c r="E34" s="15"/>
      <c r="F34" s="41"/>
    </row>
    <row r="35" spans="1:6" ht="15.75">
      <c r="A35" s="11"/>
      <c r="B35" s="37" t="s">
        <v>47</v>
      </c>
      <c r="D35" s="96">
        <v>116</v>
      </c>
      <c r="E35" s="15"/>
      <c r="F35" s="41">
        <v>732</v>
      </c>
    </row>
    <row r="36" spans="1:6" ht="15.75">
      <c r="A36" s="11"/>
      <c r="B36" s="37" t="s">
        <v>31</v>
      </c>
      <c r="D36" s="96">
        <v>43997</v>
      </c>
      <c r="E36" s="15"/>
      <c r="F36" s="41">
        <v>43700</v>
      </c>
    </row>
    <row r="37" spans="1:6" ht="15.75">
      <c r="A37" s="11"/>
      <c r="B37" s="37" t="s">
        <v>87</v>
      </c>
      <c r="D37" s="96">
        <v>136608</v>
      </c>
      <c r="E37" s="15"/>
      <c r="F37" s="41">
        <v>123977</v>
      </c>
    </row>
    <row r="38" spans="1:6" ht="15.75">
      <c r="A38" s="11"/>
      <c r="B38" s="37" t="s">
        <v>76</v>
      </c>
      <c r="D38" s="96">
        <v>137020</v>
      </c>
      <c r="E38" s="15"/>
      <c r="F38" s="41">
        <v>191339</v>
      </c>
    </row>
    <row r="39" spans="1:6" ht="15.75">
      <c r="A39" s="11"/>
      <c r="B39" s="37" t="s">
        <v>10</v>
      </c>
      <c r="D39" s="96">
        <v>21463</v>
      </c>
      <c r="E39" s="15"/>
      <c r="F39" s="41">
        <v>19042</v>
      </c>
    </row>
    <row r="40" spans="1:6" ht="15.75">
      <c r="A40" s="11"/>
      <c r="B40" s="37" t="s">
        <v>30</v>
      </c>
      <c r="D40" s="96">
        <v>281155</v>
      </c>
      <c r="E40" s="15"/>
      <c r="F40" s="41">
        <v>271149</v>
      </c>
    </row>
    <row r="41" spans="4:6" ht="15.75">
      <c r="D41" s="97">
        <f>SUM(D35:D40)</f>
        <v>620359</v>
      </c>
      <c r="E41" s="15"/>
      <c r="F41" s="27">
        <f>SUM(F35:F40)</f>
        <v>649939</v>
      </c>
    </row>
    <row r="42" spans="4:6" ht="5.25" customHeight="1">
      <c r="D42" s="15"/>
      <c r="E42" s="15"/>
      <c r="F42" s="15"/>
    </row>
    <row r="43" spans="1:6" ht="15.75">
      <c r="A43" s="11"/>
      <c r="B43" s="39" t="s">
        <v>120</v>
      </c>
      <c r="D43" s="14">
        <f>D32-D41</f>
        <v>23227</v>
      </c>
      <c r="E43" s="15"/>
      <c r="F43" s="15">
        <f>F32-F41</f>
        <v>34590</v>
      </c>
    </row>
    <row r="44" spans="4:6" ht="5.25" customHeight="1">
      <c r="D44" s="15"/>
      <c r="E44" s="15"/>
      <c r="F44" s="15"/>
    </row>
    <row r="45" spans="4:6" ht="16.5" thickBot="1">
      <c r="D45" s="20">
        <f>D21+D43</f>
        <v>476095</v>
      </c>
      <c r="E45" s="15"/>
      <c r="F45" s="58">
        <f>F21+F43</f>
        <v>484964</v>
      </c>
    </row>
    <row r="46" spans="4:6" ht="15.75">
      <c r="D46" s="15"/>
      <c r="E46" s="15"/>
      <c r="F46" s="15"/>
    </row>
    <row r="47" spans="1:6" ht="15.75">
      <c r="A47" s="11"/>
      <c r="B47" s="75" t="s">
        <v>48</v>
      </c>
      <c r="D47" s="15"/>
      <c r="E47" s="15"/>
      <c r="F47" s="15"/>
    </row>
    <row r="48" spans="1:6" ht="15.75">
      <c r="A48" s="11"/>
      <c r="B48" s="75" t="s">
        <v>127</v>
      </c>
      <c r="D48" s="15"/>
      <c r="E48" s="15"/>
      <c r="F48" s="15"/>
    </row>
    <row r="49" spans="1:6" ht="15.75">
      <c r="A49" s="11"/>
      <c r="B49" s="37" t="s">
        <v>37</v>
      </c>
      <c r="D49" s="14">
        <v>570050</v>
      </c>
      <c r="E49" s="15"/>
      <c r="F49" s="15">
        <v>570050</v>
      </c>
    </row>
    <row r="50" spans="1:6" ht="15.75">
      <c r="A50" s="11"/>
      <c r="B50" s="37" t="s">
        <v>38</v>
      </c>
      <c r="D50" s="48">
        <v>-355858</v>
      </c>
      <c r="E50" s="17"/>
      <c r="F50" s="43">
        <v>-354790</v>
      </c>
    </row>
    <row r="51" spans="4:6" ht="5.25" customHeight="1">
      <c r="D51" s="15"/>
      <c r="E51" s="15"/>
      <c r="F51" s="15"/>
    </row>
    <row r="52" spans="2:6" ht="15.75">
      <c r="B52" s="42"/>
      <c r="D52" s="14">
        <f>SUM(D49:D51)</f>
        <v>214192</v>
      </c>
      <c r="E52" s="15"/>
      <c r="F52" s="15">
        <f>SUM(F49:F51)</f>
        <v>215260</v>
      </c>
    </row>
    <row r="53" spans="4:6" ht="5.25" customHeight="1">
      <c r="D53" s="15"/>
      <c r="E53" s="15"/>
      <c r="F53" s="15"/>
    </row>
    <row r="54" spans="1:6" ht="15.75">
      <c r="A54" s="11"/>
      <c r="B54" s="39" t="s">
        <v>15</v>
      </c>
      <c r="D54" s="48">
        <v>17434</v>
      </c>
      <c r="E54" s="15"/>
      <c r="F54" s="43">
        <v>18746</v>
      </c>
    </row>
    <row r="55" spans="1:6" ht="15.75">
      <c r="A55" s="11"/>
      <c r="B55" s="39" t="s">
        <v>117</v>
      </c>
      <c r="D55" s="63">
        <f>+D52+D54</f>
        <v>231626</v>
      </c>
      <c r="E55" s="15"/>
      <c r="F55" s="16">
        <f>+F52+F54</f>
        <v>234006</v>
      </c>
    </row>
    <row r="56" spans="1:6" ht="15.75">
      <c r="A56" s="11"/>
      <c r="B56" s="37"/>
      <c r="D56" s="21"/>
      <c r="E56" s="15"/>
      <c r="F56" s="21"/>
    </row>
    <row r="57" spans="1:6" ht="15.75">
      <c r="A57" s="11"/>
      <c r="B57" s="37" t="s">
        <v>31</v>
      </c>
      <c r="D57" s="14">
        <v>2108</v>
      </c>
      <c r="E57" s="15"/>
      <c r="F57" s="15">
        <v>2130</v>
      </c>
    </row>
    <row r="58" spans="1:6" ht="15.75">
      <c r="A58" s="11"/>
      <c r="B58" s="37" t="s">
        <v>75</v>
      </c>
      <c r="D58" s="14">
        <v>113653</v>
      </c>
      <c r="E58" s="15"/>
      <c r="F58" s="15">
        <v>114766</v>
      </c>
    </row>
    <row r="59" spans="1:6" ht="15.75">
      <c r="A59" s="11"/>
      <c r="B59" s="37" t="s">
        <v>49</v>
      </c>
      <c r="D59" s="14">
        <v>58641</v>
      </c>
      <c r="E59" s="15"/>
      <c r="F59" s="15">
        <v>60155</v>
      </c>
    </row>
    <row r="60" spans="1:6" ht="15.75">
      <c r="A60" s="11"/>
      <c r="B60" s="71" t="s">
        <v>94</v>
      </c>
      <c r="D60" s="14">
        <v>38373</v>
      </c>
      <c r="E60" s="15"/>
      <c r="F60" s="15">
        <v>40629</v>
      </c>
    </row>
    <row r="61" spans="1:6" ht="15.75">
      <c r="A61" s="11"/>
      <c r="B61" s="37" t="s">
        <v>33</v>
      </c>
      <c r="D61" s="14">
        <v>2482</v>
      </c>
      <c r="E61" s="15"/>
      <c r="F61" s="15">
        <v>2517</v>
      </c>
    </row>
    <row r="62" spans="1:6" ht="15.75">
      <c r="A62" s="11"/>
      <c r="B62" s="37" t="s">
        <v>40</v>
      </c>
      <c r="D62" s="14">
        <v>29212</v>
      </c>
      <c r="E62" s="15"/>
      <c r="F62" s="15">
        <v>30761</v>
      </c>
    </row>
    <row r="63" spans="2:6" ht="15.75">
      <c r="B63" s="39" t="s">
        <v>50</v>
      </c>
      <c r="D63" s="63">
        <f>SUM(D57:D62)</f>
        <v>244469</v>
      </c>
      <c r="E63" s="15"/>
      <c r="F63" s="16">
        <f>SUM(F57:F62)</f>
        <v>250958</v>
      </c>
    </row>
    <row r="64" spans="2:6" ht="9" customHeight="1">
      <c r="B64" s="39"/>
      <c r="D64" s="21"/>
      <c r="E64" s="15"/>
      <c r="F64" s="17"/>
    </row>
    <row r="65" spans="2:6" ht="16.5" thickBot="1">
      <c r="B65" s="39"/>
      <c r="D65" s="74">
        <f>+D63+D55</f>
        <v>476095</v>
      </c>
      <c r="E65" s="15"/>
      <c r="F65" s="76">
        <f>+F63+F55</f>
        <v>484964</v>
      </c>
    </row>
    <row r="66" spans="4:6" ht="15.75">
      <c r="D66" s="21"/>
      <c r="E66" s="15"/>
      <c r="F66" s="21"/>
    </row>
    <row r="67" spans="2:6" ht="15.75">
      <c r="B67" s="3" t="s">
        <v>51</v>
      </c>
      <c r="D67" s="15"/>
      <c r="E67" s="15"/>
      <c r="F67" s="15"/>
    </row>
    <row r="68" spans="2:6" ht="15.75">
      <c r="B68" s="3" t="s">
        <v>99</v>
      </c>
      <c r="D68" s="15"/>
      <c r="E68" s="15"/>
      <c r="F68" s="15"/>
    </row>
    <row r="70" spans="4:6" ht="15.75">
      <c r="D70" s="38"/>
      <c r="F70" s="38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8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0.00390625" style="12" customWidth="1"/>
    <col min="2" max="2" width="0.42578125" style="12" customWidth="1"/>
    <col min="3" max="3" width="10.421875" style="12" bestFit="1" customWidth="1"/>
    <col min="4" max="4" width="0.42578125" style="12" customWidth="1"/>
    <col min="5" max="5" width="15.421875" style="12" customWidth="1"/>
    <col min="6" max="6" width="0.42578125" style="12" customWidth="1"/>
    <col min="7" max="7" width="10.421875" style="12" bestFit="1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5.421875" style="12" bestFit="1" customWidth="1"/>
    <col min="12" max="13" width="12.7109375" style="12" customWidth="1"/>
    <col min="14" max="16384" width="0.42578125" style="12" customWidth="1"/>
  </cols>
  <sheetData>
    <row r="1" spans="1:11" ht="15.7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.75">
      <c r="A3" s="111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2"/>
    </row>
    <row r="4" spans="1:13" ht="15.75">
      <c r="A4" s="113" t="s">
        <v>98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2"/>
      <c r="M4" s="112"/>
    </row>
    <row r="5" spans="1:13" ht="15.75">
      <c r="A5" s="90"/>
      <c r="B5" s="1"/>
      <c r="C5" s="1"/>
      <c r="D5" s="1"/>
      <c r="E5" s="1"/>
      <c r="F5" s="1"/>
      <c r="G5" s="1"/>
      <c r="H5" s="1"/>
      <c r="I5" s="1"/>
      <c r="J5" s="1"/>
      <c r="K5" s="1"/>
      <c r="L5" s="72"/>
      <c r="M5" s="72"/>
    </row>
    <row r="6" spans="12:13" ht="15.75">
      <c r="L6" s="44" t="s">
        <v>112</v>
      </c>
      <c r="M6" s="44" t="s">
        <v>11</v>
      </c>
    </row>
    <row r="7" spans="3:13" ht="15.75">
      <c r="C7" s="115" t="s">
        <v>128</v>
      </c>
      <c r="D7" s="115"/>
      <c r="E7" s="115"/>
      <c r="F7" s="115"/>
      <c r="G7" s="115"/>
      <c r="H7" s="115"/>
      <c r="I7" s="115"/>
      <c r="J7" s="115"/>
      <c r="K7" s="115"/>
      <c r="L7" s="7" t="s">
        <v>113</v>
      </c>
      <c r="M7" s="7" t="s">
        <v>34</v>
      </c>
    </row>
    <row r="8" spans="5:7" ht="15.75">
      <c r="E8" s="79" t="s">
        <v>68</v>
      </c>
      <c r="F8" s="72"/>
      <c r="G8" s="72"/>
    </row>
    <row r="9" spans="1:11" ht="15.75">
      <c r="A9" s="4"/>
      <c r="B9" s="4"/>
      <c r="C9" s="4"/>
      <c r="D9" s="4"/>
      <c r="E9" s="44" t="s">
        <v>34</v>
      </c>
      <c r="F9" s="72"/>
      <c r="G9" s="72"/>
      <c r="H9" s="4"/>
      <c r="I9" s="4"/>
      <c r="J9" s="4"/>
      <c r="K9" s="4"/>
    </row>
    <row r="10" spans="1:13" ht="15.75">
      <c r="A10" s="4"/>
      <c r="B10" s="4"/>
      <c r="C10" s="44" t="s">
        <v>3</v>
      </c>
      <c r="D10" s="4"/>
      <c r="E10" s="7" t="s">
        <v>36</v>
      </c>
      <c r="F10" s="4"/>
      <c r="G10" s="44" t="s">
        <v>32</v>
      </c>
      <c r="H10" s="4"/>
      <c r="I10" s="46" t="s">
        <v>81</v>
      </c>
      <c r="J10" s="4"/>
      <c r="K10" s="44"/>
      <c r="L10" s="44"/>
      <c r="M10" s="44"/>
    </row>
    <row r="11" spans="1:13" ht="15.75">
      <c r="A11" s="4"/>
      <c r="B11" s="4"/>
      <c r="C11" s="57" t="s">
        <v>84</v>
      </c>
      <c r="D11" s="4"/>
      <c r="E11" s="57" t="s">
        <v>35</v>
      </c>
      <c r="F11" s="4"/>
      <c r="G11" s="54" t="s">
        <v>38</v>
      </c>
      <c r="H11" s="4"/>
      <c r="I11" s="54" t="s">
        <v>83</v>
      </c>
      <c r="J11" s="4"/>
      <c r="K11" s="54" t="s">
        <v>11</v>
      </c>
      <c r="L11" s="54"/>
      <c r="M11" s="54"/>
    </row>
    <row r="12" spans="1:13" ht="15.75">
      <c r="A12" s="4"/>
      <c r="B12" s="4"/>
      <c r="C12" s="46" t="s">
        <v>82</v>
      </c>
      <c r="D12" s="3"/>
      <c r="E12" s="46" t="s">
        <v>82</v>
      </c>
      <c r="F12" s="3"/>
      <c r="G12" s="46" t="s">
        <v>82</v>
      </c>
      <c r="H12" s="3"/>
      <c r="I12" s="46" t="s">
        <v>82</v>
      </c>
      <c r="J12" s="3"/>
      <c r="K12" s="46" t="s">
        <v>82</v>
      </c>
      <c r="L12" s="46" t="s">
        <v>82</v>
      </c>
      <c r="M12" s="46" t="s">
        <v>82</v>
      </c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1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ht="15.75">
      <c r="A16" s="2" t="s">
        <v>101</v>
      </c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30"/>
    </row>
    <row r="17" spans="1:13" ht="15.75">
      <c r="A17" s="60" t="s">
        <v>111</v>
      </c>
      <c r="B17" s="3"/>
      <c r="C17" s="99">
        <v>570050</v>
      </c>
      <c r="D17" s="100"/>
      <c r="E17" s="100">
        <v>78530</v>
      </c>
      <c r="F17" s="100"/>
      <c r="G17" s="100">
        <v>12003</v>
      </c>
      <c r="H17" s="100"/>
      <c r="I17" s="100">
        <v>-479491</v>
      </c>
      <c r="J17" s="100"/>
      <c r="K17" s="100">
        <f>SUM(C17:I17)</f>
        <v>181092</v>
      </c>
      <c r="L17" s="100">
        <v>18746</v>
      </c>
      <c r="M17" s="101">
        <f>+K17+L17</f>
        <v>199838</v>
      </c>
    </row>
    <row r="18" spans="1:13" ht="15.75">
      <c r="A18" s="60" t="s">
        <v>119</v>
      </c>
      <c r="B18" s="3"/>
      <c r="C18" s="102">
        <v>0</v>
      </c>
      <c r="D18" s="48"/>
      <c r="E18" s="48">
        <v>0</v>
      </c>
      <c r="F18" s="48"/>
      <c r="G18" s="48">
        <v>0</v>
      </c>
      <c r="H18" s="48"/>
      <c r="I18" s="48">
        <v>34168</v>
      </c>
      <c r="J18" s="48"/>
      <c r="K18" s="48">
        <f>SUM(C18:I18)</f>
        <v>34168</v>
      </c>
      <c r="L18" s="48">
        <v>0</v>
      </c>
      <c r="M18" s="103">
        <f>+K18+L18</f>
        <v>34168</v>
      </c>
    </row>
    <row r="19" spans="1:13" ht="15.75">
      <c r="A19" s="77" t="s">
        <v>134</v>
      </c>
      <c r="B19" s="3"/>
      <c r="C19" s="14">
        <f>SUM(C17:C18)</f>
        <v>570050</v>
      </c>
      <c r="D19" s="14"/>
      <c r="E19" s="14">
        <f>SUM(E17:E18)</f>
        <v>78530</v>
      </c>
      <c r="F19" s="14"/>
      <c r="G19" s="14">
        <f>SUM(G17:G18)</f>
        <v>12003</v>
      </c>
      <c r="H19" s="14"/>
      <c r="I19" s="14">
        <f>SUM(I17:I18)</f>
        <v>-445323</v>
      </c>
      <c r="J19" s="14"/>
      <c r="K19" s="14">
        <f>SUM(K17:K18)</f>
        <v>215260</v>
      </c>
      <c r="L19" s="14">
        <f>SUM(L17:L18)</f>
        <v>18746</v>
      </c>
      <c r="M19" s="14">
        <f>SUM(M17:M18)</f>
        <v>234006</v>
      </c>
    </row>
    <row r="20" spans="1:13" ht="15.75">
      <c r="A20" s="60"/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>
      <c r="A21" s="77" t="s">
        <v>129</v>
      </c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60" t="s">
        <v>86</v>
      </c>
      <c r="B22" s="3"/>
      <c r="C22" s="104">
        <v>0</v>
      </c>
      <c r="D22" s="100"/>
      <c r="E22" s="100">
        <v>373</v>
      </c>
      <c r="F22" s="100"/>
      <c r="G22" s="100">
        <v>6</v>
      </c>
      <c r="H22" s="100"/>
      <c r="I22" s="100">
        <v>-379</v>
      </c>
      <c r="J22" s="100"/>
      <c r="K22" s="100">
        <f>SUM(C22:I22)</f>
        <v>0</v>
      </c>
      <c r="L22" s="100">
        <v>0</v>
      </c>
      <c r="M22" s="101">
        <f>+K22+L22</f>
        <v>0</v>
      </c>
    </row>
    <row r="23" spans="1:13" ht="15.75">
      <c r="A23" s="60" t="s">
        <v>96</v>
      </c>
      <c r="B23" s="3"/>
      <c r="C23" s="105">
        <v>0</v>
      </c>
      <c r="D23" s="48"/>
      <c r="E23" s="48">
        <v>0</v>
      </c>
      <c r="F23" s="48"/>
      <c r="G23" s="48">
        <v>-8729</v>
      </c>
      <c r="H23" s="48"/>
      <c r="I23" s="48">
        <v>0</v>
      </c>
      <c r="J23" s="48"/>
      <c r="K23" s="48">
        <f>SUM(C23:I23)</f>
        <v>-8729</v>
      </c>
      <c r="L23" s="48">
        <v>-576</v>
      </c>
      <c r="M23" s="103">
        <f>+K23+L23</f>
        <v>-9305</v>
      </c>
    </row>
    <row r="24" spans="1:13" ht="15.75">
      <c r="A24" s="60" t="s">
        <v>130</v>
      </c>
      <c r="B24" s="3"/>
      <c r="C24" s="73">
        <f>SUM(C22:C23)</f>
        <v>0</v>
      </c>
      <c r="D24" s="21"/>
      <c r="E24" s="73">
        <f>SUM(E22:E23)</f>
        <v>373</v>
      </c>
      <c r="F24" s="21"/>
      <c r="G24" s="73">
        <f>SUM(G22:G23)</f>
        <v>-8723</v>
      </c>
      <c r="H24" s="21"/>
      <c r="I24" s="73">
        <f>SUM(I22:I23)</f>
        <v>-379</v>
      </c>
      <c r="J24" s="21"/>
      <c r="K24" s="73">
        <f>SUM(K22:K23)</f>
        <v>-8729</v>
      </c>
      <c r="L24" s="73">
        <f>SUM(L22:L23)</f>
        <v>-576</v>
      </c>
      <c r="M24" s="73">
        <f>SUM(M22:M23)</f>
        <v>-9305</v>
      </c>
    </row>
    <row r="25" spans="1:14" ht="15.75">
      <c r="A25" s="4" t="s">
        <v>44</v>
      </c>
      <c r="B25" s="29"/>
      <c r="C25" s="106">
        <v>0</v>
      </c>
      <c r="D25" s="48"/>
      <c r="E25" s="48">
        <v>0</v>
      </c>
      <c r="F25" s="48"/>
      <c r="G25" s="48">
        <v>0</v>
      </c>
      <c r="H25" s="48"/>
      <c r="I25" s="48">
        <v>7661</v>
      </c>
      <c r="J25" s="48"/>
      <c r="K25" s="48">
        <f>SUM(C25:I25)</f>
        <v>7661</v>
      </c>
      <c r="L25" s="48">
        <v>-736</v>
      </c>
      <c r="M25" s="48">
        <f>+K25+L25</f>
        <v>6925</v>
      </c>
      <c r="N25" s="19"/>
    </row>
    <row r="26" spans="1:13" ht="15.75">
      <c r="A26" s="4" t="s">
        <v>131</v>
      </c>
      <c r="B26" s="3"/>
      <c r="C26" s="18">
        <f>SUM(C24:C25)</f>
        <v>0</v>
      </c>
      <c r="D26" s="14"/>
      <c r="E26" s="18">
        <f>SUM(E24:E25)</f>
        <v>373</v>
      </c>
      <c r="F26" s="14"/>
      <c r="G26" s="18">
        <f>SUM(G24:G25)</f>
        <v>-8723</v>
      </c>
      <c r="H26" s="14"/>
      <c r="I26" s="18">
        <f>SUM(I24:I25)</f>
        <v>7282</v>
      </c>
      <c r="J26" s="14"/>
      <c r="K26" s="18">
        <f>SUM(K24:K25)</f>
        <v>-1068</v>
      </c>
      <c r="L26" s="18">
        <f>SUM(L24:L25)</f>
        <v>-1312</v>
      </c>
      <c r="M26" s="18">
        <f>SUM(M24:M25)</f>
        <v>-2380</v>
      </c>
    </row>
    <row r="27" spans="1:13" ht="15.75">
      <c r="A27" s="4"/>
      <c r="B27" s="3"/>
      <c r="C27" s="48"/>
      <c r="D27" s="14"/>
      <c r="E27" s="48"/>
      <c r="F27" s="14"/>
      <c r="G27" s="48"/>
      <c r="H27" s="21"/>
      <c r="I27" s="48"/>
      <c r="J27" s="14"/>
      <c r="K27" s="48"/>
      <c r="L27" s="48"/>
      <c r="M27" s="48"/>
    </row>
    <row r="28" spans="1:13" ht="6.75" customHeight="1">
      <c r="A28" s="4"/>
      <c r="B28" s="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6.5" thickBot="1">
      <c r="A29" s="2" t="s">
        <v>102</v>
      </c>
      <c r="B29" s="3"/>
      <c r="C29" s="74">
        <f>+C26+C19</f>
        <v>570050</v>
      </c>
      <c r="D29" s="21"/>
      <c r="E29" s="74">
        <f>+E26+E19</f>
        <v>78903</v>
      </c>
      <c r="F29" s="21"/>
      <c r="G29" s="74">
        <f>+G26+G19</f>
        <v>3280</v>
      </c>
      <c r="H29" s="21"/>
      <c r="I29" s="74">
        <f>+I26+I19</f>
        <v>-438041</v>
      </c>
      <c r="J29" s="21"/>
      <c r="K29" s="74">
        <f>+K26+K19</f>
        <v>214192</v>
      </c>
      <c r="L29" s="74">
        <f>+L26+L19</f>
        <v>17434</v>
      </c>
      <c r="M29" s="74">
        <f>+M26+M19</f>
        <v>231626</v>
      </c>
    </row>
    <row r="30" spans="1:11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.75">
      <c r="A31" s="4"/>
      <c r="B31" s="4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>
      <c r="A32" s="4"/>
      <c r="B32" s="4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4"/>
      <c r="B33" s="4"/>
      <c r="C33" s="15"/>
      <c r="D33" s="15"/>
      <c r="E33" s="15"/>
      <c r="F33" s="15"/>
      <c r="G33" s="15"/>
      <c r="H33" s="15"/>
      <c r="I33" s="15"/>
      <c r="J33" s="15"/>
      <c r="K33" s="15"/>
    </row>
    <row r="34" spans="12:13" ht="15.75">
      <c r="L34" s="44" t="s">
        <v>112</v>
      </c>
      <c r="M34" s="44" t="s">
        <v>11</v>
      </c>
    </row>
    <row r="35" spans="3:13" ht="15.75">
      <c r="C35" s="115" t="s">
        <v>128</v>
      </c>
      <c r="D35" s="115"/>
      <c r="E35" s="115"/>
      <c r="F35" s="115"/>
      <c r="G35" s="115"/>
      <c r="H35" s="115"/>
      <c r="I35" s="115"/>
      <c r="J35" s="115"/>
      <c r="K35" s="115"/>
      <c r="L35" s="7" t="s">
        <v>113</v>
      </c>
      <c r="M35" s="7" t="s">
        <v>34</v>
      </c>
    </row>
    <row r="36" spans="5:7" ht="15.75">
      <c r="E36" s="79" t="s">
        <v>68</v>
      </c>
      <c r="F36" s="72"/>
      <c r="G36" s="72"/>
    </row>
    <row r="37" spans="1:11" ht="15.75">
      <c r="A37" s="4"/>
      <c r="B37" s="4"/>
      <c r="C37" s="4"/>
      <c r="D37" s="4"/>
      <c r="E37" s="44" t="s">
        <v>34</v>
      </c>
      <c r="F37" s="72"/>
      <c r="G37" s="72"/>
      <c r="H37" s="4"/>
      <c r="I37" s="4"/>
      <c r="J37" s="4"/>
      <c r="K37" s="4"/>
    </row>
    <row r="38" spans="1:13" ht="15.75">
      <c r="A38" s="4"/>
      <c r="B38" s="4"/>
      <c r="C38" s="44" t="s">
        <v>3</v>
      </c>
      <c r="D38" s="4"/>
      <c r="E38" s="7" t="s">
        <v>36</v>
      </c>
      <c r="F38" s="4"/>
      <c r="G38" s="44" t="s">
        <v>32</v>
      </c>
      <c r="H38" s="4"/>
      <c r="I38" s="46" t="s">
        <v>81</v>
      </c>
      <c r="J38" s="4"/>
      <c r="K38" s="44"/>
      <c r="L38" s="44"/>
      <c r="M38" s="44"/>
    </row>
    <row r="39" spans="1:13" ht="15.75">
      <c r="A39" s="4"/>
      <c r="B39" s="4"/>
      <c r="C39" s="57" t="s">
        <v>84</v>
      </c>
      <c r="D39" s="4"/>
      <c r="E39" s="57" t="s">
        <v>35</v>
      </c>
      <c r="F39" s="4"/>
      <c r="G39" s="54" t="s">
        <v>38</v>
      </c>
      <c r="H39" s="4"/>
      <c r="I39" s="54" t="s">
        <v>83</v>
      </c>
      <c r="J39" s="4"/>
      <c r="K39" s="54" t="s">
        <v>11</v>
      </c>
      <c r="L39" s="54"/>
      <c r="M39" s="54"/>
    </row>
    <row r="40" spans="1:13" ht="15.75">
      <c r="A40" s="4"/>
      <c r="B40" s="4"/>
      <c r="C40" s="46" t="s">
        <v>82</v>
      </c>
      <c r="D40" s="3"/>
      <c r="E40" s="46" t="s">
        <v>82</v>
      </c>
      <c r="F40" s="3"/>
      <c r="G40" s="46" t="s">
        <v>82</v>
      </c>
      <c r="H40" s="3"/>
      <c r="I40" s="46" t="s">
        <v>82</v>
      </c>
      <c r="J40" s="3"/>
      <c r="K40" s="46" t="s">
        <v>82</v>
      </c>
      <c r="L40" s="46" t="s">
        <v>82</v>
      </c>
      <c r="M40" s="46" t="s">
        <v>82</v>
      </c>
    </row>
    <row r="41" spans="1:11" ht="15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31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2" ht="15.75">
      <c r="A44" s="2" t="s">
        <v>66</v>
      </c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1:13" ht="15.75">
      <c r="A45" s="60" t="s">
        <v>111</v>
      </c>
      <c r="B45" s="4"/>
      <c r="C45" s="85">
        <v>570050</v>
      </c>
      <c r="D45" s="86"/>
      <c r="E45" s="86">
        <v>81059</v>
      </c>
      <c r="F45" s="86"/>
      <c r="G45" s="86">
        <v>17635</v>
      </c>
      <c r="H45" s="86"/>
      <c r="I45" s="86">
        <v>-532017</v>
      </c>
      <c r="J45" s="86"/>
      <c r="K45" s="86">
        <f>SUM(C45:I45)</f>
        <v>136727</v>
      </c>
      <c r="L45" s="86">
        <v>46032</v>
      </c>
      <c r="M45" s="87">
        <f>+K45+L45</f>
        <v>182759</v>
      </c>
    </row>
    <row r="46" spans="1:13" ht="15.75">
      <c r="A46" s="60" t="s">
        <v>119</v>
      </c>
      <c r="B46" s="4"/>
      <c r="C46" s="88">
        <v>0</v>
      </c>
      <c r="D46" s="43"/>
      <c r="E46" s="43">
        <v>0</v>
      </c>
      <c r="F46" s="43"/>
      <c r="G46" s="43">
        <v>0</v>
      </c>
      <c r="H46" s="43"/>
      <c r="I46" s="43">
        <v>33235</v>
      </c>
      <c r="J46" s="43"/>
      <c r="K46" s="43">
        <f>SUM(C46:I46)</f>
        <v>33235</v>
      </c>
      <c r="L46" s="43">
        <v>0</v>
      </c>
      <c r="M46" s="89">
        <f>+K46+L46</f>
        <v>33235</v>
      </c>
    </row>
    <row r="47" spans="1:13" ht="15.75">
      <c r="A47" s="77" t="s">
        <v>135</v>
      </c>
      <c r="B47" s="4"/>
      <c r="C47" s="15">
        <f>SUM(C45:C46)</f>
        <v>570050</v>
      </c>
      <c r="D47" s="15"/>
      <c r="E47" s="15">
        <f>SUM(E45:E46)</f>
        <v>81059</v>
      </c>
      <c r="F47" s="15"/>
      <c r="G47" s="15">
        <f>SUM(G45:G46)</f>
        <v>17635</v>
      </c>
      <c r="H47" s="15"/>
      <c r="I47" s="15">
        <f>SUM(I45:I46)</f>
        <v>-498782</v>
      </c>
      <c r="J47" s="15"/>
      <c r="K47" s="15">
        <f>SUM(K45:K46)</f>
        <v>169962</v>
      </c>
      <c r="L47" s="15">
        <f>SUM(L45:L46)</f>
        <v>46032</v>
      </c>
      <c r="M47" s="15">
        <f>SUM(M45:M46)</f>
        <v>215994</v>
      </c>
    </row>
    <row r="48" spans="1:13" ht="15.75">
      <c r="A48" s="60"/>
      <c r="B48" s="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.75">
      <c r="A49" s="77" t="s">
        <v>129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75">
      <c r="A50" s="60" t="s">
        <v>86</v>
      </c>
      <c r="B50" s="4"/>
      <c r="C50" s="93">
        <v>0</v>
      </c>
      <c r="D50" s="86"/>
      <c r="E50" s="86">
        <v>254</v>
      </c>
      <c r="F50" s="86"/>
      <c r="G50" s="86">
        <v>68</v>
      </c>
      <c r="H50" s="86"/>
      <c r="I50" s="86">
        <v>-322</v>
      </c>
      <c r="J50" s="86"/>
      <c r="K50" s="86">
        <f>SUM(C50:I50)</f>
        <v>0</v>
      </c>
      <c r="L50" s="86">
        <v>0</v>
      </c>
      <c r="M50" s="87">
        <f>+K50+L50</f>
        <v>0</v>
      </c>
    </row>
    <row r="51" spans="1:13" ht="15.75">
      <c r="A51" s="60" t="s">
        <v>96</v>
      </c>
      <c r="B51" s="4"/>
      <c r="C51" s="94">
        <v>0</v>
      </c>
      <c r="D51" s="43"/>
      <c r="E51" s="43">
        <v>0</v>
      </c>
      <c r="F51" s="43"/>
      <c r="G51" s="43">
        <v>-1310</v>
      </c>
      <c r="H51" s="43"/>
      <c r="I51" s="43">
        <v>0</v>
      </c>
      <c r="J51" s="43"/>
      <c r="K51" s="43">
        <f>SUM(C51:I51)</f>
        <v>-1310</v>
      </c>
      <c r="L51" s="43">
        <v>-44</v>
      </c>
      <c r="M51" s="89">
        <f>+K51+L51</f>
        <v>-1354</v>
      </c>
    </row>
    <row r="52" spans="1:13" ht="15.75">
      <c r="A52" s="60" t="s">
        <v>130</v>
      </c>
      <c r="B52" s="4"/>
      <c r="C52" s="98">
        <f>SUM(C50:C51)</f>
        <v>0</v>
      </c>
      <c r="D52" s="17"/>
      <c r="E52" s="98">
        <f>SUM(E50:E51)</f>
        <v>254</v>
      </c>
      <c r="F52" s="17"/>
      <c r="G52" s="98">
        <f>SUM(G50:G51)</f>
        <v>-1242</v>
      </c>
      <c r="H52" s="17"/>
      <c r="I52" s="98">
        <f>SUM(I50:I51)</f>
        <v>-322</v>
      </c>
      <c r="J52" s="17"/>
      <c r="K52" s="98">
        <f>SUM(K50:K51)</f>
        <v>-1310</v>
      </c>
      <c r="L52" s="98">
        <f>SUM(L50:L51)</f>
        <v>-44</v>
      </c>
      <c r="M52" s="98">
        <f>SUM(M50:M51)</f>
        <v>-1354</v>
      </c>
    </row>
    <row r="53" spans="1:13" ht="15.75">
      <c r="A53" s="4" t="s">
        <v>44</v>
      </c>
      <c r="B53" s="4"/>
      <c r="C53" s="70">
        <v>0</v>
      </c>
      <c r="D53" s="43"/>
      <c r="E53" s="43">
        <v>0</v>
      </c>
      <c r="F53" s="43"/>
      <c r="G53" s="43">
        <v>0</v>
      </c>
      <c r="H53" s="43"/>
      <c r="I53" s="43">
        <v>-2693</v>
      </c>
      <c r="J53" s="43"/>
      <c r="K53" s="43">
        <f>SUM(C53:I53)</f>
        <v>-2693</v>
      </c>
      <c r="L53" s="43">
        <v>3191</v>
      </c>
      <c r="M53" s="43">
        <f>+K53+L53</f>
        <v>498</v>
      </c>
    </row>
    <row r="54" spans="1:13" ht="15.75">
      <c r="A54" s="4" t="s">
        <v>131</v>
      </c>
      <c r="B54" s="4"/>
      <c r="C54" s="13">
        <f>SUM(C52:C53)</f>
        <v>0</v>
      </c>
      <c r="D54" s="15"/>
      <c r="E54" s="13">
        <f>SUM(E52:E53)</f>
        <v>254</v>
      </c>
      <c r="F54" s="15"/>
      <c r="G54" s="13">
        <f>SUM(G52:G53)</f>
        <v>-1242</v>
      </c>
      <c r="H54" s="15"/>
      <c r="I54" s="13">
        <f>SUM(I52:I53)</f>
        <v>-3015</v>
      </c>
      <c r="J54" s="15"/>
      <c r="K54" s="13">
        <f>SUM(K52:K53)</f>
        <v>-4003</v>
      </c>
      <c r="L54" s="13">
        <f>SUM(L52:L53)</f>
        <v>3147</v>
      </c>
      <c r="M54" s="13">
        <f>SUM(M52:M53)</f>
        <v>-856</v>
      </c>
    </row>
    <row r="55" spans="1:13" ht="15.75">
      <c r="A55" s="4"/>
      <c r="B55" s="4"/>
      <c r="C55" s="43"/>
      <c r="D55" s="15"/>
      <c r="E55" s="43"/>
      <c r="F55" s="15"/>
      <c r="G55" s="43"/>
      <c r="H55" s="17"/>
      <c r="I55" s="43"/>
      <c r="J55" s="15"/>
      <c r="K55" s="43"/>
      <c r="L55" s="43"/>
      <c r="M55" s="43"/>
    </row>
    <row r="56" spans="1:13" ht="6.75" customHeight="1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6.5" thickBot="1">
      <c r="A57" s="2" t="s">
        <v>133</v>
      </c>
      <c r="B57" s="4"/>
      <c r="C57" s="76">
        <f>+C54+C47</f>
        <v>570050</v>
      </c>
      <c r="D57" s="17"/>
      <c r="E57" s="76">
        <f>+E54+E47</f>
        <v>81313</v>
      </c>
      <c r="F57" s="17"/>
      <c r="G57" s="76">
        <f>+G54+G47</f>
        <v>16393</v>
      </c>
      <c r="H57" s="17"/>
      <c r="I57" s="76">
        <f>+I54+I47</f>
        <v>-501797</v>
      </c>
      <c r="J57" s="17"/>
      <c r="K57" s="76">
        <f>+K54+K47</f>
        <v>165959</v>
      </c>
      <c r="L57" s="76">
        <f>+L54+L47</f>
        <v>49179</v>
      </c>
      <c r="M57" s="76">
        <f>+M54+M47</f>
        <v>215138</v>
      </c>
    </row>
    <row r="58" spans="1:11" ht="15.75">
      <c r="A58" s="4"/>
      <c r="B58" s="4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>
      <c r="A59" s="9" t="s">
        <v>107</v>
      </c>
      <c r="B59" s="4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.75">
      <c r="A60" s="9"/>
      <c r="B60" s="4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.75">
      <c r="A61" s="4"/>
      <c r="B61" s="4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.75">
      <c r="A62" s="2" t="s">
        <v>118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.75">
      <c r="A63" s="77" t="s">
        <v>100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</sheetData>
  <mergeCells count="4">
    <mergeCell ref="A3:M3"/>
    <mergeCell ref="A4:M4"/>
    <mergeCell ref="C7:K7"/>
    <mergeCell ref="C35:K35"/>
  </mergeCells>
  <printOptions/>
  <pageMargins left="0.75" right="0.75" top="1" bottom="0.79" header="0.5" footer="0.5"/>
  <pageSetup fitToHeight="1" fitToWidth="1" horizontalDpi="600" verticalDpi="600" orientation="portrait" paperSize="9" scale="61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7.140625" style="12" customWidth="1"/>
    <col min="2" max="2" width="0.42578125" style="12" customWidth="1"/>
    <col min="3" max="3" width="13.421875" style="12" bestFit="1" customWidth="1"/>
    <col min="4" max="4" width="0.42578125" style="12" customWidth="1"/>
    <col min="5" max="5" width="13.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1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1" t="s">
        <v>54</v>
      </c>
      <c r="B3" s="4"/>
      <c r="C3" s="3"/>
      <c r="D3" s="3"/>
      <c r="E3" s="4"/>
      <c r="F3" s="4"/>
    </row>
    <row r="4" spans="1:6" ht="15.75">
      <c r="A4" s="61" t="s">
        <v>98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68"/>
      <c r="D6" s="3"/>
      <c r="E6" s="68"/>
      <c r="F6" s="45"/>
    </row>
    <row r="7" spans="1:6" ht="15.75">
      <c r="A7" s="4"/>
      <c r="B7" s="4"/>
      <c r="C7" s="66"/>
      <c r="D7" s="66"/>
      <c r="E7" s="66"/>
      <c r="F7" s="44"/>
    </row>
    <row r="8" spans="1:6" ht="15.75">
      <c r="A8" s="4"/>
      <c r="B8" s="4"/>
      <c r="C8" s="69" t="s">
        <v>103</v>
      </c>
      <c r="D8" s="69"/>
      <c r="E8" s="69" t="s">
        <v>103</v>
      </c>
      <c r="F8" s="44"/>
    </row>
    <row r="9" spans="1:6" ht="15.75">
      <c r="A9" s="4"/>
      <c r="B9" s="4"/>
      <c r="C9" s="66" t="s">
        <v>79</v>
      </c>
      <c r="D9" s="66"/>
      <c r="E9" s="66" t="s">
        <v>79</v>
      </c>
      <c r="F9" s="44"/>
    </row>
    <row r="10" spans="1:6" ht="15.75">
      <c r="A10" s="4"/>
      <c r="B10" s="4"/>
      <c r="C10" s="69" t="s">
        <v>105</v>
      </c>
      <c r="D10" s="69"/>
      <c r="E10" s="69" t="s">
        <v>104</v>
      </c>
      <c r="F10" s="46"/>
    </row>
    <row r="11" spans="1:6" ht="16.5" thickBot="1">
      <c r="A11" s="4"/>
      <c r="B11" s="4"/>
      <c r="C11" s="67" t="s">
        <v>82</v>
      </c>
      <c r="D11" s="15"/>
      <c r="E11" s="67" t="s">
        <v>82</v>
      </c>
      <c r="F11" s="55"/>
    </row>
    <row r="12" spans="1:6" ht="15.75">
      <c r="A12" s="3" t="s">
        <v>92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7</v>
      </c>
      <c r="B14" s="4"/>
      <c r="C14" s="14">
        <v>16742</v>
      </c>
      <c r="D14" s="15"/>
      <c r="E14" s="15">
        <v>5680</v>
      </c>
      <c r="F14" s="4"/>
    </row>
    <row r="15" spans="1:6" ht="15.75">
      <c r="A15" s="4" t="s">
        <v>91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42</v>
      </c>
      <c r="B17" s="4"/>
      <c r="C17" s="14">
        <v>8776</v>
      </c>
      <c r="D17" s="15"/>
      <c r="E17" s="15">
        <v>25063</v>
      </c>
      <c r="F17" s="4"/>
    </row>
    <row r="18" spans="1:6" ht="15.75">
      <c r="A18" s="4"/>
      <c r="B18" s="4"/>
      <c r="C18" s="48"/>
      <c r="D18" s="17"/>
      <c r="E18" s="43"/>
      <c r="F18" s="4"/>
    </row>
    <row r="19" spans="1:6" ht="15.75">
      <c r="A19" s="4" t="s">
        <v>12</v>
      </c>
      <c r="B19" s="4"/>
      <c r="C19" s="14">
        <f>SUM(C14:C18)</f>
        <v>25518</v>
      </c>
      <c r="D19" s="17"/>
      <c r="E19" s="15">
        <f>SUM(E14:E18)</f>
        <v>30743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13</v>
      </c>
      <c r="B21" s="4"/>
      <c r="C21" s="14"/>
      <c r="D21" s="17"/>
      <c r="E21" s="15"/>
      <c r="F21" s="4"/>
    </row>
    <row r="22" spans="1:6" ht="15.75">
      <c r="A22" s="4" t="s">
        <v>59</v>
      </c>
      <c r="B22" s="4"/>
      <c r="C22" s="14">
        <v>-3145</v>
      </c>
      <c r="D22" s="17"/>
      <c r="E22" s="15">
        <v>-4870</v>
      </c>
      <c r="F22" s="4"/>
    </row>
    <row r="23" spans="1:6" ht="15.75">
      <c r="A23" s="4" t="s">
        <v>60</v>
      </c>
      <c r="B23" s="4"/>
      <c r="C23" s="14">
        <v>-26357</v>
      </c>
      <c r="D23" s="17"/>
      <c r="E23" s="15">
        <v>-10993</v>
      </c>
      <c r="F23" s="4"/>
    </row>
    <row r="24" spans="1:6" ht="6" customHeight="1">
      <c r="A24" s="4"/>
      <c r="B24" s="4"/>
      <c r="C24" s="48"/>
      <c r="D24" s="17"/>
      <c r="E24" s="43"/>
      <c r="F24" s="4"/>
    </row>
    <row r="25" spans="1:6" ht="15.75">
      <c r="A25" s="4" t="s">
        <v>121</v>
      </c>
      <c r="B25" s="4"/>
      <c r="C25" s="21">
        <f>+C23+C22+C19</f>
        <v>-3984</v>
      </c>
      <c r="D25" s="17"/>
      <c r="E25" s="17">
        <f>+E23+E22+E19</f>
        <v>14880</v>
      </c>
      <c r="F25" s="56"/>
    </row>
    <row r="26" spans="1:6" ht="15.75">
      <c r="A26" s="4" t="s">
        <v>89</v>
      </c>
      <c r="B26" s="4"/>
      <c r="C26" s="21">
        <v>-6692</v>
      </c>
      <c r="D26" s="17"/>
      <c r="E26" s="17">
        <v>-4203</v>
      </c>
      <c r="F26" s="28"/>
    </row>
    <row r="27" spans="1:6" ht="15.75">
      <c r="A27" s="4" t="s">
        <v>90</v>
      </c>
      <c r="B27" s="4"/>
      <c r="C27" s="48">
        <v>-7326</v>
      </c>
      <c r="D27" s="17"/>
      <c r="E27" s="43">
        <v>-3770</v>
      </c>
      <c r="F27" s="28"/>
    </row>
    <row r="28" spans="1:6" ht="15.75">
      <c r="A28" s="2" t="s">
        <v>122</v>
      </c>
      <c r="B28" s="4"/>
      <c r="C28" s="14">
        <f>+C27+C26+C25</f>
        <v>-18002</v>
      </c>
      <c r="D28" s="21"/>
      <c r="E28" s="15">
        <f>+E27+E26+E25</f>
        <v>6907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8</v>
      </c>
      <c r="B30" s="4"/>
      <c r="C30" s="21">
        <v>-5660</v>
      </c>
      <c r="D30" s="21"/>
      <c r="E30" s="17">
        <v>-6347</v>
      </c>
      <c r="F30" s="56"/>
    </row>
    <row r="31" spans="1:6" ht="15.75">
      <c r="A31" s="59"/>
      <c r="B31" s="4"/>
      <c r="C31" s="14"/>
      <c r="D31" s="17"/>
      <c r="E31" s="15"/>
      <c r="F31" s="4"/>
    </row>
    <row r="32" spans="1:6" ht="15.75">
      <c r="A32" s="2" t="s">
        <v>123</v>
      </c>
      <c r="B32" s="4"/>
      <c r="C32" s="21">
        <v>-10828</v>
      </c>
      <c r="D32" s="21"/>
      <c r="E32" s="17">
        <v>386</v>
      </c>
      <c r="F32" s="56"/>
    </row>
    <row r="33" spans="1:6" ht="15.75">
      <c r="A33" s="4"/>
      <c r="B33" s="4"/>
      <c r="C33" s="48"/>
      <c r="D33" s="17"/>
      <c r="E33" s="43"/>
      <c r="F33" s="4"/>
    </row>
    <row r="34" spans="1:6" ht="15.75">
      <c r="A34" s="3" t="s">
        <v>124</v>
      </c>
      <c r="B34" s="4"/>
      <c r="C34" s="14">
        <f>+C28+C30+C32</f>
        <v>-34490</v>
      </c>
      <c r="D34" s="21"/>
      <c r="E34" s="15">
        <f>+E28+E30+E32</f>
        <v>946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69</v>
      </c>
      <c r="B36" s="4"/>
      <c r="C36" s="14">
        <v>41291</v>
      </c>
      <c r="D36" s="17"/>
      <c r="E36" s="15">
        <v>36612</v>
      </c>
      <c r="F36" s="4"/>
    </row>
    <row r="37" spans="1:6" ht="15.75">
      <c r="A37" s="4" t="s">
        <v>88</v>
      </c>
      <c r="B37" s="4"/>
      <c r="C37" s="14">
        <v>1913</v>
      </c>
      <c r="D37" s="17"/>
      <c r="E37" s="15">
        <v>-1536</v>
      </c>
      <c r="F37" s="4"/>
    </row>
    <row r="38" spans="1:6" ht="15.75">
      <c r="A38" s="3" t="s">
        <v>80</v>
      </c>
      <c r="B38" s="4"/>
      <c r="C38" s="63">
        <f>+C37+C36</f>
        <v>43204</v>
      </c>
      <c r="D38" s="21"/>
      <c r="E38" s="16">
        <f>+E37+E36</f>
        <v>35076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64</v>
      </c>
      <c r="B40" s="4"/>
      <c r="C40" s="74">
        <f>+C38+C34</f>
        <v>8714</v>
      </c>
      <c r="D40" s="21"/>
      <c r="E40" s="76">
        <f>+E38+E34</f>
        <v>36022</v>
      </c>
      <c r="F40" s="56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85</v>
      </c>
      <c r="B42" s="4"/>
      <c r="C42" s="14"/>
      <c r="D42" s="17"/>
      <c r="E42" s="4"/>
      <c r="F42" s="4"/>
    </row>
    <row r="43" spans="1:6" ht="15.75">
      <c r="A43" s="4" t="s">
        <v>73</v>
      </c>
      <c r="B43" s="4"/>
      <c r="C43" s="14">
        <v>22537</v>
      </c>
      <c r="D43" s="17"/>
      <c r="E43" s="15">
        <v>27820</v>
      </c>
      <c r="F43" s="4"/>
    </row>
    <row r="44" spans="1:6" ht="15.75">
      <c r="A44" s="4" t="s">
        <v>61</v>
      </c>
      <c r="B44" s="4"/>
      <c r="C44" s="14">
        <v>88841</v>
      </c>
      <c r="D44" s="17"/>
      <c r="E44" s="15">
        <v>122019</v>
      </c>
      <c r="F44" s="4"/>
    </row>
    <row r="45" spans="1:6" ht="15.75">
      <c r="A45" s="9" t="s">
        <v>62</v>
      </c>
      <c r="B45" s="4"/>
      <c r="C45" s="14">
        <v>-102664</v>
      </c>
      <c r="D45" s="17"/>
      <c r="E45" s="15">
        <v>-113817</v>
      </c>
      <c r="F45" s="4"/>
    </row>
    <row r="46" spans="1:6" ht="16.5" thickBot="1">
      <c r="A46" s="2"/>
      <c r="B46" s="4"/>
      <c r="C46" s="20">
        <f>SUM(C43:C45)</f>
        <v>8714</v>
      </c>
      <c r="D46" s="17"/>
      <c r="E46" s="58">
        <f>SUM(E43:E45)</f>
        <v>36022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4"/>
      <c r="B48" s="4"/>
      <c r="C48" s="3"/>
      <c r="D48" s="4"/>
      <c r="E48" s="4"/>
      <c r="F48" s="4"/>
    </row>
    <row r="49" spans="1:6" ht="15.75">
      <c r="A49" s="3" t="s">
        <v>17</v>
      </c>
      <c r="B49" s="4"/>
      <c r="C49" s="3"/>
      <c r="D49" s="4"/>
      <c r="E49" s="4"/>
      <c r="F49" s="4"/>
    </row>
    <row r="50" spans="1:6" ht="15.75">
      <c r="A50" s="2" t="s">
        <v>106</v>
      </c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3"/>
      <c r="D58" s="4"/>
      <c r="E58" s="4"/>
      <c r="F58" s="4"/>
    </row>
    <row r="59" spans="1:6" ht="15.75">
      <c r="A59" s="4"/>
      <c r="B59" s="4"/>
      <c r="C59" s="3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9" r:id="rId1"/>
  <headerFooter alignWithMargins="0">
    <oddFooter>&amp;CPage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2006-05-22T04:29:18Z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