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48" windowWidth="9408" windowHeight="4872" activeTab="3"/>
  </bookViews>
  <sheets>
    <sheet name="notes" sheetId="1" r:id="rId1"/>
    <sheet name="BS" sheetId="2" r:id="rId2"/>
    <sheet name="chginequity" sheetId="3" r:id="rId3"/>
    <sheet name="cincome" sheetId="4" r:id="rId4"/>
    <sheet name="cflow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<sst xmlns="http://schemas.openxmlformats.org/spreadsheetml/2006/main" count="418" uniqueCount="338">
  <si>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</si>
  <si>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KUALA LUMPUR INDUSTRIES HOLDINGS BERHAD (165126-M)</t>
  </si>
  <si>
    <t>(Special Administrators Appointed)</t>
  </si>
  <si>
    <t>(Incorporated in Malaysia)</t>
  </si>
  <si>
    <t>Notes to the Condensed Financial Statements for the Fourth Quarter ended 31 March 2003</t>
  </si>
  <si>
    <t>Accounting Policies</t>
  </si>
  <si>
    <t>The unaudited condensed consolidated financial statements have been prepared by applying accounting policies</t>
  </si>
  <si>
    <t xml:space="preserve">and methods of computation consistent with those used in the preparation of the most recent audited financial </t>
  </si>
  <si>
    <t>statements of the Group and comply with MASB 26, Interim Financial Reporting.</t>
  </si>
  <si>
    <t xml:space="preserve">These notes should be read in conjunction with the Annual Financial Statements for the financial year ended </t>
  </si>
  <si>
    <t>31 March 2002.</t>
  </si>
  <si>
    <t xml:space="preserve">The accounting policies and methods of computation adopted in this financial statements are in accordance with </t>
  </si>
  <si>
    <t>the accounting policies as stated in the annual financial statement of the Group for the year ended 31 March 2002.</t>
  </si>
  <si>
    <t>Audit Report</t>
  </si>
  <si>
    <t>The Group's preceding year's financial statements for the financial year ended 31 March 2002 were not subject</t>
  </si>
  <si>
    <t>to any audit qualification.</t>
  </si>
  <si>
    <t>Seasonal or Cyclical Factors</t>
  </si>
  <si>
    <t>The Group is principally engaged in the holding of investments and landed properties, rental of properties, property</t>
  </si>
  <si>
    <t>development and management, construction, provision of share registration, secretarial and  management services.</t>
  </si>
  <si>
    <t>The Group's activities are generally dependent on the state of the Malaysian economy and consumer confidence.</t>
  </si>
  <si>
    <t>Unusual Items</t>
  </si>
  <si>
    <t xml:space="preserve">There has not arisen in the interval between the end of the fourth quarter and the date of this announcement </t>
  </si>
  <si>
    <t>any item, transaction or event of a material and unusual nature likely, in the opinion of the Directors, to affect</t>
  </si>
  <si>
    <t xml:space="preserve">substantially the results of the operations of the Company and of the Group for the fourth quarter ended </t>
  </si>
  <si>
    <t>31 March 2003 in respect of which this announcement is made.</t>
  </si>
  <si>
    <t>Changes in estimates</t>
  </si>
  <si>
    <t xml:space="preserve">There were no changes in estimates reported in prior interim periods of the current financial year or changes in </t>
  </si>
  <si>
    <t>estimates reported in prior financial years that have a material effect in the current interim period.</t>
  </si>
  <si>
    <t>Issuance and Repayment of Debt and Equity Securities</t>
  </si>
  <si>
    <t xml:space="preserve">There were no issuances and repayment of debt and equity securities, share buy-backs, share cancellations, </t>
  </si>
  <si>
    <t>shares held as treasury shares and resale of treasury shares for the financial year ended 31 March 2003.</t>
  </si>
  <si>
    <t>Dividend</t>
  </si>
  <si>
    <t>No dividend has been paid and/or recommended for the current financial quarter under review.</t>
  </si>
  <si>
    <t>Segmental Reporting</t>
  </si>
  <si>
    <t>YEAR ENDED 31/03/2002</t>
  </si>
  <si>
    <t>OPERATING</t>
  </si>
  <si>
    <t>PROFIT/(LOSS)</t>
  </si>
  <si>
    <t>TOTAL ASSETS</t>
  </si>
  <si>
    <t>GROUP (BY ACTIVITIES)</t>
  </si>
  <si>
    <t>REVENUE</t>
  </si>
  <si>
    <t>BEFORE TAXATION</t>
  </si>
  <si>
    <t>EMPLOYED</t>
  </si>
  <si>
    <t>RM'000</t>
  </si>
  <si>
    <t>Property development</t>
  </si>
  <si>
    <t>Construction</t>
  </si>
  <si>
    <t>General insurance</t>
  </si>
  <si>
    <t>Leisure &amp; resort</t>
  </si>
  <si>
    <t>Investment holding</t>
  </si>
  <si>
    <t>Others</t>
  </si>
  <si>
    <t>Total</t>
  </si>
  <si>
    <t>Segmental reporting by geographical area is not presented as the Group's activities are predominantly in Malaysia.</t>
  </si>
  <si>
    <t>Valuation of Property, Plant and Equipment</t>
  </si>
  <si>
    <t xml:space="preserve">Property, plant and equipment are stated at cost less accumulated depreciation. The Group did not revalue any of </t>
  </si>
  <si>
    <t>its property, plant and equipment during the financial year ended 31 March 2003.</t>
  </si>
  <si>
    <t>Material Events Subsequent to End of Reporting Period</t>
  </si>
  <si>
    <t>There are no material events subsequent to the end of the current period under review.</t>
  </si>
  <si>
    <t>Changes in Composition of Company/Group</t>
  </si>
  <si>
    <t>There was no business combinations, acquisitions or disposals of subsidiaries and long term investments,</t>
  </si>
  <si>
    <t>restructuring and discontinuing operations since the last financial year ended 31 March 2002 other than those</t>
  </si>
  <si>
    <t>reported previously.</t>
  </si>
  <si>
    <t>Contingent Liabilities (unsecured)</t>
  </si>
  <si>
    <t>a)</t>
  </si>
  <si>
    <t>Disputes and/or litigation between certain subsidiary companies and their former contractors in respect of the</t>
  </si>
  <si>
    <t>termination of contracts, the outcome of which to be decided upon filing of suits by the contractors.</t>
  </si>
  <si>
    <t>b)</t>
  </si>
  <si>
    <t>A subsidiary has made various commitments and incurred certain liabilities on behalf of its customers in the</t>
  </si>
  <si>
    <t>ordinary course of business. No material losses are anticipated as a result of these transactions.</t>
  </si>
  <si>
    <t>Details of commitments and contingencies are as follows:      ***</t>
  </si>
  <si>
    <t>Performance bonds</t>
  </si>
  <si>
    <t>Advance payment bonds</t>
  </si>
  <si>
    <t>Tender bonds</t>
  </si>
  <si>
    <t>Corporate guarantee given to financial institutions and</t>
  </si>
  <si>
    <t>third parties for banking and credit facilities granted</t>
  </si>
  <si>
    <t>to former subsidiary companies</t>
  </si>
  <si>
    <t>c)</t>
  </si>
  <si>
    <t>A former director of KLIH has filed a legal suit against KLIH, certain former subsidiary companies, a director,</t>
  </si>
  <si>
    <t>former director, officer and former officer of KLIH for RM 3,000,000 as liquidated damages and RM 10,000,000</t>
  </si>
  <si>
    <t>for general damages for alleged breach of Service Agreement. However, the outcome of this suit cannot be</t>
  </si>
  <si>
    <t>currently ascertained.</t>
  </si>
  <si>
    <t>d)</t>
  </si>
  <si>
    <t>Variances arising from the Proof of Debt exercise carried out at the beginning of the fourth quarter of the last</t>
  </si>
  <si>
    <t>financial year ended 31 March 2001 amounting to RM 14,089,385 have not been accounted for as the validity of</t>
  </si>
  <si>
    <t>the claims made cannot be currently ascertained.</t>
  </si>
  <si>
    <t>Review of Performance</t>
  </si>
  <si>
    <t>The Group recorded a turnover of RM 15.6 million and a loss before taxation of RM 53.4 million for the financial</t>
  </si>
  <si>
    <t xml:space="preserve">year ended 31 March 2003. </t>
  </si>
  <si>
    <t>The turnover was mainly contributed by the insurance segment and was accounted for up to the effective date of</t>
  </si>
  <si>
    <t>disposal of the said subsidiary company ie on 29 April 2002.</t>
  </si>
  <si>
    <t>The Group's loss before taxation was arrived at after accounting for the deconsolidation of the subsidiary</t>
  </si>
  <si>
    <t>companies currently under liquidation and the profit on disposal of its insurance subsidiary company.</t>
  </si>
  <si>
    <t>The Group is in the midst of restructuring undertaken by the Special Administrators appointed by Pengurusan</t>
  </si>
  <si>
    <t>Danaharta Nasional Berhad.</t>
  </si>
  <si>
    <t>No new projects have been undertaken pending the completion of the restructuring scheme.</t>
  </si>
  <si>
    <t>Comparison with Preceding Quarter's Results</t>
  </si>
  <si>
    <t>The Group recorded a loss before taxation of RM 8.99 million in the fourth quarter of the financial year ended</t>
  </si>
  <si>
    <t>31 March 2003 as compared to a loss before taxation of RM 8.09 million in the third quarter of the financial year</t>
  </si>
  <si>
    <t xml:space="preserve">ended 31 March 2003. </t>
  </si>
  <si>
    <t>The loss before taxation in the current quarter was due mainly to interest charges.</t>
  </si>
  <si>
    <t>Current Year Prospects</t>
  </si>
  <si>
    <t>The Group is in the midst of a restructuring exercise and it is unlikely that any new projects will be undertaken</t>
  </si>
  <si>
    <t>pending the completion of the restructuring scheme.</t>
  </si>
  <si>
    <t>Profit Forecast and Profit Guarantee</t>
  </si>
  <si>
    <t xml:space="preserve">This note is not applicable, as no profit forecast was published and the Group is not required to give any profit </t>
  </si>
  <si>
    <t>guarantee.</t>
  </si>
  <si>
    <t>Taxation</t>
  </si>
  <si>
    <t>The taxation charge does not include any transfers from deferred tax and comprises of the Group's share of</t>
  </si>
  <si>
    <t xml:space="preserve"> taxation in its associated company.</t>
  </si>
  <si>
    <t>Individual  Quarter</t>
  </si>
  <si>
    <t>Cumulative Quarter</t>
  </si>
  <si>
    <t>Preceeding</t>
  </si>
  <si>
    <t>year</t>
  </si>
  <si>
    <t>Current year</t>
  </si>
  <si>
    <t>corresponding</t>
  </si>
  <si>
    <t>quarter</t>
  </si>
  <si>
    <t>to-date</t>
  </si>
  <si>
    <t>period</t>
  </si>
  <si>
    <t>31/03/2003</t>
  </si>
  <si>
    <t>31/03/2002</t>
  </si>
  <si>
    <t>Share of taxation in associated company</t>
  </si>
  <si>
    <t>Sale of Unquoted Investment and/or Properties</t>
  </si>
  <si>
    <t>There was no disposal of unquoted investments and/or properties during the current financial year ended</t>
  </si>
  <si>
    <t>31 March 2003.</t>
  </si>
  <si>
    <t>Purchase or Disposal of Quoted Securities</t>
  </si>
  <si>
    <t>There was no purchase or disposal of quoted securities by all companies within the Group for the current financial</t>
  </si>
  <si>
    <t>quarter to date.</t>
  </si>
  <si>
    <t>Total purchases</t>
  </si>
  <si>
    <t>Total disposals</t>
  </si>
  <si>
    <t>Total profit on disposal</t>
  </si>
  <si>
    <t>Investments in quoted shares held by all companies within the Group as at the end of 31 March 2003,</t>
  </si>
  <si>
    <t>is as follows:</t>
  </si>
  <si>
    <t>Total investments at cost</t>
  </si>
  <si>
    <t>Total investments at carrying value/book value(after provision</t>
  </si>
  <si>
    <t>for diminution in value)</t>
  </si>
  <si>
    <t>Total investment at market value at 31 March 2003</t>
  </si>
  <si>
    <t>Corporate Proposals</t>
  </si>
  <si>
    <t>(a)</t>
  </si>
  <si>
    <t xml:space="preserve">The Securities Commission has vide its letter dated 5 May 2003 approved the revised corporate and debt </t>
  </si>
  <si>
    <t>restructuring scheme as announced on 24 March 2003.</t>
  </si>
  <si>
    <t>The corporate and debt restructuring scheme is currently in the midst of being implemented.</t>
  </si>
  <si>
    <t>Approvals were also obtained from the Foreign Investment Committee on 24 April 2002 and 30 April 2003 and</t>
  </si>
  <si>
    <t>Bank Negara Malaysia on 5 July 2002 respectively.</t>
  </si>
  <si>
    <t>(b)</t>
  </si>
  <si>
    <t>The SC had, in its letter dated 5 April 2002, approved the proposed disposal by Kuala Lumpur Industries Berhad</t>
  </si>
  <si>
    <t>(Special Administrators Appointed), a wholly-owned subsdiary of KLIH of 100% equity interest in The People's</t>
  </si>
  <si>
    <t>Insurance Company (Malaysia) Berhad (PICM) to Talasco Insurance Berhad (Talasco).</t>
  </si>
  <si>
    <t>The sale was completed on 29 April 2002.</t>
  </si>
  <si>
    <t>The utilisation of the proceeds from the disposal and its balance available to-date is as follows:-</t>
  </si>
  <si>
    <t>RM</t>
  </si>
  <si>
    <t>Proceeds from the disposal of PICM to Talasco</t>
  </si>
  <si>
    <t>Less: Adjustment of 5% from original sum of</t>
  </si>
  <si>
    <t xml:space="preserve">             RM 80 million on early payment</t>
  </si>
  <si>
    <t>Net proceeds from Talasco</t>
  </si>
  <si>
    <t>Less: Utilised to-date:</t>
  </si>
  <si>
    <t>Part repayment of loan due to Danaharta</t>
  </si>
  <si>
    <t xml:space="preserve">   Managers Sdn Berhad</t>
  </si>
  <si>
    <t>Disposal expenses</t>
  </si>
  <si>
    <r>
      <t>Add</t>
    </r>
    <r>
      <rPr>
        <sz val="11"/>
        <rFont val="Arial"/>
        <family val="2"/>
      </rPr>
      <t>: Interest received from fixed deposit</t>
    </r>
  </si>
  <si>
    <t>Balance available to defray further expenses and for settlement</t>
  </si>
  <si>
    <t>of creditors per the Proposal of Kuala Lumpur Industries Berhad</t>
  </si>
  <si>
    <t>Group Borrowings and Debt Securities as at 31 March 2003 are as follows:</t>
  </si>
  <si>
    <t>Secured</t>
  </si>
  <si>
    <t>Unsecured</t>
  </si>
  <si>
    <t>Short term borrowings</t>
  </si>
  <si>
    <t>Term loans / revolving credits</t>
  </si>
  <si>
    <t>Bridging loans</t>
  </si>
  <si>
    <t>Term loan payable within 12 months</t>
  </si>
  <si>
    <t>*</t>
  </si>
  <si>
    <t>Bank overdraft</t>
  </si>
  <si>
    <t>* Includes a loan amounting to USD 10,740,000 or RM 40,543,601 equivalent.</t>
  </si>
  <si>
    <t>Long term borrowings</t>
  </si>
  <si>
    <t>Financial Instruments</t>
  </si>
  <si>
    <t>There were no financial instruments with off-balance sheet risk for the financial year ended 31 March 2003.</t>
  </si>
  <si>
    <t>Material Litigation</t>
  </si>
  <si>
    <t>There are sixty (60) suits which involve claims against KLIH and its subsidiary companies of which the outcome</t>
  </si>
  <si>
    <t>and probable compensation, if any, is currently indeterminable.</t>
  </si>
  <si>
    <t>Given the moratorium pursuant to the appointment of Special Administrators to the Company, all cases involving</t>
  </si>
  <si>
    <t>the Company and those subsidiary companies under special administration are kept in abeyance.</t>
  </si>
  <si>
    <t>Since the last annual balance sheet date, there is no change in the details of the pending material litigation.</t>
  </si>
  <si>
    <t>Basic Earnings Per Share</t>
  </si>
  <si>
    <t xml:space="preserve">The basic earnings per share for the quarter is calculated by dividing the Group's loss after tax attributable to </t>
  </si>
  <si>
    <t>ordinary shareholders of RM9,911,000 by the number of ordinary shares in issue during the quarter of 303,759,072.</t>
  </si>
  <si>
    <t xml:space="preserve"> </t>
  </si>
  <si>
    <t xml:space="preserve">CONDENSED CONSOLIDATED BALANCE SHEET </t>
  </si>
  <si>
    <t>AS AT END OF</t>
  </si>
  <si>
    <t>AS AT</t>
  </si>
  <si>
    <t>CURRENT</t>
  </si>
  <si>
    <t>PRECEDING</t>
  </si>
  <si>
    <t>QUARTER</t>
  </si>
  <si>
    <t xml:space="preserve">FINANCIAL </t>
  </si>
  <si>
    <t>YEAR END</t>
  </si>
  <si>
    <t>31.03.2002</t>
  </si>
  <si>
    <t>RM' 000</t>
  </si>
  <si>
    <t>Property, Plant and Equipment</t>
  </si>
  <si>
    <t>Interest in Unconsolidated Subsidiary Companies</t>
  </si>
  <si>
    <t>Investment Property</t>
  </si>
  <si>
    <t>Investment in Associated Companies</t>
  </si>
  <si>
    <t>Long Term Investments</t>
  </si>
  <si>
    <t>Investment in shares/L stocks/MGS/unit trusts</t>
  </si>
  <si>
    <t>Investment in properties</t>
  </si>
  <si>
    <t>Land &amp; Development Expenditure</t>
  </si>
  <si>
    <t>Interest in Joint Ventures</t>
  </si>
  <si>
    <t>Goodwill on Consolidation</t>
  </si>
  <si>
    <t>Intangible Assets</t>
  </si>
  <si>
    <t>Other Long Term Assets</t>
  </si>
  <si>
    <t>Current Assets</t>
  </si>
  <si>
    <t>Property, plant and equipment</t>
  </si>
  <si>
    <t>Stocks</t>
  </si>
  <si>
    <t>Trade debtors</t>
  </si>
  <si>
    <t>Outstanding premiums</t>
  </si>
  <si>
    <t>Due from reinsurers</t>
  </si>
  <si>
    <t>Land &amp; development expenditure</t>
  </si>
  <si>
    <t>Cash &amp; bank balances</t>
  </si>
  <si>
    <t>Other debtors, deposits &amp; prepayments</t>
  </si>
  <si>
    <t>Taxation recoverable</t>
  </si>
  <si>
    <t>Current Liabilities</t>
  </si>
  <si>
    <t>Trade creditors</t>
  </si>
  <si>
    <t>Due to reinsurers</t>
  </si>
  <si>
    <t>Claims admitted/intimated but not paid</t>
  </si>
  <si>
    <t>Excess of progress billings over development expenditure</t>
  </si>
  <si>
    <t>Other creditors &amp; accruals</t>
  </si>
  <si>
    <t>Lease &amp; hire purchase creditors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</si>
  <si>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</si>
  <si>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</si>
  <si>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</si>
  <si>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</si>
  <si>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</si>
  <si>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</si>
  <si>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</si>
  <si>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</si>
  <si>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</si>
  <si>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Accumulated losses</t>
  </si>
  <si>
    <t>Minority Interests</t>
  </si>
  <si>
    <t>Long Term Borrowings</t>
  </si>
  <si>
    <t>Other Long Term Liabilities</t>
  </si>
  <si>
    <t>Reserve for unexpired risks</t>
  </si>
  <si>
    <t>Reserve for outstanding claims</t>
  </si>
  <si>
    <t>Provision for retirement benefits</t>
  </si>
  <si>
    <t>Deferred Taxation</t>
  </si>
  <si>
    <t>Net Tangible Assets per share (RM)</t>
  </si>
  <si>
    <t>(Incorporated In Malaysia)</t>
  </si>
  <si>
    <t>CONDENSED CONSOLIDATED CASHFLOW STATEMENT</t>
  </si>
  <si>
    <t>For the year ended 31 March 2003</t>
  </si>
  <si>
    <t>Note</t>
  </si>
  <si>
    <t>Net cash inflow/(outflow) from operating activities</t>
  </si>
  <si>
    <t>Net cash inflow/(outflow) from investing activities</t>
  </si>
  <si>
    <t>Net cash inflow/(outflow) from financing activities</t>
  </si>
  <si>
    <t>Net increase/(decrease) in cash and cash equivalents</t>
  </si>
  <si>
    <t>Cash and cash equivalents as at 1 April 2002</t>
  </si>
  <si>
    <t>Cash and cash equivalents as at 31 March 2003</t>
  </si>
  <si>
    <t>1</t>
  </si>
  <si>
    <t xml:space="preserve">Included in cash and cash equivalents as at 1 April 2002 are amounts of </t>
  </si>
  <si>
    <t xml:space="preserve">RM 151,347,555 held by The People's Insurance Company (Malaysia) Berhad </t>
  </si>
  <si>
    <t>(PICM), a wholly-owned insurance subsidiary company,  which was disposed of on</t>
  </si>
  <si>
    <t>29 April 2002.</t>
  </si>
  <si>
    <t>Includes the effects of the disposal of PICM.</t>
  </si>
  <si>
    <t>CONDENSED CONSOLIDATED STATEMENT OF CHANGES IN EQUITY</t>
  </si>
  <si>
    <t>Share</t>
  </si>
  <si>
    <t>Revaluation</t>
  </si>
  <si>
    <t>Capital</t>
  </si>
  <si>
    <t>Accumulated</t>
  </si>
  <si>
    <t>Premium</t>
  </si>
  <si>
    <t>Reserve</t>
  </si>
  <si>
    <t>Losses</t>
  </si>
  <si>
    <t>As at 1 April 2002</t>
  </si>
  <si>
    <t>Revaluation reserves realised</t>
  </si>
  <si>
    <t>Net loss for the financial period</t>
  </si>
  <si>
    <t>As at 31 March 2003</t>
  </si>
  <si>
    <r>
      <t xml:space="preserve">KUALA LUMPUR INDUSTRIES HOLDINGS BERHAD </t>
    </r>
    <r>
      <rPr>
        <sz val="10"/>
        <rFont val="Arial"/>
        <family val="2"/>
      </rPr>
      <t>(165126-M)</t>
    </r>
  </si>
  <si>
    <t>Quarterly report on consolidated results for the fourth quarter ended 31 March 2003. The figures have not been audited.</t>
  </si>
  <si>
    <t>CONDENSED CONSOLIDATED INCOME STATEMENT</t>
  </si>
  <si>
    <t xml:space="preserve">     INDIVIDUAL QUARTER</t>
  </si>
  <si>
    <t xml:space="preserve">      CUMULATIVE QUARTER</t>
  </si>
  <si>
    <t xml:space="preserve">PRECEDING </t>
  </si>
  <si>
    <t xml:space="preserve">CURRENT </t>
  </si>
  <si>
    <t>YEAR</t>
  </si>
  <si>
    <t>CORRESPONDING</t>
  </si>
  <si>
    <t>TO DATE</t>
  </si>
  <si>
    <t>PERIOD</t>
  </si>
  <si>
    <t>31.03.2003</t>
  </si>
  <si>
    <t>Revenue</t>
  </si>
  <si>
    <t>Investment income</t>
  </si>
  <si>
    <t>(c)</t>
  </si>
  <si>
    <t>Other income</t>
  </si>
  <si>
    <t>Operating profit before finance costs,</t>
  </si>
  <si>
    <t>depreciation and amortisation, exceptional items,</t>
  </si>
  <si>
    <t>income tax, minority interests and extraordinary items</t>
  </si>
  <si>
    <t>Less: Finance costs</t>
  </si>
  <si>
    <t>Less: Depreciation and amortisation</t>
  </si>
  <si>
    <t>(d)</t>
  </si>
  <si>
    <t>Less: Goodwill on consolidation written off</t>
  </si>
  <si>
    <t>(e)</t>
  </si>
  <si>
    <t>Less: Exceptional items</t>
  </si>
  <si>
    <t>(f)</t>
  </si>
  <si>
    <t>Operating profit/Iloss) before income tax, minority</t>
  </si>
  <si>
    <t>interests and extraordinary items</t>
  </si>
  <si>
    <t>(g)</t>
  </si>
  <si>
    <t>Share of profit of associated company</t>
  </si>
  <si>
    <t>(h)</t>
  </si>
  <si>
    <t>Profit/(loss) before income tax, minority interests</t>
  </si>
  <si>
    <t>and extraordinary items after share of profit and losses</t>
  </si>
  <si>
    <t>of associated companies</t>
  </si>
  <si>
    <t>(i)</t>
  </si>
  <si>
    <t>Income Tax</t>
  </si>
  <si>
    <t>(j-i)</t>
  </si>
  <si>
    <t>Profit/(Loss) after income tax before deducting</t>
  </si>
  <si>
    <t>minority interests</t>
  </si>
  <si>
    <t xml:space="preserve">                                                                                                                                     </t>
  </si>
  <si>
    <t>(j-ii)</t>
  </si>
  <si>
    <t>Less minority interests</t>
  </si>
  <si>
    <t>(k)</t>
  </si>
  <si>
    <t>Profit/(Loss) from ordinary activities attributable to</t>
  </si>
  <si>
    <t>members of the company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</si>
  <si>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</si>
  <si>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(l)</t>
  </si>
  <si>
    <t>Extraordinary items</t>
  </si>
  <si>
    <t>(ii)</t>
  </si>
  <si>
    <t>(iii)</t>
  </si>
  <si>
    <t>Extraordinary items attibutable to members of</t>
  </si>
  <si>
    <t>the company</t>
  </si>
  <si>
    <t>(m)</t>
  </si>
  <si>
    <t>Profit/(Loss) attributable to members of the company</t>
  </si>
  <si>
    <t>Earnings per share based on 2(m) above</t>
  </si>
  <si>
    <t>after deducting any provision for preference dividends,</t>
  </si>
  <si>
    <t>if any :-</t>
  </si>
  <si>
    <t>Basic (based on 303,759,072 ordinary shares - sen)</t>
  </si>
  <si>
    <t>Fully diluted (based on 303,759,072 ordinary shares -</t>
  </si>
  <si>
    <t>sen)</t>
  </si>
  <si>
    <t>Dividend per share (sen)</t>
  </si>
  <si>
    <t>Dividend Description</t>
  </si>
  <si>
    <t>AS AT END OF CURRENT</t>
  </si>
  <si>
    <t xml:space="preserve">AS AT PRECEDING FINANCIAL </t>
  </si>
  <si>
    <t>YEAR END  31.03.2003</t>
  </si>
  <si>
    <t>YEAR END  31.3.2002</t>
  </si>
  <si>
    <t>Net tangible assets per share (RM)</t>
  </si>
  <si>
    <t>Remarks</t>
  </si>
  <si>
    <t>The Companies Commission of Malaysia has granted the directors of KLIH an order of relief from having to comply with the requirement of the</t>
  </si>
  <si>
    <t xml:space="preserve">Ninth Schedule of the Companies Act, 1965 to consolidate and annex the audited financial statements of its subsidiary company, </t>
  </si>
  <si>
    <t>Malaysia Electric Corporation Berhad (Provisional Liquidator Appointed) for the year ended 31 March 2003.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</si>
</sst>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_(* #,##0.000_);_(* \(#,##0.0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7" fontId="1" fillId="0" borderId="5" xfId="15" applyNumberFormat="1" applyFont="1" applyBorder="1" applyAlignment="1">
      <alignment horizontal="right"/>
    </xf>
    <xf numFmtId="164" fontId="1" fillId="0" borderId="5" xfId="15" applyNumberFormat="1" applyFont="1" applyBorder="1" applyAlignment="1">
      <alignment horizontal="center"/>
    </xf>
    <xf numFmtId="164" fontId="1" fillId="0" borderId="4" xfId="15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10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37" fontId="1" fillId="0" borderId="0" xfId="0" applyNumberFormat="1" applyFont="1" applyAlignment="1">
      <alignment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37" fontId="1" fillId="0" borderId="12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 quotePrefix="1">
      <alignment horizontal="center"/>
    </xf>
    <xf numFmtId="3" fontId="1" fillId="0" borderId="5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8" xfId="0" applyFont="1" applyBorder="1" applyAlignment="1">
      <alignment/>
    </xf>
    <xf numFmtId="37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" xfId="0" applyFont="1" applyBorder="1" applyAlignment="1" quotePrefix="1">
      <alignment horizontal="left"/>
    </xf>
    <xf numFmtId="0" fontId="1" fillId="0" borderId="6" xfId="0" applyFont="1" applyBorder="1" applyAlignment="1" quotePrefix="1">
      <alignment horizontal="left"/>
    </xf>
    <xf numFmtId="37" fontId="1" fillId="0" borderId="7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right"/>
    </xf>
    <xf numFmtId="37" fontId="1" fillId="0" borderId="20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1" fillId="0" borderId="20" xfId="0" applyNumberFormat="1" applyFont="1" applyBorder="1" applyAlignment="1">
      <alignment/>
    </xf>
    <xf numFmtId="164" fontId="1" fillId="0" borderId="0" xfId="15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11" xfId="15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12" xfId="15" applyNumberFormat="1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4" fontId="1" fillId="0" borderId="0" xfId="0" applyNumberFormat="1" applyFont="1" applyAlignment="1" quotePrefix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5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0" fillId="0" borderId="7" xfId="0" applyBorder="1" applyAlignment="1">
      <alignment horizontal="center"/>
    </xf>
    <xf numFmtId="37" fontId="0" fillId="0" borderId="0" xfId="15" applyNumberFormat="1" applyAlignment="1">
      <alignment/>
    </xf>
    <xf numFmtId="3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5" fillId="0" borderId="0" xfId="0" applyFont="1" applyAlignment="1">
      <alignment/>
    </xf>
    <xf numFmtId="37" fontId="0" fillId="0" borderId="19" xfId="0" applyNumberFormat="1" applyBorder="1" applyAlignment="1">
      <alignment/>
    </xf>
    <xf numFmtId="37" fontId="0" fillId="0" borderId="19" xfId="15" applyNumberFormat="1" applyBorder="1" applyAlignment="1">
      <alignment/>
    </xf>
    <xf numFmtId="37" fontId="0" fillId="0" borderId="3" xfId="15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5" xfId="15" applyNumberFormat="1" applyBorder="1" applyAlignment="1">
      <alignment/>
    </xf>
    <xf numFmtId="0" fontId="5" fillId="0" borderId="0" xfId="0" applyFont="1" applyBorder="1" applyAlignment="1">
      <alignment/>
    </xf>
    <xf numFmtId="37" fontId="0" fillId="0" borderId="5" xfId="0" applyNumberFormat="1" applyBorder="1" applyAlignment="1">
      <alignment/>
    </xf>
    <xf numFmtId="37" fontId="0" fillId="0" borderId="21" xfId="15" applyNumberFormat="1" applyBorder="1" applyAlignment="1">
      <alignment/>
    </xf>
    <xf numFmtId="37" fontId="0" fillId="0" borderId="0" xfId="15" applyNumberFormat="1" applyBorder="1" applyAlignment="1">
      <alignment/>
    </xf>
    <xf numFmtId="37" fontId="0" fillId="0" borderId="22" xfId="15" applyNumberFormat="1" applyBorder="1" applyAlignment="1">
      <alignment/>
    </xf>
    <xf numFmtId="164" fontId="0" fillId="0" borderId="0" xfId="15" applyNumberFormat="1" applyAlignment="1">
      <alignment/>
    </xf>
    <xf numFmtId="0" fontId="0" fillId="0" borderId="0" xfId="0" applyFont="1" applyAlignment="1" quotePrefix="1">
      <alignment horizontal="left"/>
    </xf>
    <xf numFmtId="37" fontId="0" fillId="0" borderId="11" xfId="15" applyNumberFormat="1" applyBorder="1" applyAlignment="1">
      <alignment horizontal="right"/>
    </xf>
    <xf numFmtId="165" fontId="0" fillId="0" borderId="12" xfId="0" applyNumberForma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37" fontId="0" fillId="0" borderId="20" xfId="0" applyNumberFormat="1" applyBorder="1" applyAlignment="1">
      <alignment/>
    </xf>
    <xf numFmtId="37" fontId="0" fillId="0" borderId="1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23" xfId="0" applyFont="1" applyBorder="1" applyAlignment="1" quotePrefix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15" fontId="0" fillId="0" borderId="2" xfId="0" applyNumberFormat="1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15" fontId="0" fillId="0" borderId="6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9" xfId="15" applyNumberFormat="1" applyBorder="1" applyAlignment="1">
      <alignment/>
    </xf>
    <xf numFmtId="164" fontId="0" fillId="0" borderId="19" xfId="15" applyNumberFormat="1" applyFont="1" applyBorder="1" applyAlignment="1">
      <alignment horizontal="center"/>
    </xf>
    <xf numFmtId="164" fontId="0" fillId="0" borderId="0" xfId="15" applyNumberFormat="1" applyBorder="1" applyAlignment="1">
      <alignment/>
    </xf>
    <xf numFmtId="164" fontId="0" fillId="0" borderId="0" xfId="15" applyNumberFormat="1" applyAlignment="1">
      <alignment horizontal="center"/>
    </xf>
    <xf numFmtId="164" fontId="0" fillId="0" borderId="0" xfId="15" applyNumberForma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/>
    </xf>
    <xf numFmtId="164" fontId="0" fillId="0" borderId="12" xfId="15" applyNumberFormat="1" applyBorder="1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43" fontId="0" fillId="0" borderId="0" xfId="15" applyBorder="1" applyAlignment="1">
      <alignment/>
    </xf>
    <xf numFmtId="43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2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/>
    </xf>
    <xf numFmtId="0" fontId="0" fillId="0" borderId="19" xfId="0" applyBorder="1" applyAlignment="1" quotePrefix="1">
      <alignment horizontal="left"/>
    </xf>
    <xf numFmtId="0" fontId="0" fillId="0" borderId="8" xfId="0" applyBorder="1" applyAlignment="1">
      <alignment/>
    </xf>
    <xf numFmtId="0" fontId="0" fillId="0" borderId="1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 quotePrefix="1">
      <alignment horizontal="left"/>
    </xf>
    <xf numFmtId="39" fontId="0" fillId="0" borderId="0" xfId="0" applyNumberFormat="1" applyBorder="1" applyAlignment="1">
      <alignment/>
    </xf>
    <xf numFmtId="166" fontId="0" fillId="0" borderId="4" xfId="15" applyNumberFormat="1" applyBorder="1" applyAlignment="1">
      <alignment/>
    </xf>
    <xf numFmtId="165" fontId="0" fillId="0" borderId="4" xfId="0" applyNumberFormat="1" applyBorder="1" applyAlignment="1">
      <alignment horizontal="right"/>
    </xf>
    <xf numFmtId="0" fontId="0" fillId="0" borderId="7" xfId="0" applyBorder="1" applyAlignment="1">
      <alignment/>
    </xf>
    <xf numFmtId="43" fontId="0" fillId="0" borderId="19" xfId="15" applyBorder="1" applyAlignment="1">
      <alignment/>
    </xf>
    <xf numFmtId="43" fontId="0" fillId="0" borderId="8" xfId="15" applyBorder="1" applyAlignment="1">
      <alignment/>
    </xf>
    <xf numFmtId="39" fontId="0" fillId="0" borderId="19" xfId="0" applyNumberFormat="1" applyBorder="1" applyAlignment="1">
      <alignment/>
    </xf>
    <xf numFmtId="0" fontId="0" fillId="0" borderId="8" xfId="0" applyBorder="1" applyAlignment="1">
      <alignment horizontal="right"/>
    </xf>
    <xf numFmtId="43" fontId="0" fillId="0" borderId="0" xfId="15" applyFont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qrt.rport3103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-cum.qtr"/>
      <sheetName val="bs-cum.qtr"/>
      <sheetName val="notes-wksht"/>
      <sheetName val="pl-notes"/>
      <sheetName val="PL"/>
      <sheetName val="cumkeyfinfo&amp;addinfo"/>
      <sheetName val="keyfinfo&amp;addinfo"/>
      <sheetName val="cflowworkings"/>
      <sheetName val="changesinequity"/>
      <sheetName val="consolcflow"/>
      <sheetName val="BS"/>
    </sheetNames>
    <sheetDataSet>
      <sheetData sheetId="0">
        <row r="15">
          <cell r="K15">
            <v>378</v>
          </cell>
          <cell r="M15">
            <v>15618</v>
          </cell>
        </row>
        <row r="16">
          <cell r="K16">
            <v>2</v>
          </cell>
          <cell r="M16">
            <v>936</v>
          </cell>
        </row>
        <row r="17">
          <cell r="K17">
            <v>380</v>
          </cell>
          <cell r="M17">
            <v>28159</v>
          </cell>
        </row>
        <row r="20">
          <cell r="K20">
            <v>637</v>
          </cell>
          <cell r="M20">
            <v>-12329</v>
          </cell>
        </row>
        <row r="24">
          <cell r="K24">
            <v>11757</v>
          </cell>
          <cell r="M24">
            <v>48736</v>
          </cell>
        </row>
        <row r="25">
          <cell r="K25">
            <v>77</v>
          </cell>
          <cell r="M25">
            <v>572</v>
          </cell>
        </row>
        <row r="26">
          <cell r="K26">
            <v>0</v>
          </cell>
        </row>
        <row r="31">
          <cell r="K31">
            <v>2207</v>
          </cell>
          <cell r="M31">
            <v>8199</v>
          </cell>
        </row>
        <row r="37">
          <cell r="K37">
            <v>921</v>
          </cell>
          <cell r="M37">
            <v>3194</v>
          </cell>
        </row>
        <row r="42">
          <cell r="K42">
            <v>0</v>
          </cell>
          <cell r="M42">
            <v>151</v>
          </cell>
        </row>
        <row r="47">
          <cell r="K47">
            <v>0</v>
          </cell>
          <cell r="M47">
            <v>0</v>
          </cell>
        </row>
        <row r="48">
          <cell r="K48">
            <v>0</v>
          </cell>
          <cell r="M48">
            <v>0</v>
          </cell>
        </row>
        <row r="49">
          <cell r="K49">
            <v>0</v>
          </cell>
          <cell r="M49">
            <v>0</v>
          </cell>
        </row>
      </sheetData>
      <sheetData sheetId="1">
        <row r="11">
          <cell r="J11">
            <v>18147</v>
          </cell>
          <cell r="L11">
            <v>35683</v>
          </cell>
        </row>
        <row r="13">
          <cell r="J13">
            <v>8785</v>
          </cell>
          <cell r="L13">
            <v>8785</v>
          </cell>
        </row>
        <row r="15">
          <cell r="J15">
            <v>45263</v>
          </cell>
          <cell r="L15">
            <v>40258</v>
          </cell>
        </row>
        <row r="18">
          <cell r="J18">
            <v>0</v>
          </cell>
          <cell r="L18">
            <v>0</v>
          </cell>
        </row>
        <row r="19">
          <cell r="J19">
            <v>0</v>
          </cell>
          <cell r="L19">
            <v>0</v>
          </cell>
        </row>
        <row r="20">
          <cell r="J20">
            <v>99977</v>
          </cell>
          <cell r="L20">
            <v>99977</v>
          </cell>
        </row>
        <row r="21">
          <cell r="J21">
            <v>0</v>
          </cell>
          <cell r="L21">
            <v>0</v>
          </cell>
        </row>
        <row r="23">
          <cell r="J23">
            <v>0</v>
          </cell>
        </row>
        <row r="25">
          <cell r="J25">
            <v>0</v>
          </cell>
          <cell r="L25">
            <v>0</v>
          </cell>
        </row>
        <row r="27">
          <cell r="J27">
            <v>0</v>
          </cell>
          <cell r="L27">
            <v>0</v>
          </cell>
        </row>
        <row r="30">
          <cell r="J30">
            <v>0</v>
          </cell>
          <cell r="L30">
            <v>6149</v>
          </cell>
        </row>
        <row r="31">
          <cell r="J31">
            <v>7189</v>
          </cell>
          <cell r="L31">
            <v>19424</v>
          </cell>
        </row>
        <row r="32">
          <cell r="J32">
            <v>3931</v>
          </cell>
          <cell r="L32">
            <v>4578</v>
          </cell>
        </row>
        <row r="33">
          <cell r="J33">
            <v>947</v>
          </cell>
          <cell r="L33">
            <v>128982</v>
          </cell>
        </row>
        <row r="34">
          <cell r="J34">
            <v>0</v>
          </cell>
          <cell r="L34">
            <v>7946</v>
          </cell>
        </row>
        <row r="35">
          <cell r="J35">
            <v>0</v>
          </cell>
          <cell r="L35">
            <v>6008</v>
          </cell>
        </row>
        <row r="36">
          <cell r="J36">
            <v>28369</v>
          </cell>
          <cell r="L36">
            <v>67726</v>
          </cell>
        </row>
        <row r="37">
          <cell r="J37">
            <v>2192</v>
          </cell>
          <cell r="L37">
            <v>180211</v>
          </cell>
        </row>
        <row r="38">
          <cell r="J38">
            <v>3742</v>
          </cell>
          <cell r="L38">
            <v>16750</v>
          </cell>
        </row>
        <row r="39">
          <cell r="J39">
            <v>3502</v>
          </cell>
          <cell r="L39">
            <v>11890</v>
          </cell>
        </row>
        <row r="43">
          <cell r="J43">
            <v>331582</v>
          </cell>
          <cell r="L43">
            <v>419990</v>
          </cell>
        </row>
        <row r="44">
          <cell r="J44">
            <v>31431</v>
          </cell>
          <cell r="L44">
            <v>49917</v>
          </cell>
        </row>
        <row r="45">
          <cell r="J45">
            <v>0</v>
          </cell>
          <cell r="L45">
            <v>14572</v>
          </cell>
        </row>
        <row r="46">
          <cell r="J46">
            <v>0</v>
          </cell>
          <cell r="L46">
            <v>164774</v>
          </cell>
        </row>
        <row r="47">
          <cell r="J47">
            <v>0</v>
          </cell>
          <cell r="L47">
            <v>0</v>
          </cell>
        </row>
        <row r="48">
          <cell r="J48">
            <v>334403</v>
          </cell>
          <cell r="L48">
            <v>331899</v>
          </cell>
        </row>
        <row r="49">
          <cell r="J49">
            <v>0</v>
          </cell>
          <cell r="L49">
            <v>244</v>
          </cell>
        </row>
        <row r="50">
          <cell r="J50">
            <v>4931</v>
          </cell>
          <cell r="L50">
            <v>6050</v>
          </cell>
        </row>
        <row r="60">
          <cell r="J60">
            <v>303759</v>
          </cell>
          <cell r="L60">
            <v>303759</v>
          </cell>
        </row>
        <row r="62">
          <cell r="J62">
            <v>182840</v>
          </cell>
          <cell r="L62">
            <v>182840</v>
          </cell>
        </row>
        <row r="63">
          <cell r="J63">
            <v>2889</v>
          </cell>
          <cell r="L63">
            <v>14086</v>
          </cell>
        </row>
        <row r="64">
          <cell r="J64">
            <v>400</v>
          </cell>
          <cell r="L64">
            <v>400</v>
          </cell>
        </row>
        <row r="65">
          <cell r="J65">
            <v>0</v>
          </cell>
          <cell r="L65">
            <v>0</v>
          </cell>
        </row>
        <row r="66">
          <cell r="J66">
            <v>-972112</v>
          </cell>
          <cell r="L66">
            <v>-915329</v>
          </cell>
        </row>
        <row r="67">
          <cell r="J67">
            <v>0</v>
          </cell>
          <cell r="L67">
            <v>0</v>
          </cell>
        </row>
        <row r="71">
          <cell r="J71">
            <v>106</v>
          </cell>
          <cell r="L71">
            <v>4950</v>
          </cell>
        </row>
        <row r="73">
          <cell r="J73">
            <v>0</v>
          </cell>
          <cell r="L73">
            <v>0</v>
          </cell>
        </row>
        <row r="76">
          <cell r="J76">
            <v>0</v>
          </cell>
          <cell r="L76">
            <v>54127</v>
          </cell>
        </row>
        <row r="77">
          <cell r="J77">
            <v>0</v>
          </cell>
          <cell r="L77">
            <v>0</v>
          </cell>
        </row>
        <row r="78">
          <cell r="J78">
            <v>0</v>
          </cell>
          <cell r="L78">
            <v>0</v>
          </cell>
        </row>
        <row r="79">
          <cell r="J79">
            <v>0</v>
          </cell>
          <cell r="L79">
            <v>273</v>
          </cell>
        </row>
        <row r="81">
          <cell r="J81">
            <v>1815</v>
          </cell>
          <cell r="L81">
            <v>1815</v>
          </cell>
        </row>
        <row r="87">
          <cell r="J87">
            <v>-1.5875221530832173</v>
          </cell>
          <cell r="L87">
            <v>-1.3637263976102745</v>
          </cell>
        </row>
      </sheetData>
      <sheetData sheetId="2"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43">
          <cell r="G43">
            <v>24540713</v>
          </cell>
        </row>
        <row r="45">
          <cell r="G45">
            <v>940884</v>
          </cell>
        </row>
        <row r="46">
          <cell r="G46">
            <v>696346</v>
          </cell>
        </row>
      </sheetData>
      <sheetData sheetId="4">
        <row r="1">
          <cell r="B1" t="str">
            <v>KUALA LUMPUR INDUSTRIES HOLDINGS BERHAD (165126-M)</v>
          </cell>
        </row>
        <row r="3">
          <cell r="B3" t="str">
            <v>(Incorporated In Malaysia)</v>
          </cell>
        </row>
        <row r="12">
          <cell r="E12" t="str">
            <v>31.03.2003</v>
          </cell>
        </row>
      </sheetData>
      <sheetData sheetId="10">
        <row r="87">
          <cell r="D87">
            <v>-1.5875221530832173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4"/>
  <sheetViews>
    <sheetView zoomScale="50" zoomScaleNormal="50" workbookViewId="0" topLeftCell="A241">
      <selection activeCell="L23" sqref="L23"/>
    </sheetView>
  </sheetViews>
  <sheetFormatPr defaultColWidth="9.140625" defaultRowHeight="12.75"/>
  <cols>
    <col min="1" max="1" width="3.28125" style="0" customWidth="1"/>
    <col min="2" max="2" width="2.7109375" style="0" customWidth="1"/>
    <col min="3" max="3" width="39.57421875" style="0" customWidth="1"/>
    <col min="4" max="4" width="17.28125" style="0" customWidth="1"/>
    <col min="5" max="5" width="19.140625" style="0" customWidth="1"/>
    <col min="6" max="6" width="16.00390625" style="0" customWidth="1"/>
    <col min="7" max="7" width="17.421875" style="0" customWidth="1"/>
  </cols>
  <sheetData>
    <row r="1" spans="1:10" ht="13.5">
      <c r="A1" s="1" t="s">
        <v>0</v>
      </c>
      <c r="B1" s="1"/>
      <c r="C1" s="2" t="s">
        <v>1</v>
      </c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2" t="s">
        <v>2</v>
      </c>
      <c r="D2" s="1"/>
      <c r="E2" s="1"/>
      <c r="F2" s="1"/>
      <c r="G2" s="1"/>
      <c r="H2" s="1"/>
      <c r="I2" s="1"/>
      <c r="J2" s="1"/>
    </row>
    <row r="3" spans="1:10" ht="13.5">
      <c r="A3" s="1"/>
      <c r="B3" s="1"/>
      <c r="C3" s="1" t="s">
        <v>3</v>
      </c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3" t="s">
        <v>4</v>
      </c>
      <c r="D4" s="1"/>
      <c r="E4" s="1"/>
      <c r="F4" s="1"/>
      <c r="G4" s="1"/>
      <c r="H4" s="1"/>
      <c r="I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>
      <c r="A6" s="4">
        <v>1</v>
      </c>
      <c r="B6" s="1"/>
      <c r="C6" s="5" t="s">
        <v>5</v>
      </c>
      <c r="D6" s="1"/>
      <c r="E6" s="1"/>
      <c r="F6" s="1"/>
      <c r="G6" s="1"/>
      <c r="H6" s="1"/>
      <c r="I6" s="1"/>
      <c r="J6" s="1"/>
    </row>
    <row r="7" spans="1:10" ht="13.5">
      <c r="A7" s="4"/>
      <c r="B7" s="1"/>
      <c r="C7" s="5"/>
      <c r="D7" s="1"/>
      <c r="E7" s="1"/>
      <c r="F7" s="1"/>
      <c r="G7" s="1"/>
      <c r="H7" s="1"/>
      <c r="I7" s="1"/>
      <c r="J7" s="1"/>
    </row>
    <row r="8" spans="1:10" ht="13.5">
      <c r="A8" s="4"/>
      <c r="B8" s="1"/>
      <c r="C8" s="1" t="s">
        <v>6</v>
      </c>
      <c r="D8" s="1"/>
      <c r="E8" s="1"/>
      <c r="F8" s="1"/>
      <c r="G8" s="1"/>
      <c r="H8" s="1"/>
      <c r="I8" s="1"/>
      <c r="J8" s="1"/>
    </row>
    <row r="9" spans="1:10" ht="13.5">
      <c r="A9" s="4"/>
      <c r="B9" s="1"/>
      <c r="C9" s="1" t="s">
        <v>7</v>
      </c>
      <c r="D9" s="1"/>
      <c r="E9" s="1"/>
      <c r="F9" s="1"/>
      <c r="G9" s="1"/>
      <c r="H9" s="1"/>
      <c r="I9" s="1"/>
      <c r="J9" s="1"/>
    </row>
    <row r="10" spans="1:10" ht="13.5">
      <c r="A10" s="4"/>
      <c r="B10" s="1"/>
      <c r="C10" s="1" t="s">
        <v>8</v>
      </c>
      <c r="D10" s="1"/>
      <c r="E10" s="1"/>
      <c r="F10" s="1"/>
      <c r="G10" s="1"/>
      <c r="H10" s="1"/>
      <c r="I10" s="1"/>
      <c r="J10" s="1"/>
    </row>
    <row r="11" spans="1:10" ht="13.5">
      <c r="A11" s="4"/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4"/>
      <c r="B12" s="1"/>
      <c r="C12" s="1" t="s">
        <v>9</v>
      </c>
      <c r="D12" s="1"/>
      <c r="E12" s="1"/>
      <c r="F12" s="1"/>
      <c r="G12" s="1"/>
      <c r="H12" s="1"/>
      <c r="I12" s="1"/>
      <c r="J12" s="1"/>
    </row>
    <row r="13" spans="1:10" ht="13.5">
      <c r="A13" s="4"/>
      <c r="B13" s="1"/>
      <c r="C13" s="1" t="s">
        <v>10</v>
      </c>
      <c r="D13" s="1"/>
      <c r="E13" s="1"/>
      <c r="F13" s="1"/>
      <c r="G13" s="1"/>
      <c r="H13" s="1"/>
      <c r="I13" s="1"/>
      <c r="J13" s="1"/>
    </row>
    <row r="14" spans="1:10" ht="13.5">
      <c r="A14" s="4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4"/>
      <c r="B15" s="1"/>
      <c r="C15" s="3" t="s">
        <v>11</v>
      </c>
      <c r="D15" s="1"/>
      <c r="E15" s="1"/>
      <c r="F15" s="1"/>
      <c r="G15" s="1"/>
      <c r="H15" s="1"/>
      <c r="I15" s="1"/>
      <c r="J15" s="1"/>
    </row>
    <row r="16" spans="1:10" ht="13.5">
      <c r="A16" s="4"/>
      <c r="B16" s="1"/>
      <c r="C16" s="3" t="s">
        <v>12</v>
      </c>
      <c r="D16" s="1"/>
      <c r="E16" s="1"/>
      <c r="F16" s="1"/>
      <c r="G16" s="1"/>
      <c r="H16" s="1"/>
      <c r="I16" s="1"/>
      <c r="J16" s="1"/>
    </row>
    <row r="17" spans="1:10" ht="13.5">
      <c r="A17" s="4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4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4">
        <v>2</v>
      </c>
      <c r="B19" s="1"/>
      <c r="C19" s="5" t="s">
        <v>13</v>
      </c>
      <c r="D19" s="1"/>
      <c r="E19" s="1"/>
      <c r="F19" s="1"/>
      <c r="G19" s="1"/>
      <c r="H19" s="1"/>
      <c r="I19" s="1"/>
      <c r="J19" s="1"/>
    </row>
    <row r="20" spans="1:10" ht="13.5">
      <c r="A20" s="4"/>
      <c r="B20" s="1"/>
      <c r="C20" s="5"/>
      <c r="D20" s="1"/>
      <c r="E20" s="1"/>
      <c r="F20" s="1"/>
      <c r="G20" s="1"/>
      <c r="H20" s="1"/>
      <c r="I20" s="1"/>
      <c r="J20" s="1"/>
    </row>
    <row r="21" spans="1:10" ht="13.5">
      <c r="A21" s="4"/>
      <c r="B21" s="1"/>
      <c r="C21" s="6" t="s">
        <v>14</v>
      </c>
      <c r="D21" s="1"/>
      <c r="E21" s="1"/>
      <c r="F21" s="1"/>
      <c r="G21" s="1"/>
      <c r="H21" s="1"/>
      <c r="I21" s="1"/>
      <c r="J21" s="1"/>
    </row>
    <row r="22" spans="1:10" ht="13.5">
      <c r="A22" s="4"/>
      <c r="B22" s="1"/>
      <c r="C22" s="1" t="s">
        <v>15</v>
      </c>
      <c r="D22" s="1"/>
      <c r="E22" s="1"/>
      <c r="F22" s="1"/>
      <c r="G22" s="1"/>
      <c r="H22" s="1"/>
      <c r="I22" s="1"/>
      <c r="J22" s="1"/>
    </row>
    <row r="23" spans="1:10" ht="13.5">
      <c r="A23" s="4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4"/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4">
        <v>3</v>
      </c>
      <c r="B25" s="1"/>
      <c r="C25" s="5" t="s">
        <v>16</v>
      </c>
      <c r="D25" s="1"/>
      <c r="E25" s="1"/>
      <c r="F25" s="1"/>
      <c r="G25" s="1"/>
      <c r="H25" s="1"/>
      <c r="I25" s="1"/>
      <c r="J25" s="1"/>
    </row>
    <row r="26" spans="1:10" ht="13.5">
      <c r="A26" s="4"/>
      <c r="B26" s="1"/>
      <c r="C26" s="5"/>
      <c r="D26" s="1"/>
      <c r="E26" s="1"/>
      <c r="F26" s="1"/>
      <c r="G26" s="1"/>
      <c r="H26" s="1"/>
      <c r="I26" s="1"/>
      <c r="J26" s="1"/>
    </row>
    <row r="27" spans="1:10" ht="13.5">
      <c r="A27" s="4"/>
      <c r="B27" s="1"/>
      <c r="C27" s="3" t="s">
        <v>17</v>
      </c>
      <c r="D27" s="1"/>
      <c r="E27" s="1"/>
      <c r="F27" s="1"/>
      <c r="G27" s="1"/>
      <c r="H27" s="1"/>
      <c r="I27" s="1"/>
      <c r="J27" s="1"/>
    </row>
    <row r="28" spans="1:10" ht="13.5">
      <c r="A28" s="4"/>
      <c r="B28" s="1"/>
      <c r="C28" s="3" t="s">
        <v>18</v>
      </c>
      <c r="D28" s="1"/>
      <c r="E28" s="1"/>
      <c r="F28" s="1"/>
      <c r="G28" s="1"/>
      <c r="H28" s="1"/>
      <c r="I28" s="1"/>
      <c r="J28" s="1"/>
    </row>
    <row r="29" spans="1:10" ht="13.5">
      <c r="A29" s="4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4"/>
      <c r="B30" s="1"/>
      <c r="C30" s="3" t="s">
        <v>19</v>
      </c>
      <c r="D30" s="1"/>
      <c r="E30" s="1"/>
      <c r="F30" s="1"/>
      <c r="G30" s="1"/>
      <c r="H30" s="1"/>
      <c r="I30" s="1"/>
      <c r="J30" s="1"/>
    </row>
    <row r="31" spans="1:10" ht="13.5">
      <c r="A31" s="4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4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4">
        <v>4</v>
      </c>
      <c r="B33" s="1"/>
      <c r="C33" s="5" t="s">
        <v>20</v>
      </c>
      <c r="D33" s="1"/>
      <c r="E33" s="1"/>
      <c r="F33" s="1"/>
      <c r="G33" s="1"/>
      <c r="H33" s="1"/>
      <c r="I33" s="1"/>
      <c r="J33" s="1"/>
    </row>
    <row r="34" spans="1:10" ht="13.5">
      <c r="A34" s="4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4"/>
      <c r="B35" s="1"/>
      <c r="C35" s="3" t="s">
        <v>21</v>
      </c>
      <c r="D35" s="1"/>
      <c r="E35" s="1"/>
      <c r="F35" s="1"/>
      <c r="G35" s="1"/>
      <c r="H35" s="1"/>
      <c r="I35" s="1"/>
      <c r="J35" s="1"/>
    </row>
    <row r="36" spans="1:10" ht="13.5">
      <c r="A36" s="4"/>
      <c r="B36" s="1"/>
      <c r="C36" s="3" t="s">
        <v>22</v>
      </c>
      <c r="D36" s="1"/>
      <c r="E36" s="1"/>
      <c r="F36" s="1"/>
      <c r="G36" s="1"/>
      <c r="H36" s="1"/>
      <c r="I36" s="1"/>
      <c r="J36" s="1"/>
    </row>
    <row r="37" spans="1:10" ht="13.5">
      <c r="A37" s="4"/>
      <c r="B37" s="1"/>
      <c r="C37" s="3" t="s">
        <v>23</v>
      </c>
      <c r="D37" s="1"/>
      <c r="E37" s="1"/>
      <c r="F37" s="1"/>
      <c r="G37" s="1"/>
      <c r="H37" s="1"/>
      <c r="I37" s="1"/>
      <c r="J37" s="1"/>
    </row>
    <row r="38" spans="1:10" ht="13.5">
      <c r="A38" s="4"/>
      <c r="B38" s="1"/>
      <c r="C38" s="3" t="s">
        <v>24</v>
      </c>
      <c r="D38" s="1"/>
      <c r="E38" s="1"/>
      <c r="F38" s="1"/>
      <c r="G38" s="1"/>
      <c r="H38" s="1"/>
      <c r="I38" s="1"/>
      <c r="J38" s="1"/>
    </row>
    <row r="39" spans="1:10" ht="13.5">
      <c r="A39" s="4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4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4">
        <v>5</v>
      </c>
      <c r="B41" s="1"/>
      <c r="C41" s="5" t="s">
        <v>25</v>
      </c>
      <c r="D41" s="1"/>
      <c r="E41" s="1"/>
      <c r="F41" s="1"/>
      <c r="G41" s="1"/>
      <c r="H41" s="1"/>
      <c r="I41" s="1"/>
      <c r="J41" s="1"/>
    </row>
    <row r="42" spans="1:10" ht="13.5">
      <c r="A42" s="4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4"/>
      <c r="B43" s="1"/>
      <c r="C43" s="1" t="s">
        <v>26</v>
      </c>
      <c r="D43" s="1"/>
      <c r="E43" s="1"/>
      <c r="F43" s="1"/>
      <c r="G43" s="1"/>
      <c r="H43" s="1"/>
      <c r="I43" s="1"/>
      <c r="J43" s="1"/>
    </row>
    <row r="44" spans="1:10" ht="13.5">
      <c r="A44" s="4"/>
      <c r="B44" s="1"/>
      <c r="C44" s="1" t="s">
        <v>27</v>
      </c>
      <c r="D44" s="1"/>
      <c r="E44" s="1"/>
      <c r="F44" s="1"/>
      <c r="G44" s="1"/>
      <c r="H44" s="1"/>
      <c r="I44" s="1"/>
      <c r="J44" s="1"/>
    </row>
    <row r="45" spans="1:10" ht="13.5">
      <c r="A45" s="4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4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4">
        <v>6</v>
      </c>
      <c r="B47" s="1"/>
      <c r="C47" s="5" t="s">
        <v>28</v>
      </c>
      <c r="D47" s="1"/>
      <c r="E47" s="1"/>
      <c r="F47" s="1"/>
      <c r="G47" s="1"/>
      <c r="H47" s="1"/>
      <c r="I47" s="1"/>
      <c r="J47" s="1"/>
    </row>
    <row r="48" spans="1:10" ht="13.5">
      <c r="A48" s="4"/>
      <c r="B48" s="1"/>
      <c r="C48" s="5"/>
      <c r="D48" s="1"/>
      <c r="E48" s="1"/>
      <c r="F48" s="1"/>
      <c r="G48" s="1"/>
      <c r="H48" s="1"/>
      <c r="I48" s="1"/>
      <c r="J48" s="1"/>
    </row>
    <row r="49" spans="1:10" ht="13.5">
      <c r="A49" s="4"/>
      <c r="B49" s="1"/>
      <c r="C49" s="1" t="s">
        <v>29</v>
      </c>
      <c r="D49" s="1"/>
      <c r="E49" s="1"/>
      <c r="F49" s="1"/>
      <c r="G49" s="1"/>
      <c r="H49" s="1"/>
      <c r="I49" s="1"/>
      <c r="J49" s="1"/>
    </row>
    <row r="50" spans="1:10" ht="13.5">
      <c r="A50" s="4"/>
      <c r="B50" s="1"/>
      <c r="C50" s="3" t="s">
        <v>30</v>
      </c>
      <c r="D50" s="1"/>
      <c r="E50" s="1"/>
      <c r="F50" s="1"/>
      <c r="G50" s="1"/>
      <c r="H50" s="1"/>
      <c r="I50" s="1"/>
      <c r="J50" s="1"/>
    </row>
    <row r="51" spans="1:10" ht="13.5">
      <c r="A51" s="4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4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4">
        <v>7</v>
      </c>
      <c r="B53" s="1"/>
      <c r="C53" s="7" t="s">
        <v>31</v>
      </c>
      <c r="D53" s="1"/>
      <c r="E53" s="1"/>
      <c r="F53" s="1"/>
      <c r="G53" s="1"/>
      <c r="H53" s="1"/>
      <c r="I53" s="1"/>
      <c r="J53" s="1"/>
    </row>
    <row r="54" spans="1:10" ht="13.5">
      <c r="A54" s="4"/>
      <c r="B54" s="1"/>
      <c r="C54" s="5"/>
      <c r="D54" s="1"/>
      <c r="E54" s="1"/>
      <c r="F54" s="1"/>
      <c r="G54" s="1"/>
      <c r="H54" s="1"/>
      <c r="I54" s="1"/>
      <c r="J54" s="1"/>
    </row>
    <row r="55" spans="1:10" ht="13.5">
      <c r="A55" s="4"/>
      <c r="B55" s="1"/>
      <c r="C55" s="3" t="s">
        <v>32</v>
      </c>
      <c r="D55" s="1"/>
      <c r="E55" s="1"/>
      <c r="F55" s="1"/>
      <c r="G55" s="1"/>
      <c r="H55" s="1"/>
      <c r="I55" s="1"/>
      <c r="J55" s="1"/>
    </row>
    <row r="56" spans="1:10" ht="13.5">
      <c r="A56" s="4"/>
      <c r="B56" s="1"/>
      <c r="C56" s="3"/>
      <c r="D56" s="1"/>
      <c r="E56" s="1"/>
      <c r="F56" s="1"/>
      <c r="G56" s="1"/>
      <c r="H56" s="1"/>
      <c r="I56" s="1"/>
      <c r="J56" s="1"/>
    </row>
    <row r="57" spans="1:10" ht="13.5">
      <c r="A57" s="4">
        <v>8</v>
      </c>
      <c r="B57" s="1"/>
      <c r="C57" s="5" t="s">
        <v>33</v>
      </c>
      <c r="D57" s="1"/>
      <c r="E57" s="1"/>
      <c r="F57" s="1"/>
      <c r="G57" s="1"/>
      <c r="H57" s="1"/>
      <c r="I57" s="1"/>
      <c r="J57" s="1"/>
    </row>
    <row r="58" spans="1:10" ht="13.5">
      <c r="A58" s="4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4"/>
      <c r="B59" s="1"/>
      <c r="C59" s="8"/>
      <c r="D59" s="98" t="s">
        <v>34</v>
      </c>
      <c r="E59" s="99"/>
      <c r="F59" s="100"/>
      <c r="G59" s="9"/>
      <c r="H59" s="1"/>
      <c r="I59" s="1"/>
      <c r="J59" s="1"/>
    </row>
    <row r="60" spans="1:10" ht="13.5">
      <c r="A60" s="4"/>
      <c r="B60" s="1"/>
      <c r="C60" s="10"/>
      <c r="D60" s="11" t="s">
        <v>35</v>
      </c>
      <c r="E60" s="11" t="s">
        <v>36</v>
      </c>
      <c r="F60" s="12" t="s">
        <v>37</v>
      </c>
      <c r="G60" s="9"/>
      <c r="H60" s="1"/>
      <c r="I60" s="1"/>
      <c r="J60" s="1"/>
    </row>
    <row r="61" spans="1:10" ht="13.5">
      <c r="A61" s="4"/>
      <c r="B61" s="1"/>
      <c r="C61" s="10" t="s">
        <v>38</v>
      </c>
      <c r="D61" s="13" t="s">
        <v>39</v>
      </c>
      <c r="E61" s="13" t="s">
        <v>40</v>
      </c>
      <c r="F61" s="12" t="s">
        <v>41</v>
      </c>
      <c r="G61" s="9"/>
      <c r="H61" s="1"/>
      <c r="I61" s="1"/>
      <c r="J61" s="1"/>
    </row>
    <row r="62" spans="1:10" ht="13.5">
      <c r="A62" s="4"/>
      <c r="B62" s="1"/>
      <c r="C62" s="14"/>
      <c r="D62" s="15" t="s">
        <v>42</v>
      </c>
      <c r="E62" s="16" t="s">
        <v>42</v>
      </c>
      <c r="F62" s="16" t="s">
        <v>42</v>
      </c>
      <c r="G62" s="9"/>
      <c r="H62" s="1"/>
      <c r="I62" s="1"/>
      <c r="J62" s="1"/>
    </row>
    <row r="63" spans="1:10" ht="13.5">
      <c r="A63" s="4"/>
      <c r="B63" s="1"/>
      <c r="C63" s="8"/>
      <c r="D63" s="11"/>
      <c r="E63" s="11"/>
      <c r="F63" s="17"/>
      <c r="G63" s="1"/>
      <c r="H63" s="1"/>
      <c r="I63" s="1"/>
      <c r="J63" s="1"/>
    </row>
    <row r="64" spans="1:10" ht="13.5">
      <c r="A64" s="4"/>
      <c r="B64" s="1"/>
      <c r="C64" s="10" t="s">
        <v>43</v>
      </c>
      <c r="D64" s="18">
        <v>0</v>
      </c>
      <c r="E64" s="19">
        <v>176</v>
      </c>
      <c r="F64" s="20">
        <v>138405</v>
      </c>
      <c r="G64" s="1"/>
      <c r="H64" s="1"/>
      <c r="I64" s="1"/>
      <c r="J64" s="1"/>
    </row>
    <row r="65" spans="1:10" ht="13.5">
      <c r="A65" s="4"/>
      <c r="B65" s="1"/>
      <c r="C65" s="10" t="s">
        <v>44</v>
      </c>
      <c r="D65" s="18">
        <v>0</v>
      </c>
      <c r="E65" s="19">
        <v>-390</v>
      </c>
      <c r="F65" s="20">
        <v>86</v>
      </c>
      <c r="G65" s="1"/>
      <c r="H65" s="1"/>
      <c r="I65" s="1"/>
      <c r="J65" s="1"/>
    </row>
    <row r="66" spans="1:10" ht="13.5">
      <c r="A66" s="4"/>
      <c r="B66" s="1"/>
      <c r="C66" s="10" t="s">
        <v>45</v>
      </c>
      <c r="D66" s="19">
        <v>14090</v>
      </c>
      <c r="E66" s="19">
        <v>-1569</v>
      </c>
      <c r="F66" s="18">
        <v>0</v>
      </c>
      <c r="G66" s="1"/>
      <c r="H66" s="1"/>
      <c r="I66" s="1"/>
      <c r="J66" s="1"/>
    </row>
    <row r="67" spans="1:10" ht="13.5">
      <c r="A67" s="4"/>
      <c r="B67" s="1"/>
      <c r="C67" s="10" t="s">
        <v>46</v>
      </c>
      <c r="D67" s="19">
        <v>53</v>
      </c>
      <c r="E67" s="19">
        <v>-360</v>
      </c>
      <c r="F67" s="18">
        <v>0</v>
      </c>
      <c r="G67" s="1"/>
      <c r="H67" s="1"/>
      <c r="I67" s="1"/>
      <c r="J67" s="1"/>
    </row>
    <row r="68" spans="1:10" ht="13.5">
      <c r="A68" s="4"/>
      <c r="B68" s="1"/>
      <c r="C68" s="10" t="s">
        <v>47</v>
      </c>
      <c r="D68" s="19">
        <v>1455</v>
      </c>
      <c r="E68" s="19">
        <v>-51375</v>
      </c>
      <c r="F68" s="20">
        <v>81369</v>
      </c>
      <c r="G68" s="1"/>
      <c r="H68" s="1"/>
      <c r="I68" s="1"/>
      <c r="J68" s="1"/>
    </row>
    <row r="69" spans="1:10" ht="13.5">
      <c r="A69" s="4"/>
      <c r="B69" s="1"/>
      <c r="C69" s="10" t="s">
        <v>48</v>
      </c>
      <c r="D69" s="19">
        <v>20</v>
      </c>
      <c r="E69" s="19">
        <v>80</v>
      </c>
      <c r="F69" s="20">
        <v>2184</v>
      </c>
      <c r="G69" s="1"/>
      <c r="H69" s="1"/>
      <c r="I69" s="1"/>
      <c r="J69" s="1"/>
    </row>
    <row r="70" spans="1:10" ht="13.5">
      <c r="A70" s="4"/>
      <c r="B70" s="1"/>
      <c r="C70" s="21"/>
      <c r="D70" s="19"/>
      <c r="E70" s="19"/>
      <c r="F70" s="19"/>
      <c r="G70" s="1"/>
      <c r="H70" s="1"/>
      <c r="I70" s="1"/>
      <c r="J70" s="1"/>
    </row>
    <row r="71" spans="1:10" ht="14.25" thickBot="1">
      <c r="A71" s="4"/>
      <c r="B71" s="1"/>
      <c r="C71" s="22" t="s">
        <v>49</v>
      </c>
      <c r="D71" s="23">
        <f>SUM(D63:D69)</f>
        <v>15618</v>
      </c>
      <c r="E71" s="23">
        <f>SUM(E63:E69)</f>
        <v>-53438</v>
      </c>
      <c r="F71" s="23">
        <f>SUM(F63:F69)</f>
        <v>222044</v>
      </c>
      <c r="G71" s="1"/>
      <c r="H71" s="1"/>
      <c r="I71" s="1"/>
      <c r="J71" s="1"/>
    </row>
    <row r="72" spans="1:10" ht="14.25" thickTop="1">
      <c r="A72" s="4"/>
      <c r="B72" s="1"/>
      <c r="C72" s="9"/>
      <c r="D72" s="24"/>
      <c r="E72" s="24"/>
      <c r="F72" s="24"/>
      <c r="G72" s="1"/>
      <c r="H72" s="1"/>
      <c r="I72" s="1"/>
      <c r="J72" s="1"/>
    </row>
    <row r="73" spans="1:10" ht="13.5">
      <c r="A73" s="4"/>
      <c r="B73" s="1"/>
      <c r="C73" s="25" t="s">
        <v>50</v>
      </c>
      <c r="D73" s="24"/>
      <c r="E73" s="24"/>
      <c r="F73" s="24"/>
      <c r="G73" s="1"/>
      <c r="H73" s="1"/>
      <c r="I73" s="1"/>
      <c r="J73" s="1"/>
    </row>
    <row r="74" spans="1:10" ht="13.5">
      <c r="A74" s="4"/>
      <c r="B74" s="1"/>
      <c r="C74" s="1"/>
      <c r="D74" s="1"/>
      <c r="E74" s="1"/>
      <c r="F74" s="1"/>
      <c r="G74" s="1"/>
      <c r="H74" s="1"/>
      <c r="I74" s="1"/>
      <c r="J74" s="1"/>
    </row>
    <row r="75" spans="1:10" ht="13.5">
      <c r="A75" s="4">
        <v>9</v>
      </c>
      <c r="B75" s="1"/>
      <c r="C75" s="5" t="s">
        <v>51</v>
      </c>
      <c r="D75" s="1"/>
      <c r="E75" s="1"/>
      <c r="F75" s="1"/>
      <c r="G75" s="1"/>
      <c r="H75" s="1"/>
      <c r="I75" s="1"/>
      <c r="J75" s="1"/>
    </row>
    <row r="76" spans="1:10" ht="13.5">
      <c r="A76" s="4"/>
      <c r="B76" s="1"/>
      <c r="C76" s="1"/>
      <c r="D76" s="1"/>
      <c r="E76" s="1"/>
      <c r="F76" s="1"/>
      <c r="G76" s="1"/>
      <c r="H76" s="1"/>
      <c r="I76" s="1"/>
      <c r="J76" s="1"/>
    </row>
    <row r="77" spans="1:10" ht="13.5">
      <c r="A77" s="4"/>
      <c r="B77" s="1"/>
      <c r="C77" s="3" t="s">
        <v>52</v>
      </c>
      <c r="D77" s="1"/>
      <c r="E77" s="1"/>
      <c r="F77" s="1"/>
      <c r="G77" s="1"/>
      <c r="H77" s="1"/>
      <c r="I77" s="1"/>
      <c r="J77" s="1"/>
    </row>
    <row r="78" spans="1:10" ht="13.5">
      <c r="A78" s="4"/>
      <c r="B78" s="1"/>
      <c r="C78" s="3" t="s">
        <v>53</v>
      </c>
      <c r="D78" s="1"/>
      <c r="E78" s="1"/>
      <c r="F78" s="1"/>
      <c r="G78" s="1"/>
      <c r="H78" s="1"/>
      <c r="I78" s="1"/>
      <c r="J78" s="1"/>
    </row>
    <row r="79" spans="1:10" ht="13.5">
      <c r="A79" s="4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4">
        <v>10</v>
      </c>
      <c r="B80" s="1"/>
      <c r="C80" s="5" t="s">
        <v>54</v>
      </c>
      <c r="D80" s="1"/>
      <c r="E80" s="1"/>
      <c r="F80" s="1"/>
      <c r="G80" s="1"/>
      <c r="H80" s="1"/>
      <c r="I80" s="1"/>
      <c r="J80" s="1"/>
    </row>
    <row r="81" spans="1:10" ht="13.5">
      <c r="A81" s="4"/>
      <c r="B81" s="1"/>
      <c r="C81" s="1"/>
      <c r="D81" s="1"/>
      <c r="E81" s="1"/>
      <c r="F81" s="1"/>
      <c r="G81" s="1"/>
      <c r="H81" s="1"/>
      <c r="I81" s="1"/>
      <c r="J81" s="1"/>
    </row>
    <row r="82" spans="1:10" ht="13.5">
      <c r="A82" s="4"/>
      <c r="B82" s="1"/>
      <c r="C82" s="1" t="s">
        <v>55</v>
      </c>
      <c r="D82" s="1"/>
      <c r="E82" s="1"/>
      <c r="F82" s="1"/>
      <c r="G82" s="1"/>
      <c r="H82" s="1"/>
      <c r="I82" s="1"/>
      <c r="J82" s="1"/>
    </row>
    <row r="83" spans="1:10" ht="13.5">
      <c r="A83" s="4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4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4">
        <v>11</v>
      </c>
      <c r="B85" s="1"/>
      <c r="C85" s="5" t="s">
        <v>56</v>
      </c>
      <c r="D85" s="1"/>
      <c r="E85" s="1"/>
      <c r="F85" s="1"/>
      <c r="G85" s="1"/>
      <c r="H85" s="1"/>
      <c r="I85" s="1"/>
      <c r="J85" s="1"/>
    </row>
    <row r="86" spans="1:10" ht="13.5">
      <c r="A86" s="4"/>
      <c r="B86" s="1"/>
      <c r="C86" s="5"/>
      <c r="D86" s="1"/>
      <c r="E86" s="1"/>
      <c r="F86" s="1"/>
      <c r="G86" s="1"/>
      <c r="H86" s="1"/>
      <c r="I86" s="1"/>
      <c r="J86" s="1"/>
    </row>
    <row r="87" spans="1:10" ht="13.5">
      <c r="A87" s="4"/>
      <c r="B87" s="1"/>
      <c r="C87" s="3" t="s">
        <v>57</v>
      </c>
      <c r="D87" s="1"/>
      <c r="E87" s="1"/>
      <c r="F87" s="1"/>
      <c r="G87" s="1"/>
      <c r="H87" s="1"/>
      <c r="I87" s="1"/>
      <c r="J87" s="1"/>
    </row>
    <row r="88" spans="1:10" ht="13.5">
      <c r="A88" s="4"/>
      <c r="B88" s="1"/>
      <c r="C88" s="3" t="s">
        <v>58</v>
      </c>
      <c r="D88" s="1"/>
      <c r="E88" s="1"/>
      <c r="F88" s="1"/>
      <c r="G88" s="1"/>
      <c r="H88" s="1"/>
      <c r="I88" s="1"/>
      <c r="J88" s="1"/>
    </row>
    <row r="89" spans="1:10" ht="13.5">
      <c r="A89" s="4"/>
      <c r="B89" s="1"/>
      <c r="C89" s="3" t="s">
        <v>59</v>
      </c>
      <c r="D89" s="1"/>
      <c r="E89" s="1"/>
      <c r="F89" s="1"/>
      <c r="G89" s="1"/>
      <c r="H89" s="1"/>
      <c r="I89" s="1"/>
      <c r="J89" s="1"/>
    </row>
    <row r="90" spans="1:10" ht="13.5">
      <c r="A90" s="4"/>
      <c r="B90" s="1"/>
      <c r="C90" s="1"/>
      <c r="D90" s="1"/>
      <c r="E90" s="1"/>
      <c r="F90" s="1"/>
      <c r="G90" s="1"/>
      <c r="H90" s="1"/>
      <c r="I90" s="1"/>
      <c r="J90" s="1"/>
    </row>
    <row r="91" spans="1:10" ht="13.5">
      <c r="A91" s="4"/>
      <c r="B91" s="1"/>
      <c r="C91" s="1"/>
      <c r="D91" s="1"/>
      <c r="E91" s="1"/>
      <c r="F91" s="1"/>
      <c r="G91" s="1"/>
      <c r="H91" s="1"/>
      <c r="I91" s="1"/>
      <c r="J91" s="1"/>
    </row>
    <row r="92" spans="1:10" ht="13.5">
      <c r="A92" s="4">
        <v>12</v>
      </c>
      <c r="B92" s="1"/>
      <c r="C92" s="5" t="s">
        <v>60</v>
      </c>
      <c r="D92" s="1"/>
      <c r="E92" s="1"/>
      <c r="F92" s="1"/>
      <c r="G92" s="1"/>
      <c r="H92" s="1"/>
      <c r="I92" s="1"/>
      <c r="J92" s="1"/>
    </row>
    <row r="93" spans="1:10" ht="13.5">
      <c r="A93" s="4"/>
      <c r="B93" s="1"/>
      <c r="C93" s="5"/>
      <c r="D93" s="1"/>
      <c r="E93" s="1"/>
      <c r="F93" s="1"/>
      <c r="G93" s="1"/>
      <c r="H93" s="1"/>
      <c r="I93" s="1"/>
      <c r="J93" s="1"/>
    </row>
    <row r="94" spans="1:10" ht="13.5">
      <c r="A94" s="4" t="s">
        <v>61</v>
      </c>
      <c r="B94" s="1"/>
      <c r="C94" s="3" t="s">
        <v>62</v>
      </c>
      <c r="D94" s="1"/>
      <c r="E94" s="1"/>
      <c r="F94" s="1"/>
      <c r="G94" s="1"/>
      <c r="H94" s="1"/>
      <c r="I94" s="1"/>
      <c r="J94" s="1"/>
    </row>
    <row r="95" spans="1:10" ht="13.5">
      <c r="A95" s="4"/>
      <c r="B95" s="1"/>
      <c r="C95" s="1" t="s">
        <v>63</v>
      </c>
      <c r="D95" s="1"/>
      <c r="E95" s="1"/>
      <c r="F95" s="1"/>
      <c r="G95" s="1"/>
      <c r="H95" s="1"/>
      <c r="I95" s="1"/>
      <c r="J95" s="1"/>
    </row>
    <row r="96" spans="1:10" ht="13.5" hidden="1">
      <c r="A96" s="4"/>
      <c r="B96" s="1"/>
      <c r="C96" s="1"/>
      <c r="D96" s="1"/>
      <c r="E96" s="1"/>
      <c r="F96" s="1"/>
      <c r="G96" s="1"/>
      <c r="H96" s="1"/>
      <c r="I96" s="1"/>
      <c r="J96" s="1"/>
    </row>
    <row r="97" spans="1:10" ht="13.5" hidden="1">
      <c r="A97" s="4" t="s">
        <v>64</v>
      </c>
      <c r="B97" s="1"/>
      <c r="C97" s="1" t="s">
        <v>65</v>
      </c>
      <c r="D97" s="1"/>
      <c r="E97" s="1"/>
      <c r="F97" s="1"/>
      <c r="G97" s="1"/>
      <c r="H97" s="1"/>
      <c r="I97" s="1"/>
      <c r="J97" s="1"/>
    </row>
    <row r="98" spans="1:10" ht="13.5" hidden="1">
      <c r="A98" s="4"/>
      <c r="B98" s="1"/>
      <c r="C98" s="1" t="s">
        <v>66</v>
      </c>
      <c r="D98" s="1"/>
      <c r="E98" s="1"/>
      <c r="F98" s="1"/>
      <c r="G98" s="1"/>
      <c r="H98" s="1"/>
      <c r="I98" s="1"/>
      <c r="J98" s="1"/>
    </row>
    <row r="99" spans="1:10" ht="13.5" hidden="1">
      <c r="A99" s="4"/>
      <c r="B99" s="1"/>
      <c r="C99" s="1"/>
      <c r="D99" s="1"/>
      <c r="E99" s="1"/>
      <c r="F99" s="1"/>
      <c r="G99" s="1"/>
      <c r="H99" s="1"/>
      <c r="I99" s="1"/>
      <c r="J99" s="1"/>
    </row>
    <row r="100" spans="1:10" ht="13.5" hidden="1">
      <c r="A100" s="4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3.5" hidden="1">
      <c r="A101" s="4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3.5" hidden="1">
      <c r="A102" s="4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3.5" hidden="1">
      <c r="A103" s="4"/>
      <c r="B103" s="1"/>
      <c r="C103" s="3" t="s">
        <v>67</v>
      </c>
      <c r="D103" s="1"/>
      <c r="E103" s="1"/>
      <c r="F103" s="1"/>
      <c r="G103" s="1"/>
      <c r="H103" s="1"/>
      <c r="I103" s="1"/>
      <c r="J103" s="1"/>
    </row>
    <row r="104" spans="1:10" ht="13.5" hidden="1">
      <c r="A104" s="4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3.5" hidden="1">
      <c r="A105" s="4"/>
      <c r="B105" s="1"/>
      <c r="C105" s="1"/>
      <c r="D105" s="4" t="s">
        <v>42</v>
      </c>
      <c r="E105" s="1"/>
      <c r="F105" s="1"/>
      <c r="G105" s="1"/>
      <c r="H105" s="1"/>
      <c r="I105" s="1"/>
      <c r="J105" s="1"/>
    </row>
    <row r="106" spans="1:10" ht="13.5" hidden="1">
      <c r="A106" s="4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3.5" hidden="1">
      <c r="A107" s="4"/>
      <c r="B107" s="1"/>
      <c r="C107" s="1" t="s">
        <v>68</v>
      </c>
      <c r="D107" s="26">
        <v>23314</v>
      </c>
      <c r="E107" s="1"/>
      <c r="F107" s="1"/>
      <c r="G107" s="1"/>
      <c r="H107" s="1"/>
      <c r="I107" s="1"/>
      <c r="J107" s="1"/>
    </row>
    <row r="108" spans="1:10" ht="13.5" hidden="1">
      <c r="A108" s="4"/>
      <c r="B108" s="1"/>
      <c r="C108" s="1" t="s">
        <v>69</v>
      </c>
      <c r="D108" s="26">
        <v>2943</v>
      </c>
      <c r="E108" s="1"/>
      <c r="F108" s="1"/>
      <c r="G108" s="1"/>
      <c r="H108" s="1"/>
      <c r="I108" s="1"/>
      <c r="J108" s="1"/>
    </row>
    <row r="109" spans="1:10" ht="13.5" hidden="1">
      <c r="A109" s="4"/>
      <c r="B109" s="1"/>
      <c r="C109" s="1" t="s">
        <v>70</v>
      </c>
      <c r="D109" s="26">
        <v>32</v>
      </c>
      <c r="E109" s="1"/>
      <c r="F109" s="1"/>
      <c r="G109" s="1"/>
      <c r="H109" s="1"/>
      <c r="I109" s="1"/>
      <c r="J109" s="1"/>
    </row>
    <row r="110" spans="1:10" ht="13.5" hidden="1">
      <c r="A110" s="4"/>
      <c r="B110" s="1"/>
      <c r="C110" s="1"/>
      <c r="D110" s="26"/>
      <c r="E110" s="1"/>
      <c r="F110" s="1"/>
      <c r="G110" s="1"/>
      <c r="H110" s="1"/>
      <c r="I110" s="1"/>
      <c r="J110" s="1"/>
    </row>
    <row r="111" spans="1:10" ht="14.25" hidden="1" thickBot="1">
      <c r="A111" s="4"/>
      <c r="B111" s="1"/>
      <c r="C111" s="1"/>
      <c r="D111" s="27">
        <f>SUM(D107:D110)</f>
        <v>26289</v>
      </c>
      <c r="E111" s="1"/>
      <c r="F111" s="1"/>
      <c r="G111" s="1"/>
      <c r="H111" s="1"/>
      <c r="I111" s="1"/>
      <c r="J111" s="1"/>
    </row>
    <row r="112" spans="1:10" ht="13.5">
      <c r="A112" s="4"/>
      <c r="B112" s="1"/>
      <c r="C112" s="1"/>
      <c r="D112" s="28"/>
      <c r="E112" s="1"/>
      <c r="F112" s="1"/>
      <c r="G112" s="1"/>
      <c r="H112" s="1"/>
      <c r="I112" s="1"/>
      <c r="J112" s="1"/>
    </row>
    <row r="113" spans="1:10" ht="13.5" hidden="1">
      <c r="A113" s="4"/>
      <c r="B113" s="1"/>
      <c r="C113" s="1"/>
      <c r="D113" s="9"/>
      <c r="E113" s="1"/>
      <c r="F113" s="1"/>
      <c r="G113" s="1"/>
      <c r="H113" s="1"/>
      <c r="I113" s="1"/>
      <c r="J113" s="1"/>
    </row>
    <row r="114" spans="1:10" ht="13.5">
      <c r="A114" s="4"/>
      <c r="B114" s="1"/>
      <c r="C114" s="1"/>
      <c r="D114" s="4" t="s">
        <v>42</v>
      </c>
      <c r="E114" s="1"/>
      <c r="F114" s="1"/>
      <c r="G114" s="1"/>
      <c r="H114" s="1"/>
      <c r="I114" s="1"/>
      <c r="J114" s="1"/>
    </row>
    <row r="115" spans="1:10" ht="13.5">
      <c r="A115" s="4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3.5">
      <c r="A116" s="29" t="s">
        <v>64</v>
      </c>
      <c r="B116" s="1"/>
      <c r="C116" s="1" t="s">
        <v>71</v>
      </c>
      <c r="D116" s="1"/>
      <c r="E116" s="1"/>
      <c r="F116" s="1"/>
      <c r="G116" s="1"/>
      <c r="H116" s="1"/>
      <c r="I116" s="1"/>
      <c r="J116" s="1"/>
    </row>
    <row r="117" spans="1:10" ht="13.5">
      <c r="A117" s="4"/>
      <c r="B117" s="1"/>
      <c r="C117" s="1" t="s">
        <v>72</v>
      </c>
      <c r="D117" s="1"/>
      <c r="E117" s="1"/>
      <c r="F117" s="1"/>
      <c r="G117" s="1"/>
      <c r="H117" s="1"/>
      <c r="I117" s="1"/>
      <c r="J117" s="1"/>
    </row>
    <row r="118" spans="1:10" ht="14.25" thickBot="1">
      <c r="A118" s="4"/>
      <c r="B118" s="1"/>
      <c r="C118" s="1" t="s">
        <v>73</v>
      </c>
      <c r="D118" s="30">
        <v>416223</v>
      </c>
      <c r="E118" s="1"/>
      <c r="F118" s="1"/>
      <c r="G118" s="1"/>
      <c r="H118" s="1"/>
      <c r="I118" s="1"/>
      <c r="J118" s="1"/>
    </row>
    <row r="119" spans="1:10" ht="14.25" thickTop="1">
      <c r="A119" s="4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3.5">
      <c r="A120" s="29" t="s">
        <v>74</v>
      </c>
      <c r="B120" s="1"/>
      <c r="C120" s="3" t="s">
        <v>75</v>
      </c>
      <c r="D120" s="1"/>
      <c r="E120" s="1"/>
      <c r="F120" s="1"/>
      <c r="G120" s="1"/>
      <c r="H120" s="1"/>
      <c r="I120" s="1"/>
      <c r="J120" s="1"/>
    </row>
    <row r="121" spans="1:10" ht="13.5">
      <c r="A121" s="4"/>
      <c r="B121" s="1"/>
      <c r="C121" s="3" t="s">
        <v>76</v>
      </c>
      <c r="D121" s="1"/>
      <c r="E121" s="1"/>
      <c r="F121" s="1"/>
      <c r="G121" s="1"/>
      <c r="H121" s="1"/>
      <c r="I121" s="1"/>
      <c r="J121" s="1"/>
    </row>
    <row r="122" spans="1:10" ht="13.5">
      <c r="A122" s="4"/>
      <c r="B122" s="1"/>
      <c r="C122" s="3" t="s">
        <v>77</v>
      </c>
      <c r="D122" s="1"/>
      <c r="E122" s="1"/>
      <c r="F122" s="1"/>
      <c r="G122" s="1"/>
      <c r="H122" s="1"/>
      <c r="I122" s="1"/>
      <c r="J122" s="1"/>
    </row>
    <row r="123" spans="1:10" ht="13.5">
      <c r="A123" s="4"/>
      <c r="B123" s="1"/>
      <c r="C123" s="1" t="s">
        <v>78</v>
      </c>
      <c r="D123" s="1"/>
      <c r="E123" s="1"/>
      <c r="F123" s="1"/>
      <c r="G123" s="1"/>
      <c r="H123" s="1"/>
      <c r="I123" s="1"/>
      <c r="J123" s="1"/>
    </row>
    <row r="124" spans="1:10" ht="13.5">
      <c r="A124" s="4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3.5">
      <c r="A125" s="29" t="s">
        <v>79</v>
      </c>
      <c r="B125" s="1"/>
      <c r="C125" s="3" t="s">
        <v>80</v>
      </c>
      <c r="D125" s="1"/>
      <c r="E125" s="1"/>
      <c r="F125" s="1"/>
      <c r="G125" s="1"/>
      <c r="H125" s="1"/>
      <c r="I125" s="1"/>
      <c r="J125" s="1"/>
    </row>
    <row r="126" spans="1:10" ht="13.5">
      <c r="A126" s="4"/>
      <c r="B126" s="1"/>
      <c r="C126" s="3" t="s">
        <v>81</v>
      </c>
      <c r="D126" s="1"/>
      <c r="E126" s="1"/>
      <c r="F126" s="1"/>
      <c r="G126" s="1"/>
      <c r="H126" s="1"/>
      <c r="I126" s="1"/>
      <c r="J126" s="1"/>
    </row>
    <row r="127" spans="1:10" ht="13.5">
      <c r="A127" s="4"/>
      <c r="B127" s="1"/>
      <c r="C127" s="3" t="s">
        <v>82</v>
      </c>
      <c r="D127" s="1"/>
      <c r="E127" s="1"/>
      <c r="F127" s="1"/>
      <c r="G127" s="1"/>
      <c r="H127" s="1"/>
      <c r="I127" s="1"/>
      <c r="J127" s="1"/>
    </row>
    <row r="128" spans="1:7" ht="13.5">
      <c r="A128" s="1"/>
      <c r="B128" s="1"/>
      <c r="C128" s="1"/>
      <c r="D128" s="1"/>
      <c r="E128" s="1"/>
      <c r="F128" s="1"/>
      <c r="G128" s="1"/>
    </row>
    <row r="129" spans="1:7" ht="13.5">
      <c r="A129" s="1"/>
      <c r="B129" s="1"/>
      <c r="C129" s="1"/>
      <c r="D129" s="1"/>
      <c r="E129" s="1"/>
      <c r="F129" s="1"/>
      <c r="G129" s="1"/>
    </row>
    <row r="130" spans="1:10" ht="13.5">
      <c r="A130" s="4">
        <v>13</v>
      </c>
      <c r="B130" s="1"/>
      <c r="C130" s="5" t="s">
        <v>83</v>
      </c>
      <c r="D130" s="1"/>
      <c r="E130" s="1"/>
      <c r="F130" s="1"/>
      <c r="G130" s="1"/>
      <c r="H130" s="1"/>
      <c r="I130" s="1"/>
      <c r="J130" s="1"/>
    </row>
    <row r="131" spans="1:10" ht="13.5">
      <c r="A131" s="4"/>
      <c r="B131" s="1"/>
      <c r="C131" s="5"/>
      <c r="D131" s="1"/>
      <c r="E131" s="1"/>
      <c r="F131" s="1"/>
      <c r="G131" s="1"/>
      <c r="H131" s="1"/>
      <c r="I131" s="1"/>
      <c r="J131" s="1"/>
    </row>
    <row r="132" spans="1:10" ht="13.5">
      <c r="A132" s="4"/>
      <c r="B132" s="1"/>
      <c r="C132" s="3" t="s">
        <v>84</v>
      </c>
      <c r="D132" s="1"/>
      <c r="E132" s="1"/>
      <c r="F132" s="1"/>
      <c r="G132" s="1"/>
      <c r="H132" s="1"/>
      <c r="I132" s="1"/>
      <c r="J132" s="1"/>
    </row>
    <row r="133" spans="1:10" ht="13.5">
      <c r="A133" s="4"/>
      <c r="B133" s="1"/>
      <c r="C133" s="3" t="s">
        <v>85</v>
      </c>
      <c r="D133" s="1"/>
      <c r="E133" s="1"/>
      <c r="F133" s="1"/>
      <c r="G133" s="1"/>
      <c r="H133" s="1"/>
      <c r="I133" s="1"/>
      <c r="J133" s="1"/>
    </row>
    <row r="134" spans="1:10" ht="13.5">
      <c r="A134" s="4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3.5">
      <c r="A135" s="4"/>
      <c r="B135" s="1"/>
      <c r="C135" s="3" t="s">
        <v>86</v>
      </c>
      <c r="D135" s="1"/>
      <c r="E135" s="1"/>
      <c r="F135" s="1"/>
      <c r="G135" s="1"/>
      <c r="H135" s="1"/>
      <c r="I135" s="1"/>
      <c r="J135" s="1"/>
    </row>
    <row r="136" spans="1:10" ht="13.5">
      <c r="A136" s="4"/>
      <c r="B136" s="1"/>
      <c r="C136" s="3" t="s">
        <v>87</v>
      </c>
      <c r="D136" s="1"/>
      <c r="E136" s="1"/>
      <c r="F136" s="1"/>
      <c r="G136" s="1"/>
      <c r="H136" s="1"/>
      <c r="I136" s="1"/>
      <c r="J136" s="1"/>
    </row>
    <row r="137" spans="1:10" ht="13.5">
      <c r="A137" s="4"/>
      <c r="B137" s="1"/>
      <c r="C137" s="3"/>
      <c r="D137" s="1"/>
      <c r="E137" s="1"/>
      <c r="F137" s="1"/>
      <c r="G137" s="1"/>
      <c r="H137" s="1"/>
      <c r="I137" s="1"/>
      <c r="J137" s="1"/>
    </row>
    <row r="138" spans="1:10" ht="13.5">
      <c r="A138" s="4"/>
      <c r="B138" s="1"/>
      <c r="C138" s="3"/>
      <c r="D138" s="1"/>
      <c r="E138" s="1"/>
      <c r="F138" s="1"/>
      <c r="G138" s="1"/>
      <c r="H138" s="1"/>
      <c r="I138" s="1"/>
      <c r="J138" s="1"/>
    </row>
    <row r="139" spans="1:10" ht="13.5">
      <c r="A139" s="4"/>
      <c r="B139" s="1"/>
      <c r="C139" s="3" t="s">
        <v>88</v>
      </c>
      <c r="D139" s="1"/>
      <c r="E139" s="1"/>
      <c r="F139" s="1"/>
      <c r="G139" s="1"/>
      <c r="H139" s="1"/>
      <c r="I139" s="1"/>
      <c r="J139" s="1"/>
    </row>
    <row r="140" spans="1:10" ht="13.5">
      <c r="A140" s="4"/>
      <c r="B140" s="1"/>
      <c r="C140" s="3" t="s">
        <v>89</v>
      </c>
      <c r="D140" s="1"/>
      <c r="E140" s="1"/>
      <c r="F140" s="1"/>
      <c r="G140" s="1"/>
      <c r="H140" s="1"/>
      <c r="I140" s="1"/>
      <c r="J140" s="1"/>
    </row>
    <row r="141" spans="1:10" ht="13.5">
      <c r="A141" s="4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3.5">
      <c r="A142" s="4"/>
      <c r="B142" s="1"/>
      <c r="C142" s="3" t="s">
        <v>90</v>
      </c>
      <c r="D142" s="1"/>
      <c r="E142" s="1"/>
      <c r="F142" s="1"/>
      <c r="G142" s="1"/>
      <c r="H142" s="1"/>
      <c r="I142" s="1"/>
      <c r="J142" s="1"/>
    </row>
    <row r="143" spans="1:10" ht="13.5">
      <c r="A143" s="4"/>
      <c r="B143" s="1"/>
      <c r="C143" s="1" t="s">
        <v>91</v>
      </c>
      <c r="D143" s="1"/>
      <c r="E143" s="1"/>
      <c r="F143" s="1"/>
      <c r="G143" s="1"/>
      <c r="H143" s="1"/>
      <c r="I143" s="1"/>
      <c r="J143" s="1"/>
    </row>
    <row r="144" spans="1:10" ht="13.5">
      <c r="A144" s="4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3.5">
      <c r="A145" s="4"/>
      <c r="B145" s="1"/>
      <c r="C145" s="1" t="s">
        <v>92</v>
      </c>
      <c r="D145" s="1"/>
      <c r="E145" s="1"/>
      <c r="F145" s="1"/>
      <c r="G145" s="1"/>
      <c r="H145" s="1"/>
      <c r="I145" s="1"/>
      <c r="J145" s="1"/>
    </row>
    <row r="146" spans="1:7" ht="13.5">
      <c r="A146" s="1"/>
      <c r="B146" s="1"/>
      <c r="C146" s="1"/>
      <c r="D146" s="1"/>
      <c r="E146" s="1"/>
      <c r="F146" s="1"/>
      <c r="G146" s="1"/>
    </row>
    <row r="147" spans="1:7" ht="13.5">
      <c r="A147" s="1"/>
      <c r="B147" s="1"/>
      <c r="C147" s="1"/>
      <c r="D147" s="1"/>
      <c r="E147" s="1"/>
      <c r="F147" s="1"/>
      <c r="G147" s="1"/>
    </row>
    <row r="148" spans="1:10" ht="13.5">
      <c r="A148" s="4">
        <v>14</v>
      </c>
      <c r="B148" s="1"/>
      <c r="C148" s="5" t="s">
        <v>93</v>
      </c>
      <c r="D148" s="1"/>
      <c r="E148" s="1"/>
      <c r="F148" s="1"/>
      <c r="G148" s="1"/>
      <c r="H148" s="1"/>
      <c r="I148" s="1"/>
      <c r="J148" s="1"/>
    </row>
    <row r="149" spans="1:10" ht="13.5" customHeight="1">
      <c r="A149" s="4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3.5">
      <c r="A150" s="4"/>
      <c r="B150" s="1"/>
      <c r="C150" s="3" t="s">
        <v>94</v>
      </c>
      <c r="D150" s="1"/>
      <c r="E150" s="1"/>
      <c r="F150" s="1"/>
      <c r="G150" s="1"/>
      <c r="H150" s="1"/>
      <c r="I150" s="1"/>
      <c r="J150" s="1"/>
    </row>
    <row r="151" spans="1:10" ht="13.5">
      <c r="A151" s="4"/>
      <c r="B151" s="1"/>
      <c r="C151" s="3" t="s">
        <v>95</v>
      </c>
      <c r="D151" s="1"/>
      <c r="E151" s="1"/>
      <c r="F151" s="1"/>
      <c r="G151" s="1"/>
      <c r="H151" s="1"/>
      <c r="I151" s="1"/>
      <c r="J151" s="1"/>
    </row>
    <row r="152" spans="1:10" ht="13.5">
      <c r="A152" s="4"/>
      <c r="B152" s="1"/>
      <c r="C152" s="3" t="s">
        <v>96</v>
      </c>
      <c r="D152" s="1"/>
      <c r="E152" s="1"/>
      <c r="F152" s="1"/>
      <c r="G152" s="1"/>
      <c r="H152" s="1"/>
      <c r="I152" s="1"/>
      <c r="J152" s="1"/>
    </row>
    <row r="153" spans="1:10" ht="13.5">
      <c r="A153" s="4"/>
      <c r="B153" s="1"/>
      <c r="C153" s="3"/>
      <c r="D153" s="1"/>
      <c r="E153" s="1"/>
      <c r="F153" s="1"/>
      <c r="G153" s="1"/>
      <c r="H153" s="1"/>
      <c r="I153" s="1"/>
      <c r="J153" s="1"/>
    </row>
    <row r="154" spans="1:10" ht="13.5">
      <c r="A154" s="4"/>
      <c r="B154" s="1"/>
      <c r="C154" s="3" t="s">
        <v>97</v>
      </c>
      <c r="D154" s="1"/>
      <c r="E154" s="1"/>
      <c r="F154" s="1"/>
      <c r="G154" s="1"/>
      <c r="H154" s="1"/>
      <c r="I154" s="1"/>
      <c r="J154" s="1"/>
    </row>
    <row r="155" spans="1:7" ht="13.5">
      <c r="A155" s="1"/>
      <c r="B155" s="1"/>
      <c r="C155" s="1"/>
      <c r="D155" s="1"/>
      <c r="E155" s="1"/>
      <c r="F155" s="1"/>
      <c r="G155" s="1"/>
    </row>
    <row r="156" spans="1:7" ht="13.5">
      <c r="A156" s="1"/>
      <c r="B156" s="1"/>
      <c r="C156" s="1"/>
      <c r="D156" s="1"/>
      <c r="E156" s="1"/>
      <c r="F156" s="1"/>
      <c r="G156" s="1"/>
    </row>
    <row r="157" spans="1:10" ht="13.5">
      <c r="A157" s="4">
        <v>15</v>
      </c>
      <c r="B157" s="1"/>
      <c r="C157" s="5" t="s">
        <v>98</v>
      </c>
      <c r="D157" s="1"/>
      <c r="E157" s="1"/>
      <c r="F157" s="1"/>
      <c r="G157" s="1"/>
      <c r="H157" s="1"/>
      <c r="I157" s="1"/>
      <c r="J157" s="1"/>
    </row>
    <row r="158" spans="1:10" ht="13.5">
      <c r="A158" s="4"/>
      <c r="B158" s="1"/>
      <c r="C158" s="5"/>
      <c r="D158" s="1"/>
      <c r="E158" s="1"/>
      <c r="F158" s="1"/>
      <c r="G158" s="1"/>
      <c r="H158" s="1"/>
      <c r="I158" s="1"/>
      <c r="J158" s="1"/>
    </row>
    <row r="159" spans="1:10" ht="13.5">
      <c r="A159" s="4"/>
      <c r="B159" s="1"/>
      <c r="C159" s="3" t="s">
        <v>99</v>
      </c>
      <c r="D159" s="1"/>
      <c r="E159" s="1"/>
      <c r="F159" s="1"/>
      <c r="G159" s="1"/>
      <c r="H159" s="1"/>
      <c r="I159" s="1"/>
      <c r="J159" s="1"/>
    </row>
    <row r="160" spans="1:10" ht="13.5">
      <c r="A160" s="4"/>
      <c r="B160" s="1"/>
      <c r="C160" s="1" t="s">
        <v>100</v>
      </c>
      <c r="D160" s="1"/>
      <c r="E160" s="1"/>
      <c r="F160" s="1"/>
      <c r="G160" s="1"/>
      <c r="H160" s="1"/>
      <c r="I160" s="1"/>
      <c r="J160" s="1"/>
    </row>
    <row r="161" spans="1:7" ht="13.5">
      <c r="A161" s="1"/>
      <c r="B161" s="1"/>
      <c r="C161" s="1"/>
      <c r="D161" s="1"/>
      <c r="E161" s="1"/>
      <c r="F161" s="1"/>
      <c r="G161" s="1"/>
    </row>
    <row r="162" spans="1:7" ht="13.5">
      <c r="A162" s="1"/>
      <c r="B162" s="1"/>
      <c r="C162" s="1"/>
      <c r="D162" s="1"/>
      <c r="E162" s="1"/>
      <c r="F162" s="1"/>
      <c r="G162" s="1"/>
    </row>
    <row r="163" spans="1:10" ht="13.5">
      <c r="A163" s="4">
        <v>16</v>
      </c>
      <c r="B163" s="1"/>
      <c r="C163" s="5" t="s">
        <v>101</v>
      </c>
      <c r="D163" s="1"/>
      <c r="E163" s="1"/>
      <c r="F163" s="1"/>
      <c r="G163" s="1"/>
      <c r="H163" s="1"/>
      <c r="I163" s="1"/>
      <c r="J163" s="1"/>
    </row>
    <row r="164" spans="1:10" ht="13.5">
      <c r="A164" s="4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3.5">
      <c r="A165" s="4"/>
      <c r="B165" s="1"/>
      <c r="C165" s="1" t="s">
        <v>102</v>
      </c>
      <c r="D165" s="1"/>
      <c r="E165" s="1"/>
      <c r="F165" s="1"/>
      <c r="G165" s="1"/>
      <c r="H165" s="1"/>
      <c r="I165" s="1"/>
      <c r="J165" s="1"/>
    </row>
    <row r="166" spans="1:10" ht="13.5">
      <c r="A166" s="4"/>
      <c r="B166" s="1"/>
      <c r="C166" s="1" t="s">
        <v>103</v>
      </c>
      <c r="D166" s="1"/>
      <c r="E166" s="1"/>
      <c r="F166" s="1"/>
      <c r="G166" s="1"/>
      <c r="H166" s="1"/>
      <c r="I166" s="1"/>
      <c r="J166" s="1"/>
    </row>
    <row r="167" spans="1:7" ht="13.5">
      <c r="A167" s="1"/>
      <c r="B167" s="1"/>
      <c r="C167" s="1"/>
      <c r="D167" s="1"/>
      <c r="E167" s="1"/>
      <c r="F167" s="1"/>
      <c r="G167" s="1"/>
    </row>
    <row r="168" spans="1:7" ht="13.5">
      <c r="A168" s="1"/>
      <c r="B168" s="1"/>
      <c r="C168" s="1"/>
      <c r="D168" s="1"/>
      <c r="E168" s="1"/>
      <c r="F168" s="1"/>
      <c r="G168" s="1"/>
    </row>
    <row r="169" spans="1:10" ht="13.5">
      <c r="A169" s="4">
        <v>17</v>
      </c>
      <c r="B169" s="1"/>
      <c r="C169" s="5" t="s">
        <v>104</v>
      </c>
      <c r="D169" s="1"/>
      <c r="E169" s="1"/>
      <c r="F169" s="1"/>
      <c r="G169" s="1"/>
      <c r="H169" s="1"/>
      <c r="I169" s="1"/>
      <c r="J169" s="1"/>
    </row>
    <row r="170" spans="1:10" ht="13.5">
      <c r="A170" s="4"/>
      <c r="B170" s="1"/>
      <c r="C170" s="5"/>
      <c r="D170" s="1"/>
      <c r="E170" s="1"/>
      <c r="F170" s="1"/>
      <c r="G170" s="1"/>
      <c r="H170" s="1"/>
      <c r="I170" s="1"/>
      <c r="J170" s="1"/>
    </row>
    <row r="171" spans="1:10" ht="13.5">
      <c r="A171" s="4"/>
      <c r="B171" s="1"/>
      <c r="C171" s="3" t="s">
        <v>105</v>
      </c>
      <c r="D171" s="1"/>
      <c r="E171" s="1"/>
      <c r="F171" s="1"/>
      <c r="G171" s="1"/>
      <c r="H171" s="1"/>
      <c r="I171" s="1"/>
      <c r="J171" s="1"/>
    </row>
    <row r="172" spans="1:10" ht="13.5">
      <c r="A172" s="4"/>
      <c r="B172" s="1"/>
      <c r="C172" s="6" t="s">
        <v>106</v>
      </c>
      <c r="D172" s="1"/>
      <c r="E172" s="1"/>
      <c r="F172" s="1"/>
      <c r="G172" s="1"/>
      <c r="H172" s="1"/>
      <c r="I172" s="1"/>
      <c r="J172" s="1"/>
    </row>
    <row r="173" spans="1:10" ht="13.5">
      <c r="A173" s="4"/>
      <c r="B173" s="1"/>
      <c r="C173" s="6"/>
      <c r="D173" s="1"/>
      <c r="E173" s="1"/>
      <c r="F173" s="1"/>
      <c r="G173" s="1"/>
      <c r="H173" s="1"/>
      <c r="I173" s="1"/>
      <c r="J173" s="1"/>
    </row>
    <row r="174" spans="1:10" ht="13.5">
      <c r="A174" s="4"/>
      <c r="B174" s="1"/>
      <c r="C174" s="6"/>
      <c r="D174" s="1"/>
      <c r="E174" s="1"/>
      <c r="F174" s="1"/>
      <c r="G174" s="1"/>
      <c r="H174" s="1"/>
      <c r="I174" s="1"/>
      <c r="J174" s="1"/>
    </row>
    <row r="175" spans="1:10" ht="13.5">
      <c r="A175" s="4"/>
      <c r="B175" s="1"/>
      <c r="C175" s="31"/>
      <c r="D175" s="101" t="s">
        <v>107</v>
      </c>
      <c r="E175" s="101"/>
      <c r="F175" s="101" t="s">
        <v>108</v>
      </c>
      <c r="G175" s="101"/>
      <c r="H175" s="1"/>
      <c r="I175" s="1"/>
      <c r="J175" s="1"/>
    </row>
    <row r="176" spans="1:10" ht="13.5">
      <c r="A176" s="4"/>
      <c r="B176" s="1"/>
      <c r="C176" s="32"/>
      <c r="D176" s="11"/>
      <c r="E176" s="11" t="s">
        <v>109</v>
      </c>
      <c r="F176" s="11"/>
      <c r="G176" s="11" t="s">
        <v>109</v>
      </c>
      <c r="H176" s="1"/>
      <c r="I176" s="1"/>
      <c r="J176" s="1"/>
    </row>
    <row r="177" spans="1:10" ht="13.5">
      <c r="A177" s="4"/>
      <c r="B177" s="1"/>
      <c r="C177" s="32"/>
      <c r="D177" s="13"/>
      <c r="E177" s="13" t="s">
        <v>110</v>
      </c>
      <c r="F177" s="13"/>
      <c r="G177" s="13" t="s">
        <v>110</v>
      </c>
      <c r="H177" s="1"/>
      <c r="I177" s="1"/>
      <c r="J177" s="1"/>
    </row>
    <row r="178" spans="1:10" ht="13.5">
      <c r="A178" s="4"/>
      <c r="B178" s="1"/>
      <c r="C178" s="32"/>
      <c r="D178" s="13" t="s">
        <v>111</v>
      </c>
      <c r="E178" s="13" t="s">
        <v>112</v>
      </c>
      <c r="F178" s="13" t="s">
        <v>111</v>
      </c>
      <c r="G178" s="13" t="s">
        <v>112</v>
      </c>
      <c r="H178" s="1"/>
      <c r="I178" s="1"/>
      <c r="J178" s="1"/>
    </row>
    <row r="179" spans="1:10" ht="13.5">
      <c r="A179" s="4"/>
      <c r="B179" s="1"/>
      <c r="C179" s="32"/>
      <c r="D179" s="13" t="s">
        <v>113</v>
      </c>
      <c r="E179" s="13" t="s">
        <v>113</v>
      </c>
      <c r="F179" s="13" t="s">
        <v>114</v>
      </c>
      <c r="G179" s="13" t="s">
        <v>115</v>
      </c>
      <c r="H179" s="1"/>
      <c r="I179" s="1"/>
      <c r="J179" s="1"/>
    </row>
    <row r="180" spans="1:10" ht="13.5">
      <c r="A180" s="4"/>
      <c r="B180" s="1"/>
      <c r="C180" s="32"/>
      <c r="D180" s="33" t="s">
        <v>116</v>
      </c>
      <c r="E180" s="33" t="s">
        <v>117</v>
      </c>
      <c r="F180" s="33" t="s">
        <v>116</v>
      </c>
      <c r="G180" s="33" t="s">
        <v>117</v>
      </c>
      <c r="H180" s="1"/>
      <c r="I180" s="1"/>
      <c r="J180" s="1"/>
    </row>
    <row r="181" spans="1:10" ht="13.5">
      <c r="A181" s="4"/>
      <c r="B181" s="1"/>
      <c r="C181" s="32"/>
      <c r="D181" s="13" t="s">
        <v>42</v>
      </c>
      <c r="E181" s="13" t="s">
        <v>42</v>
      </c>
      <c r="F181" s="13" t="s">
        <v>42</v>
      </c>
      <c r="G181" s="13" t="s">
        <v>42</v>
      </c>
      <c r="H181" s="1"/>
      <c r="I181" s="1"/>
      <c r="J181" s="1"/>
    </row>
    <row r="182" spans="1:10" ht="13.5">
      <c r="A182" s="4"/>
      <c r="B182" s="1"/>
      <c r="C182" s="32"/>
      <c r="D182" s="21"/>
      <c r="E182" s="21"/>
      <c r="F182" s="21"/>
      <c r="G182" s="21"/>
      <c r="H182" s="1"/>
      <c r="I182" s="1"/>
      <c r="J182" s="1"/>
    </row>
    <row r="183" spans="1:10" ht="13.5">
      <c r="A183" s="4"/>
      <c r="B183" s="1"/>
      <c r="C183" s="32" t="s">
        <v>118</v>
      </c>
      <c r="D183" s="21">
        <v>921</v>
      </c>
      <c r="E183" s="34">
        <v>972</v>
      </c>
      <c r="F183" s="35">
        <v>3194</v>
      </c>
      <c r="G183" s="35">
        <v>3510</v>
      </c>
      <c r="H183" s="1"/>
      <c r="I183" s="1"/>
      <c r="J183" s="1"/>
    </row>
    <row r="184" spans="1:10" ht="13.5">
      <c r="A184" s="4"/>
      <c r="B184" s="1"/>
      <c r="C184" s="22"/>
      <c r="D184" s="22"/>
      <c r="E184" s="22"/>
      <c r="F184" s="22"/>
      <c r="G184" s="22"/>
      <c r="H184" s="1"/>
      <c r="I184" s="1"/>
      <c r="J184" s="1"/>
    </row>
    <row r="185" spans="1:7" ht="13.5">
      <c r="A185" s="1"/>
      <c r="B185" s="1"/>
      <c r="C185" s="1"/>
      <c r="D185" s="1"/>
      <c r="E185" s="1"/>
      <c r="F185" s="1"/>
      <c r="G185" s="1"/>
    </row>
    <row r="186" spans="1:7" ht="13.5">
      <c r="A186" s="1"/>
      <c r="B186" s="1"/>
      <c r="C186" s="1"/>
      <c r="D186" s="1"/>
      <c r="E186" s="1"/>
      <c r="F186" s="1"/>
      <c r="G186" s="1"/>
    </row>
    <row r="187" spans="1:10" ht="13.5">
      <c r="A187" s="4">
        <v>18</v>
      </c>
      <c r="B187" s="1"/>
      <c r="C187" s="36" t="s">
        <v>119</v>
      </c>
      <c r="D187" s="1"/>
      <c r="E187" s="1"/>
      <c r="F187" s="1"/>
      <c r="G187" s="1"/>
      <c r="H187" s="1"/>
      <c r="I187" s="1"/>
      <c r="J187" s="1"/>
    </row>
    <row r="188" spans="1:10" ht="13.5">
      <c r="A188" s="4"/>
      <c r="B188" s="1"/>
      <c r="C188" s="36"/>
      <c r="D188" s="1"/>
      <c r="E188" s="1"/>
      <c r="F188" s="1"/>
      <c r="G188" s="1"/>
      <c r="H188" s="1"/>
      <c r="I188" s="1"/>
      <c r="J188" s="1"/>
    </row>
    <row r="189" spans="1:10" ht="13.5">
      <c r="A189" s="4"/>
      <c r="B189" s="1"/>
      <c r="C189" s="3" t="s">
        <v>120</v>
      </c>
      <c r="D189" s="1"/>
      <c r="E189" s="1"/>
      <c r="F189" s="1"/>
      <c r="G189" s="1"/>
      <c r="H189" s="1"/>
      <c r="I189" s="1"/>
      <c r="J189" s="1"/>
    </row>
    <row r="190" spans="1:10" ht="13.5">
      <c r="A190" s="4"/>
      <c r="B190" s="1"/>
      <c r="C190" s="3" t="s">
        <v>121</v>
      </c>
      <c r="D190" s="1"/>
      <c r="E190" s="1"/>
      <c r="F190" s="1"/>
      <c r="G190" s="1"/>
      <c r="H190" s="1"/>
      <c r="I190" s="1"/>
      <c r="J190" s="1"/>
    </row>
    <row r="191" spans="1:7" ht="13.5">
      <c r="A191" s="1"/>
      <c r="B191" s="1"/>
      <c r="C191" s="1"/>
      <c r="D191" s="1"/>
      <c r="E191" s="1"/>
      <c r="F191" s="1"/>
      <c r="G191" s="1"/>
    </row>
    <row r="192" spans="1:7" ht="13.5">
      <c r="A192" s="1"/>
      <c r="B192" s="1"/>
      <c r="C192" s="1"/>
      <c r="D192" s="1"/>
      <c r="E192" s="1"/>
      <c r="F192" s="1"/>
      <c r="G192" s="1"/>
    </row>
    <row r="193" spans="1:10" ht="13.5">
      <c r="A193" s="4">
        <v>19</v>
      </c>
      <c r="B193" s="1"/>
      <c r="C193" s="5" t="s">
        <v>122</v>
      </c>
      <c r="D193" s="1"/>
      <c r="E193" s="1"/>
      <c r="F193" s="1"/>
      <c r="G193" s="1"/>
      <c r="H193" s="1"/>
      <c r="I193" s="1"/>
      <c r="J193" s="1"/>
    </row>
    <row r="194" spans="1:10" ht="13.5">
      <c r="A194" s="4"/>
      <c r="B194" s="1"/>
      <c r="C194" s="5"/>
      <c r="D194" s="1"/>
      <c r="E194" s="1"/>
      <c r="F194" s="1"/>
      <c r="G194" s="1"/>
      <c r="H194" s="1"/>
      <c r="I194" s="1"/>
      <c r="J194" s="1"/>
    </row>
    <row r="195" spans="1:10" ht="13.5">
      <c r="A195" s="4" t="s">
        <v>61</v>
      </c>
      <c r="B195" s="1"/>
      <c r="C195" s="3" t="s">
        <v>123</v>
      </c>
      <c r="D195" s="1"/>
      <c r="E195" s="1"/>
      <c r="F195" s="1"/>
      <c r="G195" s="1"/>
      <c r="H195" s="1"/>
      <c r="I195" s="1"/>
      <c r="J195" s="1"/>
    </row>
    <row r="196" spans="1:10" ht="13.5">
      <c r="A196" s="4"/>
      <c r="B196" s="1"/>
      <c r="C196" s="3" t="s">
        <v>124</v>
      </c>
      <c r="D196" s="1"/>
      <c r="E196" s="1"/>
      <c r="F196" s="1"/>
      <c r="G196" s="1"/>
      <c r="H196" s="1"/>
      <c r="I196" s="1"/>
      <c r="J196" s="1"/>
    </row>
    <row r="197" spans="1:10" ht="13.5" hidden="1">
      <c r="A197" s="4"/>
      <c r="B197" s="1"/>
      <c r="C197" s="5"/>
      <c r="D197" s="9"/>
      <c r="E197" s="1"/>
      <c r="F197" s="1"/>
      <c r="G197" s="1"/>
      <c r="H197" s="1"/>
      <c r="I197" s="1"/>
      <c r="J197" s="1"/>
    </row>
    <row r="198" spans="1:10" ht="13.5" hidden="1">
      <c r="A198" s="4"/>
      <c r="B198" s="1"/>
      <c r="C198" s="37"/>
      <c r="D198" s="38"/>
      <c r="E198" s="11" t="s">
        <v>42</v>
      </c>
      <c r="F198" s="1"/>
      <c r="G198" s="1"/>
      <c r="H198" s="1"/>
      <c r="I198" s="1"/>
      <c r="J198" s="1"/>
    </row>
    <row r="199" spans="1:10" ht="13.5" hidden="1">
      <c r="A199" s="4"/>
      <c r="B199" s="1"/>
      <c r="C199" s="39" t="s">
        <v>125</v>
      </c>
      <c r="D199" s="40"/>
      <c r="E199" s="41">
        <f>'[1]notes-wksht'!D32/1000</f>
        <v>0</v>
      </c>
      <c r="F199" s="1"/>
      <c r="G199" s="1"/>
      <c r="H199" s="1"/>
      <c r="I199" s="1"/>
      <c r="J199" s="1"/>
    </row>
    <row r="200" spans="1:10" ht="13.5" hidden="1">
      <c r="A200" s="4"/>
      <c r="B200" s="1"/>
      <c r="C200" s="42" t="s">
        <v>126</v>
      </c>
      <c r="D200" s="43"/>
      <c r="E200" s="41">
        <f>'[1]notes-wksht'!D33/1000</f>
        <v>0</v>
      </c>
      <c r="F200" s="1"/>
      <c r="G200" s="1"/>
      <c r="H200" s="1"/>
      <c r="I200" s="1"/>
      <c r="J200" s="1"/>
    </row>
    <row r="201" spans="1:10" ht="13.5" hidden="1">
      <c r="A201" s="4"/>
      <c r="B201" s="1"/>
      <c r="C201" s="14" t="s">
        <v>127</v>
      </c>
      <c r="D201" s="44"/>
      <c r="E201" s="45">
        <f>'[1]notes-wksht'!D34/1000</f>
        <v>0</v>
      </c>
      <c r="F201" s="1"/>
      <c r="G201" s="1"/>
      <c r="H201" s="1"/>
      <c r="I201" s="1"/>
      <c r="J201" s="1"/>
    </row>
    <row r="202" spans="1:10" ht="13.5" hidden="1">
      <c r="A202" s="4"/>
      <c r="B202" s="1"/>
      <c r="C202" s="9"/>
      <c r="D202" s="28"/>
      <c r="E202" s="1"/>
      <c r="F202" s="1"/>
      <c r="G202" s="1"/>
      <c r="H202" s="1"/>
      <c r="I202" s="1"/>
      <c r="J202" s="1"/>
    </row>
    <row r="203" spans="1:10" ht="13.5">
      <c r="A203" s="4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3.5">
      <c r="A204" s="4" t="s">
        <v>64</v>
      </c>
      <c r="B204" s="1"/>
      <c r="C204" s="3" t="s">
        <v>128</v>
      </c>
      <c r="D204" s="1"/>
      <c r="E204" s="1"/>
      <c r="F204" s="1"/>
      <c r="G204" s="1"/>
      <c r="H204" s="1"/>
      <c r="I204" s="1"/>
      <c r="J204" s="1"/>
    </row>
    <row r="205" spans="1:10" ht="13.5">
      <c r="A205" s="4"/>
      <c r="B205" s="1"/>
      <c r="C205" s="6" t="s">
        <v>129</v>
      </c>
      <c r="D205" s="1"/>
      <c r="E205" s="1"/>
      <c r="F205" s="1"/>
      <c r="G205" s="1"/>
      <c r="H205" s="1"/>
      <c r="I205" s="1"/>
      <c r="J205" s="1"/>
    </row>
    <row r="206" spans="1:10" ht="13.5">
      <c r="A206" s="4"/>
      <c r="B206" s="1"/>
      <c r="C206" s="1"/>
      <c r="D206" s="46"/>
      <c r="E206" s="1"/>
      <c r="F206" s="1"/>
      <c r="G206" s="1"/>
      <c r="H206" s="1"/>
      <c r="I206" s="1"/>
      <c r="J206" s="1"/>
    </row>
    <row r="207" spans="1:10" ht="13.5">
      <c r="A207" s="4"/>
      <c r="B207" s="1"/>
      <c r="C207" s="8"/>
      <c r="D207" s="1"/>
      <c r="E207" s="11" t="s">
        <v>42</v>
      </c>
      <c r="F207" s="1"/>
      <c r="G207" s="1"/>
      <c r="H207" s="1"/>
      <c r="I207" s="1"/>
      <c r="J207" s="1"/>
    </row>
    <row r="208" spans="1:10" ht="13.5">
      <c r="A208" s="4"/>
      <c r="B208" s="1"/>
      <c r="C208" s="39" t="s">
        <v>130</v>
      </c>
      <c r="D208" s="40"/>
      <c r="E208" s="41">
        <f>'[1]notes-wksht'!G43/1000</f>
        <v>24540.713</v>
      </c>
      <c r="F208" s="1"/>
      <c r="G208" s="1"/>
      <c r="H208" s="1"/>
      <c r="I208" s="1"/>
      <c r="J208" s="1"/>
    </row>
    <row r="209" spans="1:10" ht="13.5">
      <c r="A209" s="4"/>
      <c r="B209" s="1"/>
      <c r="C209" s="47" t="s">
        <v>131</v>
      </c>
      <c r="D209" s="1"/>
      <c r="E209" s="35"/>
      <c r="F209" s="1"/>
      <c r="G209" s="1"/>
      <c r="H209" s="1"/>
      <c r="I209" s="1"/>
      <c r="J209" s="1"/>
    </row>
    <row r="210" spans="1:10" ht="13.5">
      <c r="A210" s="4"/>
      <c r="B210" s="1"/>
      <c r="C210" s="39" t="s">
        <v>132</v>
      </c>
      <c r="D210" s="40"/>
      <c r="E210" s="41">
        <f>'[1]notes-wksht'!G45/1000</f>
        <v>940.884</v>
      </c>
      <c r="F210" s="1"/>
      <c r="G210" s="1"/>
      <c r="H210" s="1"/>
      <c r="I210" s="1"/>
      <c r="J210" s="1"/>
    </row>
    <row r="211" spans="1:10" ht="13.5">
      <c r="A211" s="4"/>
      <c r="B211" s="1"/>
      <c r="C211" s="48" t="s">
        <v>133</v>
      </c>
      <c r="D211" s="44"/>
      <c r="E211" s="49">
        <f>'[1]notes-wksht'!G46/1000</f>
        <v>696.346</v>
      </c>
      <c r="F211" s="1"/>
      <c r="G211" s="1"/>
      <c r="H211" s="1"/>
      <c r="I211" s="1"/>
      <c r="J211" s="1"/>
    </row>
    <row r="212" spans="1:10" ht="13.5">
      <c r="A212" s="4"/>
      <c r="B212" s="1"/>
      <c r="C212" s="9"/>
      <c r="D212" s="28"/>
      <c r="E212" s="1"/>
      <c r="F212" s="1"/>
      <c r="G212" s="1"/>
      <c r="H212" s="1"/>
      <c r="I212" s="1"/>
      <c r="J212" s="1"/>
    </row>
    <row r="213" spans="1:10" ht="13.5">
      <c r="A213" s="4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3.5">
      <c r="A214" s="4">
        <v>20</v>
      </c>
      <c r="B214" s="1"/>
      <c r="C214" s="5" t="s">
        <v>134</v>
      </c>
      <c r="D214" s="1"/>
      <c r="E214" s="1"/>
      <c r="F214" s="1"/>
      <c r="G214" s="1"/>
      <c r="H214" s="1"/>
      <c r="I214" s="1"/>
      <c r="J214" s="1"/>
    </row>
    <row r="215" spans="1:10" ht="13.5">
      <c r="A215" s="4"/>
      <c r="B215" s="1"/>
      <c r="C215" s="5"/>
      <c r="D215" s="1"/>
      <c r="E215" s="1"/>
      <c r="F215" s="1"/>
      <c r="G215" s="1"/>
      <c r="H215" s="1"/>
      <c r="I215" s="1"/>
      <c r="J215" s="1"/>
    </row>
    <row r="216" spans="1:10" ht="13.5">
      <c r="A216" s="50" t="s">
        <v>135</v>
      </c>
      <c r="B216" s="51"/>
      <c r="C216" s="3" t="s">
        <v>136</v>
      </c>
      <c r="D216" s="51"/>
      <c r="E216" s="51"/>
      <c r="F216" s="51"/>
      <c r="G216" s="1"/>
      <c r="H216" s="1"/>
      <c r="I216" s="1"/>
      <c r="J216" s="1"/>
    </row>
    <row r="217" spans="1:10" ht="13.5">
      <c r="A217" s="50"/>
      <c r="B217" s="51"/>
      <c r="C217" s="3" t="s">
        <v>137</v>
      </c>
      <c r="D217" s="51"/>
      <c r="E217" s="51"/>
      <c r="F217" s="51"/>
      <c r="G217" s="1"/>
      <c r="H217" s="1"/>
      <c r="I217" s="1"/>
      <c r="J217" s="1"/>
    </row>
    <row r="218" spans="1:10" ht="13.5">
      <c r="A218" s="50"/>
      <c r="B218" s="51"/>
      <c r="C218" s="6" t="s">
        <v>138</v>
      </c>
      <c r="D218" s="51"/>
      <c r="E218" s="51"/>
      <c r="F218" s="51"/>
      <c r="G218" s="1"/>
      <c r="H218" s="1"/>
      <c r="I218" s="1"/>
      <c r="J218" s="1"/>
    </row>
    <row r="219" spans="1:10" ht="13.5">
      <c r="A219" s="50"/>
      <c r="B219" s="51"/>
      <c r="C219" s="3" t="s">
        <v>139</v>
      </c>
      <c r="D219" s="51"/>
      <c r="E219" s="51"/>
      <c r="F219" s="51"/>
      <c r="G219" s="1"/>
      <c r="H219" s="1"/>
      <c r="I219" s="1"/>
      <c r="J219" s="1"/>
    </row>
    <row r="220" spans="1:10" ht="13.5">
      <c r="A220" s="50"/>
      <c r="B220" s="51"/>
      <c r="C220" s="3" t="s">
        <v>140</v>
      </c>
      <c r="D220" s="51"/>
      <c r="E220" s="51"/>
      <c r="F220" s="51"/>
      <c r="G220" s="1"/>
      <c r="H220" s="1"/>
      <c r="I220" s="1"/>
      <c r="J220" s="1"/>
    </row>
    <row r="221" spans="1:10" ht="13.5">
      <c r="A221" s="50"/>
      <c r="B221" s="51"/>
      <c r="C221" s="3"/>
      <c r="D221" s="51"/>
      <c r="E221" s="51"/>
      <c r="F221" s="51"/>
      <c r="G221" s="1"/>
      <c r="H221" s="1"/>
      <c r="I221" s="1"/>
      <c r="J221" s="1"/>
    </row>
    <row r="222" spans="1:10" ht="13.5">
      <c r="A222" s="50"/>
      <c r="B222" s="51"/>
      <c r="C222" s="6"/>
      <c r="D222" s="51"/>
      <c r="E222" s="51"/>
      <c r="F222" s="51"/>
      <c r="G222" s="1"/>
      <c r="H222" s="1"/>
      <c r="I222" s="1"/>
      <c r="J222" s="1"/>
    </row>
    <row r="223" spans="1:10" ht="13.5">
      <c r="A223" s="50" t="s">
        <v>141</v>
      </c>
      <c r="B223" s="51"/>
      <c r="C223" s="3" t="s">
        <v>142</v>
      </c>
      <c r="D223" s="51"/>
      <c r="E223" s="51"/>
      <c r="F223" s="51"/>
      <c r="G223" s="1"/>
      <c r="H223" s="1"/>
      <c r="I223" s="1"/>
      <c r="J223" s="1"/>
    </row>
    <row r="224" spans="1:10" ht="13.5">
      <c r="A224" s="4"/>
      <c r="B224" s="1"/>
      <c r="C224" s="3" t="s">
        <v>143</v>
      </c>
      <c r="D224" s="1"/>
      <c r="E224" s="1"/>
      <c r="F224" s="1"/>
      <c r="G224" s="1"/>
      <c r="H224" s="1"/>
      <c r="I224" s="1"/>
      <c r="J224" s="1"/>
    </row>
    <row r="225" spans="1:10" ht="13.5">
      <c r="A225" s="4"/>
      <c r="B225" s="1"/>
      <c r="C225" s="3" t="s">
        <v>144</v>
      </c>
      <c r="D225" s="1"/>
      <c r="E225" s="1"/>
      <c r="F225" s="1"/>
      <c r="G225" s="1"/>
      <c r="H225" s="1"/>
      <c r="I225" s="1"/>
      <c r="J225" s="1"/>
    </row>
    <row r="226" spans="1:10" ht="13.5">
      <c r="A226" s="4"/>
      <c r="B226" s="1"/>
      <c r="C226" s="3"/>
      <c r="D226" s="1"/>
      <c r="E226" s="1"/>
      <c r="F226" s="1"/>
      <c r="G226" s="1"/>
      <c r="H226" s="1"/>
      <c r="I226" s="1"/>
      <c r="J226" s="1"/>
    </row>
    <row r="227" spans="1:10" ht="13.5">
      <c r="A227" s="4"/>
      <c r="B227" s="1"/>
      <c r="C227" s="6" t="s">
        <v>145</v>
      </c>
      <c r="D227" s="1"/>
      <c r="E227" s="1"/>
      <c r="F227" s="1"/>
      <c r="G227" s="1"/>
      <c r="H227" s="1"/>
      <c r="I227" s="1"/>
      <c r="J227" s="1"/>
    </row>
    <row r="228" spans="1:10" ht="13.5">
      <c r="A228" s="4"/>
      <c r="B228" s="1"/>
      <c r="C228" s="3"/>
      <c r="D228" s="1"/>
      <c r="E228" s="1"/>
      <c r="F228" s="1"/>
      <c r="G228" s="1"/>
      <c r="H228" s="1"/>
      <c r="I228" s="1"/>
      <c r="J228" s="1"/>
    </row>
    <row r="229" spans="1:10" ht="13.5">
      <c r="A229" s="4"/>
      <c r="B229" s="1"/>
      <c r="C229" s="3" t="s">
        <v>146</v>
      </c>
      <c r="D229" s="1"/>
      <c r="E229" s="1"/>
      <c r="F229" s="1"/>
      <c r="G229" s="1"/>
      <c r="H229" s="1"/>
      <c r="I229" s="1"/>
      <c r="J229" s="1"/>
    </row>
    <row r="230" spans="1:10" ht="13.5">
      <c r="A230" s="4"/>
      <c r="B230" s="1"/>
      <c r="C230" s="3"/>
      <c r="D230" s="1"/>
      <c r="E230" s="1"/>
      <c r="F230" s="1"/>
      <c r="G230" s="1"/>
      <c r="H230" s="1"/>
      <c r="I230" s="1"/>
      <c r="J230" s="1"/>
    </row>
    <row r="231" spans="1:10" ht="13.5">
      <c r="A231" s="4"/>
      <c r="B231" s="1"/>
      <c r="C231" s="3"/>
      <c r="D231" s="4"/>
      <c r="E231" s="4" t="s">
        <v>147</v>
      </c>
      <c r="F231" s="1"/>
      <c r="G231" s="1"/>
      <c r="H231" s="1"/>
      <c r="I231" s="1"/>
      <c r="J231" s="1"/>
    </row>
    <row r="232" spans="1:10" ht="13.5">
      <c r="A232" s="4"/>
      <c r="B232" s="1"/>
      <c r="C232" s="3"/>
      <c r="D232" s="4"/>
      <c r="E232" s="4"/>
      <c r="F232" s="1"/>
      <c r="G232" s="1"/>
      <c r="H232" s="1"/>
      <c r="I232" s="1"/>
      <c r="J232" s="1"/>
    </row>
    <row r="233" spans="1:10" ht="13.5">
      <c r="A233" s="4"/>
      <c r="B233" s="1"/>
      <c r="C233" s="3" t="s">
        <v>148</v>
      </c>
      <c r="D233" s="52"/>
      <c r="E233" s="52">
        <v>80000000</v>
      </c>
      <c r="F233" s="1"/>
      <c r="G233" s="1"/>
      <c r="H233" s="1"/>
      <c r="I233" s="1"/>
      <c r="J233" s="1"/>
    </row>
    <row r="234" spans="1:10" ht="13.5">
      <c r="A234" s="4"/>
      <c r="B234" s="1"/>
      <c r="C234" s="3" t="s">
        <v>149</v>
      </c>
      <c r="D234" s="53"/>
      <c r="E234" s="53"/>
      <c r="F234" s="1"/>
      <c r="G234" s="1"/>
      <c r="H234" s="1"/>
      <c r="I234" s="1"/>
      <c r="J234" s="1"/>
    </row>
    <row r="235" spans="1:10" ht="13.5">
      <c r="A235" s="4"/>
      <c r="B235" s="1"/>
      <c r="C235" s="6" t="s">
        <v>150</v>
      </c>
      <c r="D235" s="52"/>
      <c r="E235" s="52">
        <v>-1490411</v>
      </c>
      <c r="F235" s="1"/>
      <c r="G235" s="1"/>
      <c r="H235" s="1"/>
      <c r="I235" s="1"/>
      <c r="J235" s="1"/>
    </row>
    <row r="236" spans="1:10" ht="13.5">
      <c r="A236" s="4"/>
      <c r="B236" s="1"/>
      <c r="C236" s="6"/>
      <c r="D236" s="52"/>
      <c r="E236" s="52"/>
      <c r="F236" s="1"/>
      <c r="G236" s="1"/>
      <c r="H236" s="1"/>
      <c r="I236" s="1"/>
      <c r="J236" s="1"/>
    </row>
    <row r="237" spans="1:10" ht="13.5">
      <c r="A237" s="4"/>
      <c r="B237" s="1"/>
      <c r="C237" s="6" t="s">
        <v>151</v>
      </c>
      <c r="D237" s="54"/>
      <c r="E237" s="55">
        <f>SUM(E233:E235)</f>
        <v>78509589</v>
      </c>
      <c r="F237" s="1"/>
      <c r="G237" s="1"/>
      <c r="H237" s="1"/>
      <c r="I237" s="1"/>
      <c r="J237" s="1"/>
    </row>
    <row r="238" spans="1:10" ht="13.5">
      <c r="A238" s="4"/>
      <c r="B238" s="1"/>
      <c r="C238" s="3"/>
      <c r="D238" s="53"/>
      <c r="E238" s="1"/>
      <c r="F238" s="1"/>
      <c r="G238" s="1"/>
      <c r="H238" s="1"/>
      <c r="I238" s="1"/>
      <c r="J238" s="1"/>
    </row>
    <row r="239" spans="1:10" ht="13.5">
      <c r="A239" s="4"/>
      <c r="B239" s="1"/>
      <c r="C239" s="7" t="s">
        <v>152</v>
      </c>
      <c r="D239" s="53"/>
      <c r="E239" s="1"/>
      <c r="F239" s="1"/>
      <c r="G239" s="1"/>
      <c r="H239" s="1"/>
      <c r="I239" s="1"/>
      <c r="J239" s="1"/>
    </row>
    <row r="240" spans="1:10" ht="13.5">
      <c r="A240" s="4"/>
      <c r="B240" s="1"/>
      <c r="C240" s="3" t="s">
        <v>153</v>
      </c>
      <c r="D240" s="53"/>
      <c r="E240" s="1"/>
      <c r="F240" s="1"/>
      <c r="G240" s="1"/>
      <c r="H240" s="1"/>
      <c r="I240" s="1"/>
      <c r="J240" s="1"/>
    </row>
    <row r="241" spans="1:10" ht="13.5">
      <c r="A241" s="4"/>
      <c r="B241" s="1"/>
      <c r="C241" s="3" t="s">
        <v>154</v>
      </c>
      <c r="D241" s="52">
        <v>77889857</v>
      </c>
      <c r="E241" s="1"/>
      <c r="F241" s="1"/>
      <c r="G241" s="1"/>
      <c r="H241" s="1"/>
      <c r="I241" s="1"/>
      <c r="J241" s="1"/>
    </row>
    <row r="242" spans="1:10" ht="13.5">
      <c r="A242" s="4"/>
      <c r="B242" s="1"/>
      <c r="C242" s="6" t="s">
        <v>155</v>
      </c>
      <c r="D242" s="56">
        <f>42968+100185+5610-100185+60148+21181+16261-21181-16261+122502</f>
        <v>231228</v>
      </c>
      <c r="E242" s="1"/>
      <c r="F242" s="1"/>
      <c r="G242" s="1"/>
      <c r="H242" s="1"/>
      <c r="I242" s="1"/>
      <c r="J242" s="1"/>
    </row>
    <row r="243" spans="1:10" ht="13.5">
      <c r="A243" s="4"/>
      <c r="B243" s="1"/>
      <c r="C243" s="3"/>
      <c r="D243" s="26"/>
      <c r="E243" s="26">
        <f>SUM(D241:D242)</f>
        <v>78121085</v>
      </c>
      <c r="F243" s="1"/>
      <c r="G243" s="1"/>
      <c r="H243" s="1"/>
      <c r="I243" s="1"/>
      <c r="J243" s="1"/>
    </row>
    <row r="244" spans="1:10" ht="13.5">
      <c r="A244" s="4"/>
      <c r="B244" s="1"/>
      <c r="C244" s="3"/>
      <c r="D244" s="26"/>
      <c r="E244" s="26"/>
      <c r="F244" s="1"/>
      <c r="G244" s="1"/>
      <c r="H244" s="1"/>
      <c r="I244" s="1"/>
      <c r="J244" s="1"/>
    </row>
    <row r="245" spans="1:10" ht="13.5">
      <c r="A245" s="4"/>
      <c r="B245" s="1"/>
      <c r="C245" s="3"/>
      <c r="D245" s="26"/>
      <c r="E245" s="57">
        <f>E237-E243</f>
        <v>388504</v>
      </c>
      <c r="F245" s="1"/>
      <c r="G245" s="1"/>
      <c r="H245" s="1"/>
      <c r="I245" s="1"/>
      <c r="J245" s="1"/>
    </row>
    <row r="246" spans="1:10" ht="13.5">
      <c r="A246" s="4"/>
      <c r="B246" s="1"/>
      <c r="C246" s="3"/>
      <c r="D246" s="26"/>
      <c r="E246" s="26"/>
      <c r="F246" s="1"/>
      <c r="G246" s="1"/>
      <c r="H246" s="1"/>
      <c r="I246" s="1"/>
      <c r="J246" s="1"/>
    </row>
    <row r="247" spans="1:10" ht="13.5">
      <c r="A247" s="4"/>
      <c r="B247" s="1"/>
      <c r="C247" s="7" t="s">
        <v>156</v>
      </c>
      <c r="D247" s="26"/>
      <c r="E247" s="26">
        <v>290565</v>
      </c>
      <c r="F247" s="1"/>
      <c r="G247" s="1"/>
      <c r="H247" s="1"/>
      <c r="I247" s="1"/>
      <c r="J247" s="1"/>
    </row>
    <row r="248" spans="1:10" ht="13.5">
      <c r="A248" s="4"/>
      <c r="B248" s="1"/>
      <c r="C248" s="3"/>
      <c r="D248" s="26"/>
      <c r="E248" s="26"/>
      <c r="F248" s="1"/>
      <c r="G248" s="1"/>
      <c r="H248" s="1"/>
      <c r="I248" s="1"/>
      <c r="J248" s="1"/>
    </row>
    <row r="249" spans="1:10" ht="13.5">
      <c r="A249" s="4"/>
      <c r="B249" s="1"/>
      <c r="C249" s="6" t="s">
        <v>157</v>
      </c>
      <c r="D249" s="26"/>
      <c r="E249" s="26"/>
      <c r="F249" s="1"/>
      <c r="G249" s="1"/>
      <c r="H249" s="1"/>
      <c r="I249" s="1"/>
      <c r="J249" s="1"/>
    </row>
    <row r="250" spans="1:10" ht="13.5">
      <c r="A250" s="4"/>
      <c r="B250" s="1"/>
      <c r="C250" s="6" t="s">
        <v>158</v>
      </c>
      <c r="D250" s="26"/>
      <c r="E250" s="26"/>
      <c r="F250" s="1"/>
      <c r="G250" s="1"/>
      <c r="H250" s="1"/>
      <c r="I250" s="1"/>
      <c r="J250" s="1"/>
    </row>
    <row r="251" spans="1:10" ht="14.25" thickBot="1">
      <c r="A251" s="4"/>
      <c r="B251" s="1"/>
      <c r="C251" s="6" t="s">
        <v>2</v>
      </c>
      <c r="D251" s="26"/>
      <c r="E251" s="27">
        <f>E245+E247</f>
        <v>679069</v>
      </c>
      <c r="F251" s="1"/>
      <c r="G251" s="1"/>
      <c r="H251" s="1"/>
      <c r="I251" s="1"/>
      <c r="J251" s="1"/>
    </row>
    <row r="252" spans="1:7" ht="14.25" thickTop="1">
      <c r="A252" s="1"/>
      <c r="B252" s="1"/>
      <c r="C252" s="1"/>
      <c r="D252" s="1"/>
      <c r="E252" s="1"/>
      <c r="F252" s="1"/>
      <c r="G252" s="1"/>
    </row>
    <row r="253" spans="1:7" ht="13.5">
      <c r="A253" s="1"/>
      <c r="B253" s="1"/>
      <c r="C253" s="1"/>
      <c r="D253" s="1"/>
      <c r="E253" s="1"/>
      <c r="F253" s="1"/>
      <c r="G253" s="1"/>
    </row>
    <row r="254" spans="1:7" ht="13.5">
      <c r="A254" s="1"/>
      <c r="B254" s="1"/>
      <c r="C254" s="1"/>
      <c r="D254" s="1"/>
      <c r="E254" s="1"/>
      <c r="F254" s="1"/>
      <c r="G254" s="1"/>
    </row>
    <row r="255" spans="1:7" ht="13.5">
      <c r="A255" s="1"/>
      <c r="B255" s="1"/>
      <c r="C255" s="1"/>
      <c r="D255" s="1"/>
      <c r="E255" s="1"/>
      <c r="F255" s="1"/>
      <c r="G255" s="1"/>
    </row>
    <row r="256" spans="1:7" ht="13.5">
      <c r="A256" s="1"/>
      <c r="B256" s="1"/>
      <c r="C256" s="1"/>
      <c r="D256" s="1"/>
      <c r="E256" s="1"/>
      <c r="F256" s="1"/>
      <c r="G256" s="1"/>
    </row>
    <row r="257" spans="1:7" ht="13.5">
      <c r="A257" s="1"/>
      <c r="B257" s="1"/>
      <c r="C257" s="1"/>
      <c r="D257" s="1"/>
      <c r="E257" s="1"/>
      <c r="F257" s="1"/>
      <c r="G257" s="1"/>
    </row>
    <row r="258" spans="1:7" ht="13.5">
      <c r="A258" s="1"/>
      <c r="B258" s="1"/>
      <c r="C258" s="1"/>
      <c r="D258" s="1"/>
      <c r="E258" s="1"/>
      <c r="F258" s="1"/>
      <c r="G258" s="1"/>
    </row>
    <row r="259" spans="1:10" ht="13.5">
      <c r="A259" s="4">
        <v>21</v>
      </c>
      <c r="B259" s="1"/>
      <c r="C259" s="7" t="s">
        <v>159</v>
      </c>
      <c r="D259" s="1"/>
      <c r="E259" s="1"/>
      <c r="F259" s="1"/>
      <c r="G259" s="1"/>
      <c r="H259" s="1"/>
      <c r="I259" s="1"/>
      <c r="J259" s="1"/>
    </row>
    <row r="260" spans="1:10" ht="13.5">
      <c r="A260" s="4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3.5">
      <c r="A261" s="4"/>
      <c r="B261" s="1"/>
      <c r="C261" s="1"/>
      <c r="D261" s="4" t="s">
        <v>160</v>
      </c>
      <c r="E261" s="4" t="s">
        <v>161</v>
      </c>
      <c r="F261" s="4" t="s">
        <v>49</v>
      </c>
      <c r="G261" s="1"/>
      <c r="H261" s="1"/>
      <c r="I261" s="1"/>
      <c r="J261" s="1"/>
    </row>
    <row r="262" spans="1:10" ht="13.5">
      <c r="A262" s="4"/>
      <c r="B262" s="1"/>
      <c r="C262" s="1"/>
      <c r="D262" s="4" t="s">
        <v>42</v>
      </c>
      <c r="E262" s="4" t="s">
        <v>42</v>
      </c>
      <c r="F262" s="4" t="s">
        <v>42</v>
      </c>
      <c r="G262" s="1"/>
      <c r="H262" s="1"/>
      <c r="I262" s="1"/>
      <c r="J262" s="1"/>
    </row>
    <row r="263" spans="1:10" ht="13.5">
      <c r="A263" s="4" t="s">
        <v>61</v>
      </c>
      <c r="B263" s="1"/>
      <c r="C263" s="5" t="s">
        <v>162</v>
      </c>
      <c r="D263" s="1"/>
      <c r="E263" s="1"/>
      <c r="F263" s="1"/>
      <c r="G263" s="1"/>
      <c r="H263" s="1"/>
      <c r="I263" s="1"/>
      <c r="J263" s="1"/>
    </row>
    <row r="264" spans="1:10" ht="13.5">
      <c r="A264" s="4"/>
      <c r="B264" s="1"/>
      <c r="C264" s="1" t="s">
        <v>163</v>
      </c>
      <c r="D264" s="58">
        <v>186411</v>
      </c>
      <c r="E264" s="26">
        <v>11377</v>
      </c>
      <c r="F264" s="59">
        <f>SUM(D264:E264)</f>
        <v>197788</v>
      </c>
      <c r="G264" s="1"/>
      <c r="H264" s="1"/>
      <c r="I264" s="1"/>
      <c r="J264" s="1"/>
    </row>
    <row r="265" spans="1:10" ht="13.5">
      <c r="A265" s="4"/>
      <c r="B265" s="1"/>
      <c r="C265" s="1" t="s">
        <v>164</v>
      </c>
      <c r="D265" s="58">
        <v>18757</v>
      </c>
      <c r="E265" s="26">
        <v>0</v>
      </c>
      <c r="F265" s="59">
        <f>SUM(D265:E265)</f>
        <v>18757</v>
      </c>
      <c r="G265" s="1"/>
      <c r="H265" s="1"/>
      <c r="I265" s="1"/>
      <c r="J265" s="1"/>
    </row>
    <row r="266" spans="1:10" ht="13.5">
      <c r="A266" s="4"/>
      <c r="B266" s="1"/>
      <c r="C266" s="1" t="s">
        <v>165</v>
      </c>
      <c r="D266" s="58">
        <f>75121+1677</f>
        <v>76798</v>
      </c>
      <c r="E266" s="26">
        <v>0</v>
      </c>
      <c r="F266" s="59">
        <f>SUM(D266:E266)</f>
        <v>76798</v>
      </c>
      <c r="G266" s="1" t="s">
        <v>166</v>
      </c>
      <c r="H266" s="1"/>
      <c r="I266" s="1"/>
      <c r="J266" s="1"/>
    </row>
    <row r="267" spans="1:10" ht="13.5">
      <c r="A267" s="4"/>
      <c r="B267" s="1"/>
      <c r="C267" s="1" t="s">
        <v>167</v>
      </c>
      <c r="D267" s="58">
        <v>4874</v>
      </c>
      <c r="E267" s="26">
        <v>33365</v>
      </c>
      <c r="F267" s="59">
        <f>SUM(D267:E267)</f>
        <v>38239</v>
      </c>
      <c r="G267" s="1"/>
      <c r="H267" s="1"/>
      <c r="I267" s="1"/>
      <c r="J267" s="1"/>
    </row>
    <row r="268" spans="1:10" ht="13.5">
      <c r="A268" s="4"/>
      <c r="B268" s="1"/>
      <c r="C268" s="1"/>
      <c r="D268" s="46"/>
      <c r="E268" s="1"/>
      <c r="F268" s="1"/>
      <c r="G268" s="1"/>
      <c r="H268" s="1"/>
      <c r="I268" s="1"/>
      <c r="J268" s="1"/>
    </row>
    <row r="269" spans="1:10" ht="14.25" thickBot="1">
      <c r="A269" s="4"/>
      <c r="B269" s="1"/>
      <c r="C269" s="1"/>
      <c r="D269" s="60">
        <f>SUM(D264:D267)</f>
        <v>286840</v>
      </c>
      <c r="E269" s="60">
        <f>SUM(E264:E267)</f>
        <v>44742</v>
      </c>
      <c r="F269" s="60">
        <f>SUM(F264:F267)</f>
        <v>331582</v>
      </c>
      <c r="G269" s="1"/>
      <c r="H269" s="1"/>
      <c r="I269" s="1"/>
      <c r="J269" s="1"/>
    </row>
    <row r="270" spans="1:10" ht="14.25" thickTop="1">
      <c r="A270" s="4"/>
      <c r="B270" s="1"/>
      <c r="C270" s="1"/>
      <c r="D270" s="1"/>
      <c r="E270" s="24"/>
      <c r="F270" s="1"/>
      <c r="G270" s="1"/>
      <c r="H270" s="1"/>
      <c r="I270" s="1"/>
      <c r="J270" s="1"/>
    </row>
    <row r="271" spans="1:10" ht="13.5">
      <c r="A271" s="4"/>
      <c r="B271" s="1"/>
      <c r="C271" s="61" t="s">
        <v>168</v>
      </c>
      <c r="D271" s="1"/>
      <c r="E271" s="24"/>
      <c r="F271" s="1"/>
      <c r="G271" s="1"/>
      <c r="H271" s="1"/>
      <c r="I271" s="1"/>
      <c r="J271" s="1"/>
    </row>
    <row r="272" spans="1:10" ht="13.5">
      <c r="A272" s="4"/>
      <c r="B272" s="1"/>
      <c r="C272" s="1"/>
      <c r="D272" s="1"/>
      <c r="E272" s="24"/>
      <c r="F272" s="1"/>
      <c r="G272" s="1"/>
      <c r="H272" s="1"/>
      <c r="I272" s="1"/>
      <c r="J272" s="1"/>
    </row>
    <row r="273" spans="1:10" ht="13.5">
      <c r="A273" s="4"/>
      <c r="B273" s="1"/>
      <c r="C273" s="1"/>
      <c r="D273" s="1"/>
      <c r="E273" s="24"/>
      <c r="F273" s="1"/>
      <c r="G273" s="1"/>
      <c r="H273" s="1"/>
      <c r="I273" s="1"/>
      <c r="J273" s="1"/>
    </row>
    <row r="274" spans="1:10" ht="14.25" thickBot="1">
      <c r="A274" s="4" t="s">
        <v>64</v>
      </c>
      <c r="B274" s="1"/>
      <c r="C274" s="5" t="s">
        <v>169</v>
      </c>
      <c r="D274" s="62">
        <v>0</v>
      </c>
      <c r="E274" s="62">
        <v>0</v>
      </c>
      <c r="F274" s="63">
        <f>SUM(D274:E274)</f>
        <v>0</v>
      </c>
      <c r="G274" s="1"/>
      <c r="H274" s="1"/>
      <c r="I274" s="1"/>
      <c r="J274" s="1"/>
    </row>
    <row r="275" spans="1:10" ht="14.25" thickTop="1">
      <c r="A275" s="4"/>
      <c r="B275" s="1"/>
      <c r="C275" s="1"/>
      <c r="D275" s="1"/>
      <c r="E275" s="24"/>
      <c r="F275" s="1"/>
      <c r="G275" s="1"/>
      <c r="H275" s="1"/>
      <c r="I275" s="1"/>
      <c r="J275" s="1"/>
    </row>
    <row r="276" spans="1:10" ht="13.5">
      <c r="A276" s="4"/>
      <c r="B276" s="1"/>
      <c r="C276" s="1"/>
      <c r="D276" s="1"/>
      <c r="E276" s="24"/>
      <c r="F276" s="1"/>
      <c r="G276" s="1"/>
      <c r="H276" s="1"/>
      <c r="I276" s="1"/>
      <c r="J276" s="1"/>
    </row>
    <row r="277" spans="1:10" ht="13.5">
      <c r="A277" s="4">
        <v>22</v>
      </c>
      <c r="B277" s="1"/>
      <c r="C277" s="5" t="s">
        <v>170</v>
      </c>
      <c r="D277" s="1"/>
      <c r="E277" s="1"/>
      <c r="F277" s="1"/>
      <c r="G277" s="1"/>
      <c r="H277" s="1"/>
      <c r="I277" s="1"/>
      <c r="J277" s="1"/>
    </row>
    <row r="278" spans="1:10" ht="13.5">
      <c r="A278" s="4"/>
      <c r="B278" s="1"/>
      <c r="C278" s="5"/>
      <c r="D278" s="1"/>
      <c r="E278" s="1"/>
      <c r="F278" s="1"/>
      <c r="G278" s="1"/>
      <c r="H278" s="1"/>
      <c r="I278" s="1"/>
      <c r="J278" s="1"/>
    </row>
    <row r="279" spans="1:10" ht="13.5">
      <c r="A279" s="4"/>
      <c r="B279" s="1"/>
      <c r="C279" s="3" t="s">
        <v>171</v>
      </c>
      <c r="D279" s="1"/>
      <c r="E279" s="1"/>
      <c r="F279" s="1"/>
      <c r="G279" s="1"/>
      <c r="H279" s="1"/>
      <c r="I279" s="1"/>
      <c r="J279" s="1"/>
    </row>
    <row r="280" spans="1:10" ht="13.5">
      <c r="A280" s="4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3.5">
      <c r="A281" s="4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3.5">
      <c r="A282" s="4">
        <v>23</v>
      </c>
      <c r="B282" s="1"/>
      <c r="C282" s="5" t="s">
        <v>172</v>
      </c>
      <c r="D282" s="1"/>
      <c r="E282" s="1"/>
      <c r="F282" s="1"/>
      <c r="G282" s="1"/>
      <c r="H282" s="1"/>
      <c r="I282" s="1"/>
      <c r="J282" s="1"/>
    </row>
    <row r="283" spans="1:10" ht="13.5">
      <c r="A283" s="4"/>
      <c r="B283" s="1"/>
      <c r="C283" s="5"/>
      <c r="D283" s="1"/>
      <c r="E283" s="1"/>
      <c r="F283" s="1"/>
      <c r="G283" s="1"/>
      <c r="H283" s="1"/>
      <c r="I283" s="1"/>
      <c r="J283" s="1"/>
    </row>
    <row r="284" spans="1:10" ht="13.5">
      <c r="A284" s="4"/>
      <c r="B284" s="1"/>
      <c r="C284" s="3" t="s">
        <v>173</v>
      </c>
      <c r="D284" s="1"/>
      <c r="E284" s="1"/>
      <c r="F284" s="1"/>
      <c r="G284" s="1"/>
      <c r="H284" s="1"/>
      <c r="I284" s="1"/>
      <c r="J284" s="1"/>
    </row>
    <row r="285" spans="1:10" ht="13.5">
      <c r="A285" s="4"/>
      <c r="B285" s="1"/>
      <c r="C285" s="1" t="s">
        <v>174</v>
      </c>
      <c r="D285" s="1"/>
      <c r="E285" s="1"/>
      <c r="F285" s="1"/>
      <c r="G285" s="1"/>
      <c r="H285" s="1"/>
      <c r="I285" s="1"/>
      <c r="J285" s="1"/>
    </row>
    <row r="286" spans="1:10" ht="13.5">
      <c r="A286" s="4"/>
      <c r="B286" s="1"/>
      <c r="C286" s="3" t="s">
        <v>175</v>
      </c>
      <c r="D286" s="1"/>
      <c r="E286" s="1"/>
      <c r="F286" s="1"/>
      <c r="G286" s="1"/>
      <c r="H286" s="1"/>
      <c r="I286" s="1"/>
      <c r="J286" s="1"/>
    </row>
    <row r="287" spans="1:10" ht="13.5">
      <c r="A287" s="4"/>
      <c r="B287" s="1"/>
      <c r="C287" s="6" t="s">
        <v>176</v>
      </c>
      <c r="D287" s="1"/>
      <c r="E287" s="1"/>
      <c r="F287" s="1"/>
      <c r="G287" s="1"/>
      <c r="H287" s="1"/>
      <c r="I287" s="1"/>
      <c r="J287" s="1"/>
    </row>
    <row r="288" spans="1:10" ht="13.5">
      <c r="A288" s="4"/>
      <c r="B288" s="1"/>
      <c r="C288" s="1" t="s">
        <v>177</v>
      </c>
      <c r="D288" s="1"/>
      <c r="E288" s="1"/>
      <c r="F288" s="1"/>
      <c r="G288" s="1"/>
      <c r="H288" s="1"/>
      <c r="I288" s="1"/>
      <c r="J288" s="1"/>
    </row>
    <row r="289" spans="1:7" ht="13.5">
      <c r="A289" s="1"/>
      <c r="B289" s="1"/>
      <c r="C289" s="1"/>
      <c r="D289" s="1"/>
      <c r="E289" s="1"/>
      <c r="F289" s="1"/>
      <c r="G289" s="1"/>
    </row>
    <row r="290" spans="1:7" ht="13.5">
      <c r="A290" s="1"/>
      <c r="B290" s="1"/>
      <c r="C290" s="1"/>
      <c r="D290" s="1"/>
      <c r="E290" s="1"/>
      <c r="F290" s="1"/>
      <c r="G290" s="1"/>
    </row>
    <row r="291" spans="1:10" ht="13.5">
      <c r="A291" s="4">
        <v>24</v>
      </c>
      <c r="B291" s="1"/>
      <c r="C291" s="5" t="s">
        <v>178</v>
      </c>
      <c r="D291" s="1"/>
      <c r="E291" s="1"/>
      <c r="F291" s="1"/>
      <c r="G291" s="1"/>
      <c r="H291" s="1"/>
      <c r="I291" s="1"/>
      <c r="J291" s="1"/>
    </row>
    <row r="292" spans="1:10" ht="13.5">
      <c r="A292" s="4"/>
      <c r="B292" s="1"/>
      <c r="C292" s="1"/>
      <c r="D292" s="1"/>
      <c r="E292" s="1"/>
      <c r="F292" s="1"/>
      <c r="G292" s="1"/>
      <c r="H292" s="1"/>
      <c r="I292" s="1"/>
      <c r="J292" s="1"/>
    </row>
    <row r="293" spans="1:7" ht="13.5">
      <c r="A293" s="1"/>
      <c r="B293" s="1"/>
      <c r="C293" s="1" t="s">
        <v>179</v>
      </c>
      <c r="D293" s="1"/>
      <c r="E293" s="1"/>
      <c r="F293" s="1"/>
      <c r="G293" s="1"/>
    </row>
    <row r="294" s="1" customFormat="1" ht="13.5">
      <c r="C294" s="3" t="s">
        <v>180</v>
      </c>
    </row>
    <row r="295" s="1" customFormat="1" ht="13.5">
      <c r="C295" s="64"/>
    </row>
    <row r="296" spans="1:10" ht="13.5">
      <c r="A296" s="4"/>
      <c r="B296" s="1"/>
      <c r="C296" s="1"/>
      <c r="D296" s="1"/>
      <c r="E296" s="1"/>
      <c r="F296" s="1"/>
      <c r="G296" s="1"/>
      <c r="H296" s="1"/>
      <c r="I296" s="1"/>
      <c r="J296" s="1"/>
    </row>
    <row r="297" spans="1:7" ht="13.5">
      <c r="A297" s="4"/>
      <c r="B297" s="1"/>
      <c r="C297" s="1"/>
      <c r="D297" s="1"/>
      <c r="E297" s="1"/>
      <c r="F297" s="1"/>
      <c r="G297" s="1"/>
    </row>
    <row r="298" spans="1:7" ht="13.5">
      <c r="A298" s="4"/>
      <c r="B298" s="1"/>
      <c r="C298" s="1"/>
      <c r="D298" s="1"/>
      <c r="E298" s="1"/>
      <c r="F298" s="1"/>
      <c r="G298" s="1"/>
    </row>
    <row r="299" spans="1:7" ht="13.5">
      <c r="A299" s="4"/>
      <c r="B299" s="1"/>
      <c r="C299" s="1"/>
      <c r="D299" s="1"/>
      <c r="E299" s="1"/>
      <c r="F299" s="1"/>
      <c r="G299" s="1"/>
    </row>
    <row r="300" spans="1:7" ht="13.5">
      <c r="A300" s="4"/>
      <c r="B300" s="1"/>
      <c r="C300" s="1"/>
      <c r="D300" s="1"/>
      <c r="E300" s="1"/>
      <c r="F300" s="1"/>
      <c r="G300" s="1"/>
    </row>
    <row r="301" spans="1:7" ht="13.5">
      <c r="A301" s="4"/>
      <c r="B301" s="1"/>
      <c r="C301" s="1"/>
      <c r="D301" s="1"/>
      <c r="E301" s="1"/>
      <c r="F301" s="1"/>
      <c r="G301" s="1"/>
    </row>
    <row r="302" spans="1:7" ht="13.5">
      <c r="A302" s="4"/>
      <c r="B302" s="1"/>
      <c r="C302" s="1"/>
      <c r="D302" s="1"/>
      <c r="E302" s="1"/>
      <c r="F302" s="1"/>
      <c r="G302" s="1"/>
    </row>
    <row r="303" spans="1:7" ht="13.5">
      <c r="A303" s="4"/>
      <c r="B303" s="1"/>
      <c r="C303" s="1"/>
      <c r="D303" s="1"/>
      <c r="E303" s="1"/>
      <c r="F303" s="1"/>
      <c r="G303" s="1"/>
    </row>
    <row r="304" spans="1:7" ht="13.5">
      <c r="A304" s="4"/>
      <c r="B304" s="1"/>
      <c r="C304" s="1"/>
      <c r="D304" s="1"/>
      <c r="E304" s="1"/>
      <c r="F304" s="1"/>
      <c r="G304" s="1"/>
    </row>
    <row r="305" spans="1:7" ht="13.5">
      <c r="A305" s="4"/>
      <c r="B305" s="1"/>
      <c r="C305" s="1"/>
      <c r="D305" s="1"/>
      <c r="E305" s="1"/>
      <c r="F305" s="1"/>
      <c r="G305" s="1"/>
    </row>
    <row r="306" spans="1:7" ht="13.5">
      <c r="A306" s="4"/>
      <c r="B306" s="1"/>
      <c r="C306" s="1"/>
      <c r="D306" s="1"/>
      <c r="E306" s="1"/>
      <c r="F306" s="1"/>
      <c r="G306" s="1"/>
    </row>
    <row r="307" spans="1:7" ht="13.5">
      <c r="A307" s="4"/>
      <c r="B307" s="1"/>
      <c r="C307" s="1"/>
      <c r="D307" s="1"/>
      <c r="E307" s="1"/>
      <c r="F307" s="1"/>
      <c r="G307" s="1"/>
    </row>
    <row r="308" spans="1:7" ht="13.5">
      <c r="A308" s="4"/>
      <c r="B308" s="1"/>
      <c r="C308" s="1"/>
      <c r="D308" s="1"/>
      <c r="E308" s="1"/>
      <c r="F308" s="1"/>
      <c r="G308" s="1"/>
    </row>
    <row r="309" spans="1:7" ht="13.5">
      <c r="A309" s="4"/>
      <c r="B309" s="1"/>
      <c r="C309" s="1"/>
      <c r="D309" s="1"/>
      <c r="E309" s="1"/>
      <c r="F309" s="1"/>
      <c r="G309" s="1"/>
    </row>
    <row r="310" spans="1:7" ht="13.5">
      <c r="A310" s="4"/>
      <c r="B310" s="1"/>
      <c r="C310" s="1"/>
      <c r="D310" s="1"/>
      <c r="E310" s="1"/>
      <c r="F310" s="1"/>
      <c r="G310" s="1"/>
    </row>
    <row r="311" spans="1:7" ht="13.5">
      <c r="A311" s="4"/>
      <c r="B311" s="1"/>
      <c r="C311" s="1"/>
      <c r="D311" s="1"/>
      <c r="E311" s="1"/>
      <c r="F311" s="1"/>
      <c r="G311" s="1"/>
    </row>
    <row r="312" spans="1:7" ht="13.5">
      <c r="A312" s="4"/>
      <c r="B312" s="1"/>
      <c r="C312" s="1"/>
      <c r="D312" s="1"/>
      <c r="E312" s="1"/>
      <c r="F312" s="1"/>
      <c r="G312" s="1"/>
    </row>
    <row r="313" spans="1:7" ht="13.5">
      <c r="A313" s="4"/>
      <c r="B313" s="1"/>
      <c r="C313" s="1"/>
      <c r="D313" s="1"/>
      <c r="E313" s="1"/>
      <c r="F313" s="1"/>
      <c r="G313" s="1"/>
    </row>
    <row r="314" spans="1:7" ht="13.5">
      <c r="A314" s="4"/>
      <c r="B314" s="1"/>
      <c r="C314" s="1"/>
      <c r="D314" s="1"/>
      <c r="E314" s="1"/>
      <c r="F314" s="1"/>
      <c r="G314" s="1"/>
    </row>
    <row r="315" spans="1:7" ht="13.5">
      <c r="A315" s="4"/>
      <c r="B315" s="1"/>
      <c r="C315" s="1"/>
      <c r="D315" s="1"/>
      <c r="E315" s="1"/>
      <c r="F315" s="1"/>
      <c r="G315" s="1"/>
    </row>
    <row r="316" spans="1:7" ht="13.5">
      <c r="A316" s="4"/>
      <c r="B316" s="1"/>
      <c r="C316" s="1"/>
      <c r="D316" s="1"/>
      <c r="E316" s="1"/>
      <c r="F316" s="1"/>
      <c r="G316" s="1"/>
    </row>
    <row r="317" spans="1:7" ht="13.5">
      <c r="A317" s="4"/>
      <c r="B317" s="1"/>
      <c r="C317" s="1"/>
      <c r="D317" s="1"/>
      <c r="E317" s="1"/>
      <c r="F317" s="1"/>
      <c r="G317" s="1"/>
    </row>
    <row r="318" spans="1:7" ht="13.5">
      <c r="A318" s="4"/>
      <c r="B318" s="1"/>
      <c r="C318" s="1"/>
      <c r="D318" s="1"/>
      <c r="E318" s="1"/>
      <c r="F318" s="1"/>
      <c r="G318" s="1"/>
    </row>
    <row r="319" spans="1:7" ht="13.5">
      <c r="A319" s="4"/>
      <c r="B319" s="1"/>
      <c r="C319" s="1"/>
      <c r="D319" s="1"/>
      <c r="E319" s="1"/>
      <c r="F319" s="1"/>
      <c r="G319" s="1"/>
    </row>
    <row r="320" ht="12.75">
      <c r="A320" s="65"/>
    </row>
    <row r="321" ht="12.75">
      <c r="A321" s="65"/>
    </row>
    <row r="322" ht="12.75">
      <c r="A322" s="65"/>
    </row>
    <row r="323" ht="12.75">
      <c r="A323" s="65"/>
    </row>
    <row r="324" ht="12.75">
      <c r="A324" s="65"/>
    </row>
    <row r="325" ht="12.75">
      <c r="A325" s="65"/>
    </row>
    <row r="326" ht="12.75">
      <c r="A326" s="65"/>
    </row>
    <row r="327" ht="12.75">
      <c r="A327" s="65"/>
    </row>
    <row r="328" ht="12.75">
      <c r="A328" s="65"/>
    </row>
    <row r="329" ht="12.75">
      <c r="A329" s="65"/>
    </row>
    <row r="330" ht="12.75">
      <c r="A330" s="65"/>
    </row>
    <row r="331" ht="12.75">
      <c r="A331" s="65"/>
    </row>
    <row r="332" ht="12.75">
      <c r="A332" s="65"/>
    </row>
    <row r="333" ht="12.75">
      <c r="A333" s="65"/>
    </row>
    <row r="334" ht="12.75">
      <c r="A334" s="65"/>
    </row>
    <row r="335" ht="12.75">
      <c r="A335" s="65"/>
    </row>
    <row r="336" ht="12.75">
      <c r="A336" s="65"/>
    </row>
    <row r="337" ht="12.75">
      <c r="A337" s="65"/>
    </row>
    <row r="338" ht="12.75">
      <c r="A338" s="65"/>
    </row>
    <row r="339" ht="12.75">
      <c r="A339" s="65"/>
    </row>
    <row r="340" ht="12.75">
      <c r="A340" s="65"/>
    </row>
    <row r="341" ht="12.75">
      <c r="A341" s="65"/>
    </row>
    <row r="342" ht="12.75">
      <c r="A342" s="65"/>
    </row>
    <row r="343" ht="12.75">
      <c r="A343" s="65"/>
    </row>
    <row r="344" ht="12.75">
      <c r="A344" s="65"/>
    </row>
    <row r="345" ht="12.75">
      <c r="A345" s="65"/>
    </row>
    <row r="346" ht="12.75">
      <c r="A346" s="65"/>
    </row>
    <row r="347" ht="12.75">
      <c r="A347" s="65"/>
    </row>
    <row r="348" ht="12.75">
      <c r="A348" s="65"/>
    </row>
    <row r="349" ht="12.75">
      <c r="A349" s="65"/>
    </row>
    <row r="350" ht="12.75">
      <c r="A350" s="65"/>
    </row>
    <row r="351" ht="12.75">
      <c r="A351" s="65"/>
    </row>
    <row r="352" ht="12.75">
      <c r="A352" s="65"/>
    </row>
    <row r="353" ht="12.75">
      <c r="A353" s="65"/>
    </row>
    <row r="354" ht="12.75">
      <c r="A354" s="65"/>
    </row>
    <row r="355" ht="12.75">
      <c r="A355" s="65"/>
    </row>
    <row r="356" ht="12.75">
      <c r="A356" s="65"/>
    </row>
    <row r="357" ht="12.75">
      <c r="A357" s="65"/>
    </row>
    <row r="358" ht="12.75">
      <c r="A358" s="65"/>
    </row>
    <row r="359" ht="12.75">
      <c r="A359" s="65"/>
    </row>
    <row r="360" ht="12.75">
      <c r="A360" s="65"/>
    </row>
    <row r="361" ht="12.75">
      <c r="A361" s="65"/>
    </row>
    <row r="362" ht="12.75">
      <c r="A362" s="65"/>
    </row>
    <row r="363" ht="12.75">
      <c r="A363" s="65"/>
    </row>
    <row r="364" ht="12.75">
      <c r="A364" s="65"/>
    </row>
    <row r="365" ht="12.75">
      <c r="A365" s="65"/>
    </row>
    <row r="366" ht="12.75">
      <c r="A366" s="65"/>
    </row>
    <row r="367" ht="12.75">
      <c r="A367" s="65"/>
    </row>
    <row r="368" ht="12.75">
      <c r="A368" s="65"/>
    </row>
    <row r="369" ht="12.75">
      <c r="A369" s="65"/>
    </row>
    <row r="370" ht="12.75">
      <c r="A370" s="65"/>
    </row>
    <row r="371" ht="12.75">
      <c r="A371" s="65"/>
    </row>
    <row r="372" ht="12.75">
      <c r="A372" s="65"/>
    </row>
    <row r="373" ht="12.75">
      <c r="A373" s="65"/>
    </row>
    <row r="374" ht="12.75">
      <c r="A374" s="65"/>
    </row>
    <row r="375" ht="12.75">
      <c r="A375" s="65"/>
    </row>
    <row r="376" ht="12.75">
      <c r="A376" s="65"/>
    </row>
    <row r="377" ht="12.75">
      <c r="A377" s="65"/>
    </row>
    <row r="378" ht="12.75">
      <c r="A378" s="65"/>
    </row>
    <row r="379" ht="12.75">
      <c r="A379" s="65"/>
    </row>
    <row r="380" ht="12.75">
      <c r="A380" s="65"/>
    </row>
    <row r="381" ht="12.75">
      <c r="A381" s="65"/>
    </row>
    <row r="382" ht="12.75">
      <c r="A382" s="65"/>
    </row>
    <row r="383" ht="12.75">
      <c r="A383" s="65"/>
    </row>
    <row r="384" ht="12.75">
      <c r="A384" s="65"/>
    </row>
    <row r="385" ht="12.75">
      <c r="A385" s="65"/>
    </row>
    <row r="386" ht="12.75">
      <c r="A386" s="65"/>
    </row>
    <row r="387" ht="12.75">
      <c r="A387" s="65"/>
    </row>
    <row r="388" ht="12.75">
      <c r="A388" s="65"/>
    </row>
    <row r="389" ht="12.75">
      <c r="A389" s="65"/>
    </row>
    <row r="390" ht="12.75">
      <c r="A390" s="65"/>
    </row>
    <row r="391" ht="12.75">
      <c r="A391" s="65"/>
    </row>
    <row r="392" ht="12.75">
      <c r="A392" s="65"/>
    </row>
    <row r="393" ht="12.75">
      <c r="A393" s="65"/>
    </row>
    <row r="394" ht="12.75">
      <c r="A394" s="65"/>
    </row>
    <row r="395" ht="12.75">
      <c r="A395" s="65"/>
    </row>
    <row r="396" ht="12.75">
      <c r="A396" s="65"/>
    </row>
    <row r="397" ht="12.75">
      <c r="A397" s="65"/>
    </row>
    <row r="398" ht="12.75">
      <c r="A398" s="65"/>
    </row>
    <row r="399" ht="12.75">
      <c r="A399" s="65"/>
    </row>
    <row r="400" ht="12.75">
      <c r="A400" s="65"/>
    </row>
    <row r="401" ht="12.75">
      <c r="A401" s="65"/>
    </row>
    <row r="402" ht="12.75">
      <c r="A402" s="65"/>
    </row>
    <row r="403" ht="12.75">
      <c r="A403" s="65"/>
    </row>
    <row r="404" ht="12.75">
      <c r="A404" s="65"/>
    </row>
    <row r="405" ht="12.75">
      <c r="A405" s="65"/>
    </row>
    <row r="406" ht="12.75">
      <c r="A406" s="65"/>
    </row>
    <row r="407" ht="12.75">
      <c r="A407" s="65"/>
    </row>
    <row r="408" ht="12.75">
      <c r="A408" s="65"/>
    </row>
    <row r="409" ht="12.75">
      <c r="A409" s="65"/>
    </row>
    <row r="410" ht="12.75">
      <c r="A410" s="65"/>
    </row>
    <row r="411" ht="12.75">
      <c r="A411" s="65"/>
    </row>
    <row r="412" ht="12.75">
      <c r="A412" s="65"/>
    </row>
    <row r="413" ht="12.75">
      <c r="A413" s="65"/>
    </row>
    <row r="414" ht="12.75">
      <c r="A414" s="65"/>
    </row>
    <row r="415" ht="12.75">
      <c r="A415" s="65"/>
    </row>
    <row r="416" ht="12.75">
      <c r="A416" s="65"/>
    </row>
    <row r="417" ht="12.75">
      <c r="A417" s="65"/>
    </row>
    <row r="418" ht="12.75">
      <c r="A418" s="65"/>
    </row>
    <row r="419" ht="12.75">
      <c r="A419" s="65"/>
    </row>
    <row r="420" ht="12.75">
      <c r="A420" s="65"/>
    </row>
    <row r="421" ht="12.75">
      <c r="A421" s="65"/>
    </row>
    <row r="422" ht="12.75">
      <c r="A422" s="65"/>
    </row>
    <row r="423" ht="12.75">
      <c r="A423" s="65"/>
    </row>
    <row r="424" ht="12.75">
      <c r="A424" s="65"/>
    </row>
    <row r="425" ht="12.75">
      <c r="A425" s="65"/>
    </row>
    <row r="426" ht="12.75">
      <c r="A426" s="65"/>
    </row>
    <row r="427" ht="12.75">
      <c r="A427" s="65"/>
    </row>
    <row r="428" ht="12.75">
      <c r="A428" s="65"/>
    </row>
    <row r="429" ht="12.75">
      <c r="A429" s="65"/>
    </row>
    <row r="430" ht="12.75">
      <c r="A430" s="65"/>
    </row>
    <row r="431" ht="12.75">
      <c r="A431" s="65"/>
    </row>
    <row r="432" ht="12.75">
      <c r="A432" s="65"/>
    </row>
    <row r="433" ht="12.75">
      <c r="A433" s="65"/>
    </row>
    <row r="434" ht="12.75">
      <c r="A434" s="65"/>
    </row>
    <row r="435" ht="12.75">
      <c r="A435" s="65"/>
    </row>
    <row r="436" ht="12.75">
      <c r="A436" s="65"/>
    </row>
    <row r="437" ht="12.75">
      <c r="A437" s="65"/>
    </row>
    <row r="438" ht="12.75">
      <c r="A438" s="65"/>
    </row>
    <row r="439" ht="12.75">
      <c r="A439" s="65"/>
    </row>
    <row r="440" ht="12.75">
      <c r="A440" s="65"/>
    </row>
    <row r="441" ht="12.75">
      <c r="A441" s="65"/>
    </row>
    <row r="442" ht="12.75">
      <c r="A442" s="65"/>
    </row>
    <row r="443" ht="12.75">
      <c r="A443" s="65"/>
    </row>
    <row r="444" ht="12.75">
      <c r="A444" s="65"/>
    </row>
    <row r="445" ht="12.75">
      <c r="A445" s="65"/>
    </row>
    <row r="446" ht="12.75">
      <c r="A446" s="65"/>
    </row>
    <row r="447" ht="12.75">
      <c r="A447" s="65"/>
    </row>
    <row r="448" ht="12.75">
      <c r="A448" s="65"/>
    </row>
    <row r="449" ht="12.75">
      <c r="A449" s="65"/>
    </row>
    <row r="450" ht="12.75">
      <c r="A450" s="65"/>
    </row>
    <row r="451" ht="12.75">
      <c r="A451" s="65"/>
    </row>
    <row r="452" ht="12.75">
      <c r="A452" s="65"/>
    </row>
    <row r="453" ht="12.75">
      <c r="A453" s="65"/>
    </row>
    <row r="454" ht="12.75">
      <c r="A454" s="65"/>
    </row>
    <row r="455" ht="12.75">
      <c r="A455" s="65"/>
    </row>
    <row r="456" ht="12.75">
      <c r="A456" s="65"/>
    </row>
    <row r="457" ht="12.75">
      <c r="A457" s="65"/>
    </row>
    <row r="458" ht="12.75">
      <c r="A458" s="65"/>
    </row>
    <row r="459" ht="12.75">
      <c r="A459" s="65"/>
    </row>
    <row r="460" ht="12.75">
      <c r="A460" s="65"/>
    </row>
    <row r="461" ht="12.75">
      <c r="A461" s="65"/>
    </row>
    <row r="462" ht="12.75">
      <c r="A462" s="65"/>
    </row>
    <row r="463" ht="12.75">
      <c r="A463" s="65"/>
    </row>
    <row r="464" ht="12.75">
      <c r="A464" s="65"/>
    </row>
    <row r="465" ht="12.75">
      <c r="A465" s="65"/>
    </row>
    <row r="466" ht="12.75">
      <c r="A466" s="65"/>
    </row>
    <row r="467" ht="12.75">
      <c r="A467" s="65"/>
    </row>
    <row r="468" ht="12.75">
      <c r="A468" s="65"/>
    </row>
    <row r="469" ht="12.75">
      <c r="A469" s="65"/>
    </row>
    <row r="470" ht="12.75">
      <c r="A470" s="65"/>
    </row>
    <row r="471" ht="12.75">
      <c r="A471" s="65"/>
    </row>
    <row r="472" ht="12.75">
      <c r="A472" s="65"/>
    </row>
    <row r="473" ht="12.75">
      <c r="A473" s="65"/>
    </row>
    <row r="474" ht="12.75">
      <c r="A474" s="65"/>
    </row>
    <row r="475" ht="12.75">
      <c r="A475" s="65"/>
    </row>
    <row r="476" ht="12.75">
      <c r="A476" s="65"/>
    </row>
    <row r="477" ht="12.75">
      <c r="A477" s="65"/>
    </row>
    <row r="478" ht="12.75">
      <c r="A478" s="65"/>
    </row>
    <row r="479" ht="12.75">
      <c r="A479" s="65"/>
    </row>
    <row r="480" ht="12.75">
      <c r="A480" s="65"/>
    </row>
    <row r="481" ht="12.75">
      <c r="A481" s="65"/>
    </row>
    <row r="482" ht="12.75">
      <c r="A482" s="65"/>
    </row>
    <row r="483" ht="12.75">
      <c r="A483" s="65"/>
    </row>
    <row r="484" ht="12.75">
      <c r="A484" s="65"/>
    </row>
    <row r="485" ht="12.75">
      <c r="A485" s="65"/>
    </row>
    <row r="486" ht="12.75">
      <c r="A486" s="65"/>
    </row>
    <row r="487" ht="12.75">
      <c r="A487" s="65"/>
    </row>
    <row r="488" ht="12.75">
      <c r="A488" s="65"/>
    </row>
    <row r="489" ht="12.75">
      <c r="A489" s="65"/>
    </row>
    <row r="490" ht="12.75">
      <c r="A490" s="65"/>
    </row>
    <row r="491" ht="12.75">
      <c r="A491" s="65"/>
    </row>
    <row r="492" ht="12.75">
      <c r="A492" s="65"/>
    </row>
    <row r="493" ht="12.75">
      <c r="A493" s="65"/>
    </row>
    <row r="494" ht="12.75">
      <c r="A494" s="65"/>
    </row>
    <row r="495" ht="12.75">
      <c r="A495" s="65"/>
    </row>
    <row r="496" ht="12.75">
      <c r="A496" s="65"/>
    </row>
    <row r="497" ht="12.75">
      <c r="A497" s="65"/>
    </row>
    <row r="498" ht="12.75">
      <c r="A498" s="65"/>
    </row>
    <row r="499" ht="12.75">
      <c r="A499" s="65"/>
    </row>
    <row r="500" ht="12.75">
      <c r="A500" s="65"/>
    </row>
    <row r="501" ht="12.75">
      <c r="A501" s="65"/>
    </row>
    <row r="502" ht="12.75">
      <c r="A502" s="65"/>
    </row>
    <row r="503" ht="12.75">
      <c r="A503" s="65"/>
    </row>
    <row r="504" ht="12.75">
      <c r="A504" s="65"/>
    </row>
  </sheetData>
  <mergeCells count="3">
    <mergeCell ref="D59:F59"/>
    <mergeCell ref="D175:E175"/>
    <mergeCell ref="F175:G175"/>
  </mergeCells>
  <printOptions/>
  <pageMargins left="0.75" right="0.5" top="0.5" bottom="0.5" header="0.25" footer="0.2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6"/>
  <sheetViews>
    <sheetView zoomScale="50" zoomScaleNormal="50" workbookViewId="0" topLeftCell="A59">
      <selection activeCell="D77" sqref="D77"/>
    </sheetView>
  </sheetViews>
  <sheetFormatPr defaultColWidth="9.140625" defaultRowHeight="12.75"/>
  <cols>
    <col min="1" max="2" width="4.7109375" style="0" customWidth="1"/>
    <col min="3" max="3" width="53.140625" style="0" customWidth="1"/>
    <col min="4" max="4" width="17.140625" style="0" customWidth="1"/>
    <col min="5" max="5" width="3.28125" style="0" customWidth="1"/>
    <col min="6" max="6" width="16.7109375" style="0" customWidth="1"/>
    <col min="7" max="7" width="11.7109375" style="0" customWidth="1"/>
  </cols>
  <sheetData>
    <row r="1" spans="1:2" ht="12.75">
      <c r="A1" t="s">
        <v>181</v>
      </c>
      <c r="B1" s="66" t="str">
        <f>+'[1]PL'!B1</f>
        <v>KUALA LUMPUR INDUSTRIES HOLDINGS BERHAD (165126-M)</v>
      </c>
    </row>
    <row r="2" ht="12.75">
      <c r="B2" s="66" t="s">
        <v>2</v>
      </c>
    </row>
    <row r="3" ht="12.75">
      <c r="B3" t="str">
        <f>+'[1]PL'!B3</f>
        <v>(Incorporated In Malaysia)</v>
      </c>
    </row>
    <row r="4" spans="2:3" ht="12.75">
      <c r="B4" s="67" t="s">
        <v>182</v>
      </c>
      <c r="C4" s="66"/>
    </row>
    <row r="5" spans="4:6" ht="12.75">
      <c r="D5" s="68" t="s">
        <v>183</v>
      </c>
      <c r="F5" s="68" t="s">
        <v>184</v>
      </c>
    </row>
    <row r="6" spans="4:6" ht="12.75">
      <c r="D6" s="69" t="s">
        <v>185</v>
      </c>
      <c r="F6" s="69" t="s">
        <v>186</v>
      </c>
    </row>
    <row r="7" spans="4:6" ht="12.75">
      <c r="D7" s="69" t="s">
        <v>187</v>
      </c>
      <c r="F7" s="69" t="s">
        <v>188</v>
      </c>
    </row>
    <row r="8" spans="4:6" ht="12.75">
      <c r="D8" s="69"/>
      <c r="F8" s="69" t="s">
        <v>189</v>
      </c>
    </row>
    <row r="9" spans="4:6" ht="12.75">
      <c r="D9" s="70" t="str">
        <f>+'[1]PL'!E12</f>
        <v>31.03.2003</v>
      </c>
      <c r="F9" s="71" t="s">
        <v>190</v>
      </c>
    </row>
    <row r="10" spans="4:6" ht="12.75">
      <c r="D10" s="72" t="s">
        <v>191</v>
      </c>
      <c r="F10" s="72" t="s">
        <v>191</v>
      </c>
    </row>
    <row r="12" spans="1:6" ht="12.75">
      <c r="A12" s="65">
        <v>1</v>
      </c>
      <c r="B12" t="s">
        <v>192</v>
      </c>
      <c r="D12" s="73">
        <f>+'[1]bs-cum.qtr'!J11</f>
        <v>18147</v>
      </c>
      <c r="E12" s="74"/>
      <c r="F12" s="73">
        <f>+'[1]bs-cum.qtr'!L11</f>
        <v>35683</v>
      </c>
    </row>
    <row r="13" spans="1:6" ht="12.75">
      <c r="A13" s="65"/>
      <c r="D13" s="73"/>
      <c r="E13" s="74"/>
      <c r="F13" s="73"/>
    </row>
    <row r="14" spans="1:6" ht="12.75">
      <c r="A14" s="65">
        <v>2</v>
      </c>
      <c r="B14" t="s">
        <v>193</v>
      </c>
      <c r="D14" s="73">
        <v>0</v>
      </c>
      <c r="E14" s="74"/>
      <c r="F14" s="73">
        <v>0</v>
      </c>
    </row>
    <row r="15" spans="1:6" ht="12.75">
      <c r="A15" s="65">
        <v>2</v>
      </c>
      <c r="B15" t="s">
        <v>194</v>
      </c>
      <c r="D15" s="73">
        <f>'[1]bs-cum.qtr'!J13</f>
        <v>8785</v>
      </c>
      <c r="E15" s="74"/>
      <c r="F15" s="73">
        <f>+'[1]bs-cum.qtr'!L13</f>
        <v>8785</v>
      </c>
    </row>
    <row r="16" spans="1:6" ht="12.75">
      <c r="A16" s="65"/>
      <c r="D16" s="73"/>
      <c r="E16" s="74"/>
      <c r="F16" s="73"/>
    </row>
    <row r="17" spans="1:6" ht="12.75">
      <c r="A17" s="65">
        <v>3</v>
      </c>
      <c r="B17" t="s">
        <v>195</v>
      </c>
      <c r="D17" s="73">
        <f>+'[1]bs-cum.qtr'!J15</f>
        <v>45263</v>
      </c>
      <c r="E17" s="74"/>
      <c r="F17" s="73">
        <f>+'[1]bs-cum.qtr'!L15</f>
        <v>40258</v>
      </c>
    </row>
    <row r="18" spans="1:6" ht="12.75">
      <c r="A18" s="65"/>
      <c r="D18" s="74"/>
      <c r="E18" s="74"/>
      <c r="F18" s="74"/>
    </row>
    <row r="19" spans="1:6" ht="12.75">
      <c r="A19" s="65">
        <v>4</v>
      </c>
      <c r="B19" s="75" t="s">
        <v>196</v>
      </c>
      <c r="D19" s="73"/>
      <c r="E19" s="74"/>
      <c r="F19" s="73"/>
    </row>
    <row r="20" spans="1:6" ht="12.75">
      <c r="A20" s="65"/>
      <c r="C20" s="76" t="s">
        <v>197</v>
      </c>
      <c r="D20" s="73">
        <f>+'[1]bs-cum.qtr'!J18</f>
        <v>0</v>
      </c>
      <c r="E20" s="74"/>
      <c r="F20" s="73">
        <f>+'[1]bs-cum.qtr'!L18</f>
        <v>0</v>
      </c>
    </row>
    <row r="21" spans="1:6" ht="12.75">
      <c r="A21" s="65"/>
      <c r="C21" s="76" t="s">
        <v>198</v>
      </c>
      <c r="D21" s="73">
        <f>+'[1]bs-cum.qtr'!J19</f>
        <v>0</v>
      </c>
      <c r="E21" s="74"/>
      <c r="F21" s="73">
        <f>+'[1]bs-cum.qtr'!L19</f>
        <v>0</v>
      </c>
    </row>
    <row r="22" spans="1:6" ht="12.75">
      <c r="A22" s="65"/>
      <c r="C22" s="76" t="s">
        <v>199</v>
      </c>
      <c r="D22" s="73">
        <f>+'[1]bs-cum.qtr'!J20</f>
        <v>99977</v>
      </c>
      <c r="E22" s="74"/>
      <c r="F22" s="73">
        <f>+'[1]bs-cum.qtr'!L20</f>
        <v>99977</v>
      </c>
    </row>
    <row r="23" spans="1:6" ht="12.75">
      <c r="A23" s="65"/>
      <c r="C23" s="76" t="s">
        <v>200</v>
      </c>
      <c r="D23" s="73">
        <f>+'[1]bs-cum.qtr'!J21</f>
        <v>0</v>
      </c>
      <c r="E23" s="74"/>
      <c r="F23" s="73">
        <f>+'[1]bs-cum.qtr'!L21</f>
        <v>0</v>
      </c>
    </row>
    <row r="24" spans="1:6" ht="12.75">
      <c r="A24" s="65"/>
      <c r="D24" s="73"/>
      <c r="E24" s="74"/>
      <c r="F24" s="73"/>
    </row>
    <row r="25" spans="1:6" ht="12.75">
      <c r="A25" s="65">
        <v>5</v>
      </c>
      <c r="B25" t="s">
        <v>201</v>
      </c>
      <c r="D25" s="73">
        <f>'[1]bs-cum.qtr'!J23</f>
        <v>0</v>
      </c>
      <c r="E25" s="74"/>
      <c r="F25" s="73">
        <f>+'[1]bs-cum.qtr'!L23</f>
        <v>0</v>
      </c>
    </row>
    <row r="26" spans="1:6" ht="12.75">
      <c r="A26" s="65"/>
      <c r="D26" s="73"/>
      <c r="E26" s="74"/>
      <c r="F26" s="73"/>
    </row>
    <row r="27" spans="1:6" ht="12.75">
      <c r="A27" s="65">
        <v>6</v>
      </c>
      <c r="B27" t="s">
        <v>202</v>
      </c>
      <c r="D27" s="73">
        <f>'[1]bs-cum.qtr'!J25</f>
        <v>0</v>
      </c>
      <c r="E27" s="74"/>
      <c r="F27" s="73">
        <f>+'[1]bs-cum.qtr'!L25</f>
        <v>0</v>
      </c>
    </row>
    <row r="28" spans="1:6" ht="12.75">
      <c r="A28" s="65"/>
      <c r="C28" s="76"/>
      <c r="D28" s="74"/>
      <c r="E28" s="74"/>
      <c r="F28" s="73"/>
    </row>
    <row r="29" spans="1:6" ht="12.75">
      <c r="A29" s="65">
        <v>7</v>
      </c>
      <c r="B29" t="s">
        <v>203</v>
      </c>
      <c r="C29" s="76"/>
      <c r="D29" s="74">
        <f>'[1]bs-cum.qtr'!J27</f>
        <v>0</v>
      </c>
      <c r="E29" s="74"/>
      <c r="F29" s="73">
        <f>+'[1]bs-cum.qtr'!L27</f>
        <v>0</v>
      </c>
    </row>
    <row r="30" spans="1:6" ht="12.75">
      <c r="A30" s="65"/>
      <c r="C30" s="76"/>
      <c r="D30" s="74"/>
      <c r="E30" s="74"/>
      <c r="F30" s="73"/>
    </row>
    <row r="31" spans="1:6" ht="12.75">
      <c r="A31" s="65">
        <v>8</v>
      </c>
      <c r="B31" t="s">
        <v>204</v>
      </c>
      <c r="D31" s="77"/>
      <c r="E31" s="74"/>
      <c r="F31" s="78"/>
    </row>
    <row r="32" spans="1:6" ht="12.75">
      <c r="A32" s="65"/>
      <c r="C32" s="76" t="s">
        <v>205</v>
      </c>
      <c r="D32" s="79">
        <f>'[1]bs-cum.qtr'!J30</f>
        <v>0</v>
      </c>
      <c r="E32" s="80"/>
      <c r="F32" s="79">
        <f>+'[1]bs-cum.qtr'!L30</f>
        <v>6149</v>
      </c>
    </row>
    <row r="33" spans="1:6" ht="12.75">
      <c r="A33" s="65"/>
      <c r="C33" s="76" t="s">
        <v>206</v>
      </c>
      <c r="D33" s="81">
        <f>'[1]bs-cum.qtr'!J31</f>
        <v>7189</v>
      </c>
      <c r="E33" s="80"/>
      <c r="F33" s="81">
        <f>+'[1]bs-cum.qtr'!L31</f>
        <v>19424</v>
      </c>
    </row>
    <row r="34" spans="1:6" ht="12.75">
      <c r="A34" s="65"/>
      <c r="C34" s="82" t="s">
        <v>207</v>
      </c>
      <c r="D34" s="81">
        <f>'[1]bs-cum.qtr'!J32</f>
        <v>3931</v>
      </c>
      <c r="E34" s="80"/>
      <c r="F34" s="81">
        <f>+'[1]bs-cum.qtr'!L32</f>
        <v>4578</v>
      </c>
    </row>
    <row r="35" spans="1:6" ht="12.75">
      <c r="A35" s="65"/>
      <c r="C35" s="76" t="s">
        <v>197</v>
      </c>
      <c r="D35" s="81">
        <f>'[1]bs-cum.qtr'!J33</f>
        <v>947</v>
      </c>
      <c r="E35" s="80"/>
      <c r="F35" s="81">
        <f>+'[1]bs-cum.qtr'!L33</f>
        <v>128982</v>
      </c>
    </row>
    <row r="36" spans="1:6" ht="12.75">
      <c r="A36" s="65"/>
      <c r="C36" s="76" t="s">
        <v>208</v>
      </c>
      <c r="D36" s="81">
        <f>'[1]bs-cum.qtr'!J34</f>
        <v>0</v>
      </c>
      <c r="E36" s="74"/>
      <c r="F36" s="81">
        <f>+'[1]bs-cum.qtr'!L34</f>
        <v>7946</v>
      </c>
    </row>
    <row r="37" spans="1:6" ht="12.75">
      <c r="A37" s="65"/>
      <c r="C37" s="76" t="s">
        <v>209</v>
      </c>
      <c r="D37" s="81">
        <f>'[1]bs-cum.qtr'!J35</f>
        <v>0</v>
      </c>
      <c r="E37" s="74"/>
      <c r="F37" s="81">
        <f>+'[1]bs-cum.qtr'!L35</f>
        <v>6008</v>
      </c>
    </row>
    <row r="38" spans="1:6" ht="12.75">
      <c r="A38" s="65"/>
      <c r="C38" s="76" t="s">
        <v>210</v>
      </c>
      <c r="D38" s="81">
        <f>'[1]bs-cum.qtr'!J36</f>
        <v>28369</v>
      </c>
      <c r="E38" s="74"/>
      <c r="F38" s="81">
        <f>+'[1]bs-cum.qtr'!L36</f>
        <v>67726</v>
      </c>
    </row>
    <row r="39" spans="1:6" ht="12.75">
      <c r="A39" s="65"/>
      <c r="C39" s="76" t="s">
        <v>211</v>
      </c>
      <c r="D39" s="81">
        <f>'[1]bs-cum.qtr'!J37</f>
        <v>2192</v>
      </c>
      <c r="E39" s="74"/>
      <c r="F39" s="81">
        <f>+'[1]bs-cum.qtr'!L37</f>
        <v>180211</v>
      </c>
    </row>
    <row r="40" spans="1:6" ht="12.75">
      <c r="A40" s="65"/>
      <c r="C40" s="76" t="s">
        <v>212</v>
      </c>
      <c r="D40" s="81">
        <f>'[1]bs-cum.qtr'!J38</f>
        <v>3742</v>
      </c>
      <c r="E40" s="74"/>
      <c r="F40" s="81">
        <f>+'[1]bs-cum.qtr'!L38</f>
        <v>16750</v>
      </c>
    </row>
    <row r="41" spans="1:6" ht="12.75">
      <c r="A41" s="65"/>
      <c r="C41" s="76" t="s">
        <v>213</v>
      </c>
      <c r="D41" s="81">
        <f>'[1]bs-cum.qtr'!J39</f>
        <v>3502</v>
      </c>
      <c r="E41" s="74"/>
      <c r="F41" s="81">
        <f>+'[1]bs-cum.qtr'!L39</f>
        <v>11890</v>
      </c>
    </row>
    <row r="42" spans="1:6" ht="12.75">
      <c r="A42" s="65"/>
      <c r="D42" s="83"/>
      <c r="E42" s="74"/>
      <c r="F42" s="81"/>
    </row>
    <row r="43" spans="1:6" ht="12.75">
      <c r="A43" s="65"/>
      <c r="D43" s="84">
        <f>SUM(D32:D42)</f>
        <v>49872</v>
      </c>
      <c r="E43" s="74"/>
      <c r="F43" s="84">
        <f>SUM(F32:F42)</f>
        <v>449664</v>
      </c>
    </row>
    <row r="44" spans="1:6" ht="12.75">
      <c r="A44" s="65">
        <v>9</v>
      </c>
      <c r="B44" t="s">
        <v>214</v>
      </c>
      <c r="D44" s="83"/>
      <c r="E44" s="74"/>
      <c r="F44" s="81"/>
    </row>
    <row r="45" spans="1:6" ht="12.75">
      <c r="A45" s="65"/>
      <c r="C45" s="76" t="s">
        <v>162</v>
      </c>
      <c r="D45" s="81">
        <f>+'[1]bs-cum.qtr'!J43</f>
        <v>331582</v>
      </c>
      <c r="E45" s="74"/>
      <c r="F45" s="81">
        <f>+'[1]bs-cum.qtr'!L43</f>
        <v>419990</v>
      </c>
    </row>
    <row r="46" spans="1:6" ht="12.75">
      <c r="A46" s="65"/>
      <c r="C46" s="76" t="s">
        <v>215</v>
      </c>
      <c r="D46" s="81">
        <f>+'[1]bs-cum.qtr'!J44</f>
        <v>31431</v>
      </c>
      <c r="E46" s="74"/>
      <c r="F46" s="81">
        <f>+'[1]bs-cum.qtr'!L44</f>
        <v>49917</v>
      </c>
    </row>
    <row r="47" spans="1:6" ht="12.75">
      <c r="A47" s="65"/>
      <c r="C47" s="76" t="s">
        <v>216</v>
      </c>
      <c r="D47" s="81">
        <f>+'[1]bs-cum.qtr'!J45</f>
        <v>0</v>
      </c>
      <c r="E47" s="74"/>
      <c r="F47" s="81">
        <f>+'[1]bs-cum.qtr'!L45</f>
        <v>14572</v>
      </c>
    </row>
    <row r="48" spans="1:6" ht="12.75">
      <c r="A48" s="65"/>
      <c r="C48" s="76" t="s">
        <v>217</v>
      </c>
      <c r="D48" s="81">
        <f>+'[1]bs-cum.qtr'!J46</f>
        <v>0</v>
      </c>
      <c r="E48" s="74"/>
      <c r="F48" s="81">
        <f>+'[1]bs-cum.qtr'!L46</f>
        <v>164774</v>
      </c>
    </row>
    <row r="49" spans="1:6" ht="12.75">
      <c r="A49" s="65"/>
      <c r="C49" s="76" t="s">
        <v>218</v>
      </c>
      <c r="D49" s="81">
        <f>+'[1]bs-cum.qtr'!J47</f>
        <v>0</v>
      </c>
      <c r="E49" s="74"/>
      <c r="F49" s="81">
        <f>+'[1]bs-cum.qtr'!L47</f>
        <v>0</v>
      </c>
    </row>
    <row r="50" spans="1:6" ht="12.75">
      <c r="A50" s="65"/>
      <c r="C50" s="76" t="s">
        <v>219</v>
      </c>
      <c r="D50" s="81">
        <f>+'[1]bs-cum.qtr'!J48</f>
        <v>334403</v>
      </c>
      <c r="E50" s="74"/>
      <c r="F50" s="81">
        <f>+'[1]bs-cum.qtr'!L48</f>
        <v>331899</v>
      </c>
    </row>
    <row r="51" spans="1:6" ht="12.75">
      <c r="A51" s="65"/>
      <c r="C51" s="76" t="s">
        <v>220</v>
      </c>
      <c r="D51" s="81">
        <f>+'[1]bs-cum.qtr'!J49</f>
        <v>0</v>
      </c>
      <c r="E51" s="74"/>
      <c r="F51" s="81">
        <f>+'[1]bs-cum.qtr'!L49</f>
        <v>244</v>
      </c>
    </row>
    <row r="52" spans="1:6" ht="12.75">
      <c r="A52" s="65"/>
      <c r="C52" s="76" t="s">
        <v>221</v>
      </c>
      <c r="D52" s="81">
        <f>+'[1]bs-cum.qtr'!J50</f>
        <v>4931</v>
      </c>
      <c r="E52" s="74"/>
      <c r="F52" s="81">
        <f>+'[1]bs-cum.qtr'!L50</f>
        <v>6050</v>
      </c>
    </row>
    <row r="53" spans="1:6" ht="12.75">
      <c r="A53" s="65"/>
      <c r="D53" s="81"/>
      <c r="E53" s="74"/>
      <c r="F53" s="81"/>
    </row>
    <row r="54" spans="1:6" ht="12.75">
      <c r="A54" s="65"/>
      <c r="D54" s="84">
        <f>SUM(D45:D53)</f>
        <v>702347</v>
      </c>
      <c r="E54" s="74"/>
      <c r="F54" s="84">
        <f>SUM(F45:F53)</f>
        <v>987446</v>
      </c>
    </row>
    <row r="55" spans="1:6" ht="12.75">
      <c r="A55" s="65"/>
      <c r="D55" s="73"/>
      <c r="E55" s="74"/>
      <c r="F55" s="73"/>
    </row>
    <row r="56" spans="1:6" ht="12.75">
      <c r="A56" s="65">
        <v>10</v>
      </c>
      <c r="B56" s="66" t="s">
        <v>222</v>
      </c>
      <c r="D56" s="85">
        <f>+D43-D54</f>
        <v>-652475</v>
      </c>
      <c r="E56" s="74"/>
      <c r="F56" s="85">
        <f>+F43-F54</f>
        <v>-537782</v>
      </c>
    </row>
    <row r="57" spans="1:6" ht="12.75">
      <c r="A57" s="65"/>
      <c r="D57" s="85"/>
      <c r="E57" s="74"/>
      <c r="F57" s="80"/>
    </row>
    <row r="58" spans="1:6" ht="13.5" thickBot="1">
      <c r="A58" s="65"/>
      <c r="D58" s="86">
        <f>SUM(D12:D27)+D56</f>
        <v>-480303</v>
      </c>
      <c r="E58" s="74"/>
      <c r="F58" s="86">
        <f>SUM(F12:F27)+F56</f>
        <v>-353079</v>
      </c>
    </row>
    <row r="59" spans="1:6" ht="12.75">
      <c r="A59" s="65"/>
      <c r="D59" s="74"/>
      <c r="E59" s="74"/>
      <c r="F59" s="73"/>
    </row>
    <row r="60" spans="1:6" ht="12.75">
      <c r="A60" s="65">
        <v>11</v>
      </c>
      <c r="B60" t="s">
        <v>223</v>
      </c>
      <c r="D60" s="74"/>
      <c r="E60" s="74"/>
      <c r="F60" s="73"/>
    </row>
    <row r="61" spans="1:6" ht="12.75">
      <c r="A61" s="65"/>
      <c r="B61" t="s">
        <v>224</v>
      </c>
      <c r="D61" s="85">
        <f>+'[1]bs-cum.qtr'!J60</f>
        <v>303759</v>
      </c>
      <c r="E61" s="74"/>
      <c r="F61" s="73">
        <f>+'[1]bs-cum.qtr'!L60</f>
        <v>303759</v>
      </c>
    </row>
    <row r="62" spans="1:6" ht="12.75">
      <c r="A62" s="65"/>
      <c r="B62" t="s">
        <v>225</v>
      </c>
      <c r="D62" s="85"/>
      <c r="E62" s="74"/>
      <c r="F62" s="73"/>
    </row>
    <row r="63" spans="1:6" ht="12.75">
      <c r="A63" s="65"/>
      <c r="C63" s="76" t="s">
        <v>226</v>
      </c>
      <c r="D63" s="85">
        <f>+'[1]bs-cum.qtr'!J62</f>
        <v>182840</v>
      </c>
      <c r="E63" s="74"/>
      <c r="F63" s="73">
        <f>+'[1]bs-cum.qtr'!L62</f>
        <v>182840</v>
      </c>
    </row>
    <row r="64" spans="1:6" ht="12.75">
      <c r="A64" s="65"/>
      <c r="C64" s="76" t="s">
        <v>227</v>
      </c>
      <c r="D64" s="85">
        <f>+'[1]bs-cum.qtr'!J63</f>
        <v>2889</v>
      </c>
      <c r="E64" s="74"/>
      <c r="F64" s="73">
        <f>+'[1]bs-cum.qtr'!L63</f>
        <v>14086</v>
      </c>
    </row>
    <row r="65" spans="1:6" ht="12.75">
      <c r="A65" s="65"/>
      <c r="C65" s="76" t="s">
        <v>228</v>
      </c>
      <c r="D65" s="85">
        <f>+'[1]bs-cum.qtr'!J64</f>
        <v>400</v>
      </c>
      <c r="E65" s="74"/>
      <c r="F65" s="73">
        <f>+'[1]bs-cum.qtr'!L64</f>
        <v>400</v>
      </c>
    </row>
    <row r="66" spans="1:6" ht="12.75">
      <c r="A66" s="65"/>
      <c r="C66" s="76" t="s">
        <v>229</v>
      </c>
      <c r="D66" s="85">
        <f>'[1]bs-cum.qtr'!J65</f>
        <v>0</v>
      </c>
      <c r="E66" s="74"/>
      <c r="F66" s="73">
        <f>+'[1]bs-cum.qtr'!L65</f>
        <v>0</v>
      </c>
    </row>
    <row r="67" spans="1:6" ht="12.75">
      <c r="A67" s="65"/>
      <c r="C67" s="76" t="s">
        <v>230</v>
      </c>
      <c r="D67" s="85">
        <f>+'[1]bs-cum.qtr'!J66</f>
        <v>-972112</v>
      </c>
      <c r="E67" s="74"/>
      <c r="F67" s="73">
        <f>+'[1]bs-cum.qtr'!L66</f>
        <v>-915329</v>
      </c>
    </row>
    <row r="68" spans="1:6" ht="12.75">
      <c r="A68" s="65"/>
      <c r="C68" s="76" t="s">
        <v>48</v>
      </c>
      <c r="D68" s="85">
        <f>'[1]bs-cum.qtr'!J67</f>
        <v>0</v>
      </c>
      <c r="E68" s="74"/>
      <c r="F68" s="73">
        <f>+'[1]bs-cum.qtr'!L67</f>
        <v>0</v>
      </c>
    </row>
    <row r="69" spans="1:6" ht="12.75">
      <c r="A69" s="65"/>
      <c r="D69" s="78"/>
      <c r="E69" s="74"/>
      <c r="F69" s="78"/>
    </row>
    <row r="70" spans="4:6" ht="12.75">
      <c r="D70" s="73">
        <f>SUM(D61:D69)</f>
        <v>-482224</v>
      </c>
      <c r="E70" s="74"/>
      <c r="F70" s="73">
        <f>SUM(F61:F69)</f>
        <v>-414244</v>
      </c>
    </row>
    <row r="71" spans="1:6" ht="12.75">
      <c r="A71" s="65"/>
      <c r="D71" s="73"/>
      <c r="E71" s="74"/>
      <c r="F71" s="73"/>
    </row>
    <row r="72" spans="1:6" ht="12.75">
      <c r="A72" s="65">
        <v>12</v>
      </c>
      <c r="B72" t="s">
        <v>231</v>
      </c>
      <c r="D72" s="85">
        <f>+'[1]bs-cum.qtr'!J71</f>
        <v>106</v>
      </c>
      <c r="E72" s="74"/>
      <c r="F72" s="73">
        <f>+'[1]bs-cum.qtr'!L71</f>
        <v>4950</v>
      </c>
    </row>
    <row r="73" spans="1:7" ht="12.75">
      <c r="A73" s="65"/>
      <c r="D73" s="74"/>
      <c r="E73" s="74"/>
      <c r="F73" s="74"/>
      <c r="G73" s="87"/>
    </row>
    <row r="74" spans="1:6" ht="12.75">
      <c r="A74" s="65">
        <v>13</v>
      </c>
      <c r="B74" t="s">
        <v>232</v>
      </c>
      <c r="D74" s="85">
        <f>'[1]bs-cum.qtr'!J73</f>
        <v>0</v>
      </c>
      <c r="E74" s="74"/>
      <c r="F74" s="73">
        <f>+'[1]bs-cum.qtr'!L73</f>
        <v>0</v>
      </c>
    </row>
    <row r="75" spans="1:6" ht="12.75">
      <c r="A75" s="65"/>
      <c r="D75" s="85"/>
      <c r="E75" s="74"/>
      <c r="F75" s="73"/>
    </row>
    <row r="76" spans="1:6" ht="12.75">
      <c r="A76" s="65">
        <v>14</v>
      </c>
      <c r="B76" t="s">
        <v>233</v>
      </c>
      <c r="D76" s="85"/>
      <c r="E76" s="74"/>
      <c r="F76" s="73"/>
    </row>
    <row r="77" spans="1:6" ht="12.75">
      <c r="A77" s="65"/>
      <c r="C77" s="76" t="s">
        <v>234</v>
      </c>
      <c r="D77" s="85">
        <f>+'[1]bs-cum.qtr'!J76</f>
        <v>0</v>
      </c>
      <c r="E77" s="73"/>
      <c r="F77" s="73">
        <f>+'[1]bs-cum.qtr'!L76</f>
        <v>54127</v>
      </c>
    </row>
    <row r="78" spans="1:6" ht="12.75">
      <c r="A78" s="65"/>
      <c r="C78" s="76" t="s">
        <v>235</v>
      </c>
      <c r="D78" s="85">
        <f>+'[1]bs-cum.qtr'!J77</f>
        <v>0</v>
      </c>
      <c r="E78" s="74"/>
      <c r="F78" s="73">
        <f>+'[1]bs-cum.qtr'!L77</f>
        <v>0</v>
      </c>
    </row>
    <row r="79" spans="1:6" ht="12.75">
      <c r="A79" s="65"/>
      <c r="C79" s="76" t="s">
        <v>220</v>
      </c>
      <c r="D79" s="85">
        <f>+'[1]bs-cum.qtr'!J78</f>
        <v>0</v>
      </c>
      <c r="E79" s="74"/>
      <c r="F79" s="73">
        <f>+'[1]bs-cum.qtr'!L78</f>
        <v>0</v>
      </c>
    </row>
    <row r="80" spans="1:6" ht="12.75">
      <c r="A80" s="65"/>
      <c r="C80" s="76" t="s">
        <v>236</v>
      </c>
      <c r="D80" s="85">
        <f>+'[1]bs-cum.qtr'!J79</f>
        <v>0</v>
      </c>
      <c r="E80" s="74"/>
      <c r="F80" s="73">
        <f>+'[1]bs-cum.qtr'!L79</f>
        <v>273</v>
      </c>
    </row>
    <row r="81" spans="1:6" ht="12.75">
      <c r="A81" s="65"/>
      <c r="C81" s="76"/>
      <c r="D81" s="85"/>
      <c r="E81" s="74"/>
      <c r="F81" s="73"/>
    </row>
    <row r="82" spans="1:6" ht="12.75">
      <c r="A82" s="65">
        <v>15</v>
      </c>
      <c r="B82" s="88" t="s">
        <v>237</v>
      </c>
      <c r="D82" s="85">
        <f>'[1]bs-cum.qtr'!J81</f>
        <v>1815</v>
      </c>
      <c r="E82" s="74"/>
      <c r="F82" s="73">
        <f>+'[1]bs-cum.qtr'!L81</f>
        <v>1815</v>
      </c>
    </row>
    <row r="83" spans="1:6" ht="12.75">
      <c r="A83" s="65"/>
      <c r="D83" s="85"/>
      <c r="E83" s="74"/>
      <c r="F83" s="85"/>
    </row>
    <row r="84" spans="1:6" ht="13.5" thickBot="1">
      <c r="A84" s="65"/>
      <c r="D84" s="89">
        <f>SUM(D70:D82)</f>
        <v>-480303</v>
      </c>
      <c r="E84" s="74"/>
      <c r="F84" s="89">
        <f>SUM(F70:F82)</f>
        <v>-353079</v>
      </c>
    </row>
    <row r="85" spans="1:6" ht="13.5" thickTop="1">
      <c r="A85" s="65"/>
      <c r="D85" s="74"/>
      <c r="E85" s="74"/>
      <c r="F85" s="74"/>
    </row>
    <row r="86" spans="1:6" ht="13.5" thickBot="1">
      <c r="A86" s="65">
        <v>16</v>
      </c>
      <c r="B86" s="75" t="s">
        <v>238</v>
      </c>
      <c r="D86" s="90">
        <f>+'[1]bs-cum.qtr'!J87</f>
        <v>-1.5875221530832173</v>
      </c>
      <c r="E86" s="74"/>
      <c r="F86" s="90">
        <f>+'[1]bs-cum.qtr'!L87</f>
        <v>-1.3637263976102745</v>
      </c>
    </row>
    <row r="87" spans="4:6" ht="13.5" thickTop="1">
      <c r="D87" s="74"/>
      <c r="E87" s="74"/>
      <c r="F87" s="74"/>
    </row>
    <row r="88" spans="4:6" ht="12.75">
      <c r="D88" s="74"/>
      <c r="E88" s="74"/>
      <c r="F88" s="74"/>
    </row>
    <row r="89" spans="4:6" ht="12.75">
      <c r="D89" s="74"/>
      <c r="E89" s="74"/>
      <c r="F89" s="74"/>
    </row>
    <row r="90" spans="4:6" ht="12.75">
      <c r="D90" s="74"/>
      <c r="E90" s="74"/>
      <c r="F90" s="74"/>
    </row>
    <row r="91" spans="4:6" ht="12.75">
      <c r="D91" s="74"/>
      <c r="E91" s="74"/>
      <c r="F91" s="74"/>
    </row>
    <row r="92" spans="4:6" ht="12.75">
      <c r="D92" s="74"/>
      <c r="E92" s="74"/>
      <c r="F92" s="74"/>
    </row>
    <row r="93" spans="4:6" ht="12.75">
      <c r="D93" s="74"/>
      <c r="E93" s="74"/>
      <c r="F93" s="74"/>
    </row>
    <row r="94" spans="4:6" ht="12.75">
      <c r="D94" s="74"/>
      <c r="E94" s="74"/>
      <c r="F94" s="74"/>
    </row>
    <row r="95" spans="4:6" ht="12.75">
      <c r="D95" s="74"/>
      <c r="E95" s="74"/>
      <c r="F95" s="74"/>
    </row>
    <row r="96" spans="4:6" ht="12.75">
      <c r="D96" s="74"/>
      <c r="E96" s="74"/>
      <c r="F96" s="74"/>
    </row>
    <row r="97" spans="4:6" ht="12.75">
      <c r="D97" s="74"/>
      <c r="E97" s="74"/>
      <c r="F97" s="74"/>
    </row>
    <row r="98" spans="4:6" ht="12.75">
      <c r="D98" s="74"/>
      <c r="E98" s="74"/>
      <c r="F98" s="74"/>
    </row>
    <row r="99" spans="4:6" ht="12.75">
      <c r="D99" s="74"/>
      <c r="E99" s="74"/>
      <c r="F99" s="74"/>
    </row>
    <row r="100" spans="4:6" ht="12.75">
      <c r="D100" s="74"/>
      <c r="E100" s="74"/>
      <c r="F100" s="74"/>
    </row>
    <row r="101" spans="4:6" ht="12.75">
      <c r="D101" s="74"/>
      <c r="E101" s="74"/>
      <c r="F101" s="74"/>
    </row>
    <row r="102" spans="4:6" ht="12.75">
      <c r="D102" s="74"/>
      <c r="E102" s="74"/>
      <c r="F102" s="74"/>
    </row>
    <row r="103" spans="4:6" ht="12.75">
      <c r="D103" s="74"/>
      <c r="E103" s="74"/>
      <c r="F103" s="74"/>
    </row>
    <row r="104" spans="4:6" ht="12.75">
      <c r="D104" s="74"/>
      <c r="E104" s="74"/>
      <c r="F104" s="74"/>
    </row>
    <row r="105" spans="4:6" ht="12.75">
      <c r="D105" s="74"/>
      <c r="E105" s="74"/>
      <c r="F105" s="74"/>
    </row>
    <row r="106" spans="4:6" ht="12.75">
      <c r="D106" s="74"/>
      <c r="E106" s="74"/>
      <c r="F106" s="74"/>
    </row>
    <row r="107" spans="4:6" ht="12.75">
      <c r="D107" s="74"/>
      <c r="E107" s="74"/>
      <c r="F107" s="74"/>
    </row>
    <row r="108" spans="4:6" ht="12.75">
      <c r="D108" s="74"/>
      <c r="E108" s="74"/>
      <c r="F108" s="74"/>
    </row>
    <row r="109" spans="4:6" ht="12.75">
      <c r="D109" s="74"/>
      <c r="E109" s="74"/>
      <c r="F109" s="74"/>
    </row>
    <row r="110" spans="4:6" ht="12.75">
      <c r="D110" s="74"/>
      <c r="E110" s="74"/>
      <c r="F110" s="74"/>
    </row>
    <row r="111" spans="4:6" ht="12.75">
      <c r="D111" s="74"/>
      <c r="E111" s="74"/>
      <c r="F111" s="74"/>
    </row>
    <row r="112" spans="4:6" ht="12.75">
      <c r="D112" s="74"/>
      <c r="E112" s="74"/>
      <c r="F112" s="74"/>
    </row>
    <row r="113" spans="4:6" ht="12.75">
      <c r="D113" s="74"/>
      <c r="E113" s="74"/>
      <c r="F113" s="74"/>
    </row>
    <row r="114" spans="4:6" ht="12.75">
      <c r="D114" s="74"/>
      <c r="E114" s="74"/>
      <c r="F114" s="74"/>
    </row>
    <row r="115" spans="4:6" ht="12.75">
      <c r="D115" s="74"/>
      <c r="E115" s="74"/>
      <c r="F115" s="74"/>
    </row>
    <row r="116" spans="4:6" ht="12.75">
      <c r="D116" s="74"/>
      <c r="E116" s="74"/>
      <c r="F116" s="74"/>
    </row>
    <row r="117" spans="4:6" ht="12.75">
      <c r="D117" s="74"/>
      <c r="E117" s="74"/>
      <c r="F117" s="74"/>
    </row>
    <row r="118" spans="4:6" ht="12.75">
      <c r="D118" s="74"/>
      <c r="E118" s="74"/>
      <c r="F118" s="74"/>
    </row>
    <row r="119" spans="4:6" ht="12.75">
      <c r="D119" s="74"/>
      <c r="E119" s="74"/>
      <c r="F119" s="74"/>
    </row>
    <row r="120" spans="4:6" ht="12.75">
      <c r="D120" s="74"/>
      <c r="E120" s="74"/>
      <c r="F120" s="74"/>
    </row>
    <row r="121" spans="4:6" ht="12.75">
      <c r="D121" s="74"/>
      <c r="E121" s="74"/>
      <c r="F121" s="74"/>
    </row>
    <row r="122" spans="4:6" ht="12.75">
      <c r="D122" s="74"/>
      <c r="E122" s="74"/>
      <c r="F122" s="74"/>
    </row>
    <row r="123" spans="4:6" ht="12.75">
      <c r="D123" s="74"/>
      <c r="E123" s="74"/>
      <c r="F123" s="74"/>
    </row>
    <row r="124" spans="4:6" ht="12.75">
      <c r="D124" s="74"/>
      <c r="E124" s="74"/>
      <c r="F124" s="74"/>
    </row>
    <row r="125" spans="4:6" ht="12.75">
      <c r="D125" s="74"/>
      <c r="E125" s="74"/>
      <c r="F125" s="74"/>
    </row>
    <row r="126" spans="4:6" ht="12.75">
      <c r="D126" s="74"/>
      <c r="E126" s="74"/>
      <c r="F126" s="74"/>
    </row>
    <row r="127" spans="4:6" ht="12.75">
      <c r="D127" s="74"/>
      <c r="E127" s="74"/>
      <c r="F127" s="74"/>
    </row>
    <row r="128" spans="4:6" ht="12.75">
      <c r="D128" s="74"/>
      <c r="E128" s="74"/>
      <c r="F128" s="74"/>
    </row>
    <row r="129" spans="4:6" ht="12.75">
      <c r="D129" s="74"/>
      <c r="E129" s="74"/>
      <c r="F129" s="74"/>
    </row>
    <row r="130" spans="4:6" ht="12.75">
      <c r="D130" s="74"/>
      <c r="E130" s="74"/>
      <c r="F130" s="74"/>
    </row>
    <row r="131" spans="4:6" ht="12.75">
      <c r="D131" s="74"/>
      <c r="E131" s="74"/>
      <c r="F131" s="74"/>
    </row>
    <row r="132" spans="4:6" ht="12.75">
      <c r="D132" s="74"/>
      <c r="E132" s="74"/>
      <c r="F132" s="74"/>
    </row>
    <row r="133" spans="4:6" ht="12.75">
      <c r="D133" s="74"/>
      <c r="E133" s="74"/>
      <c r="F133" s="74"/>
    </row>
    <row r="134" spans="4:6" ht="12.75">
      <c r="D134" s="74"/>
      <c r="E134" s="74"/>
      <c r="F134" s="74"/>
    </row>
    <row r="135" spans="4:6" ht="12.75">
      <c r="D135" s="74"/>
      <c r="E135" s="74"/>
      <c r="F135" s="74"/>
    </row>
    <row r="136" spans="4:6" ht="12.75">
      <c r="D136" s="74"/>
      <c r="E136" s="74"/>
      <c r="F136" s="74"/>
    </row>
    <row r="137" spans="4:6" ht="12.75">
      <c r="D137" s="74"/>
      <c r="E137" s="74"/>
      <c r="F137" s="74"/>
    </row>
    <row r="138" spans="4:6" ht="12.75">
      <c r="D138" s="74"/>
      <c r="E138" s="74"/>
      <c r="F138" s="74"/>
    </row>
    <row r="139" spans="4:6" ht="12.75">
      <c r="D139" s="74"/>
      <c r="E139" s="74"/>
      <c r="F139" s="74"/>
    </row>
    <row r="140" spans="4:6" ht="12.75">
      <c r="D140" s="74"/>
      <c r="E140" s="74"/>
      <c r="F140" s="74"/>
    </row>
    <row r="141" spans="4:6" ht="12.75">
      <c r="D141" s="74"/>
      <c r="E141" s="74"/>
      <c r="F141" s="74"/>
    </row>
    <row r="142" spans="4:6" ht="12.75">
      <c r="D142" s="74"/>
      <c r="E142" s="74"/>
      <c r="F142" s="74"/>
    </row>
    <row r="143" spans="4:6" ht="12.75">
      <c r="D143" s="74"/>
      <c r="E143" s="74"/>
      <c r="F143" s="74"/>
    </row>
    <row r="144" spans="4:6" ht="12.75">
      <c r="D144" s="74"/>
      <c r="E144" s="74"/>
      <c r="F144" s="74"/>
    </row>
    <row r="145" spans="4:6" ht="12.75">
      <c r="D145" s="74"/>
      <c r="E145" s="74"/>
      <c r="F145" s="74"/>
    </row>
    <row r="146" spans="4:6" ht="12.75">
      <c r="D146" s="74"/>
      <c r="E146" s="74"/>
      <c r="F146" s="74"/>
    </row>
    <row r="147" spans="4:6" ht="12.75">
      <c r="D147" s="74"/>
      <c r="E147" s="74"/>
      <c r="F147" s="74"/>
    </row>
    <row r="148" spans="4:6" ht="12.75">
      <c r="D148" s="74"/>
      <c r="E148" s="74"/>
      <c r="F148" s="74"/>
    </row>
    <row r="149" spans="4:6" ht="12.75">
      <c r="D149" s="74"/>
      <c r="E149" s="74"/>
      <c r="F149" s="74"/>
    </row>
    <row r="150" spans="4:6" ht="12.75">
      <c r="D150" s="74"/>
      <c r="E150" s="74"/>
      <c r="F150" s="74"/>
    </row>
    <row r="151" spans="4:6" ht="12.75">
      <c r="D151" s="74"/>
      <c r="E151" s="74"/>
      <c r="F151" s="74"/>
    </row>
    <row r="152" spans="4:6" ht="12.75">
      <c r="D152" s="74"/>
      <c r="E152" s="74"/>
      <c r="F152" s="74"/>
    </row>
    <row r="153" spans="4:6" ht="12.75">
      <c r="D153" s="74"/>
      <c r="E153" s="74"/>
      <c r="F153" s="74"/>
    </row>
    <row r="154" spans="4:6" ht="12.75">
      <c r="D154" s="74"/>
      <c r="E154" s="74"/>
      <c r="F154" s="74"/>
    </row>
    <row r="155" spans="4:6" ht="12.75">
      <c r="D155" s="74"/>
      <c r="E155" s="74"/>
      <c r="F155" s="74"/>
    </row>
    <row r="156" spans="4:6" ht="12.75">
      <c r="D156" s="74"/>
      <c r="E156" s="74"/>
      <c r="F156" s="74"/>
    </row>
    <row r="157" spans="4:6" ht="12.75">
      <c r="D157" s="74"/>
      <c r="E157" s="74"/>
      <c r="F157" s="74"/>
    </row>
    <row r="158" spans="4:6" ht="12.75">
      <c r="D158" s="74"/>
      <c r="E158" s="74"/>
      <c r="F158" s="74"/>
    </row>
    <row r="159" spans="4:6" ht="12.75">
      <c r="D159" s="74"/>
      <c r="E159" s="74"/>
      <c r="F159" s="74"/>
    </row>
    <row r="160" spans="4:6" ht="12.75">
      <c r="D160" s="74"/>
      <c r="E160" s="74"/>
      <c r="F160" s="74"/>
    </row>
    <row r="161" spans="4:6" ht="12.75">
      <c r="D161" s="74"/>
      <c r="E161" s="74"/>
      <c r="F161" s="74"/>
    </row>
    <row r="162" spans="4:6" ht="12.75">
      <c r="D162" s="74"/>
      <c r="E162" s="74"/>
      <c r="F162" s="74"/>
    </row>
    <row r="163" spans="4:6" ht="12.75">
      <c r="D163" s="74"/>
      <c r="E163" s="74"/>
      <c r="F163" s="74"/>
    </row>
    <row r="164" spans="4:6" ht="12.75">
      <c r="D164" s="74"/>
      <c r="E164" s="74"/>
      <c r="F164" s="74"/>
    </row>
    <row r="165" spans="4:6" ht="12.75">
      <c r="D165" s="74"/>
      <c r="E165" s="74"/>
      <c r="F165" s="74"/>
    </row>
    <row r="166" spans="4:6" ht="12.75">
      <c r="D166" s="74"/>
      <c r="E166" s="74"/>
      <c r="F166" s="74"/>
    </row>
    <row r="167" spans="4:6" ht="12.75">
      <c r="D167" s="74"/>
      <c r="E167" s="74"/>
      <c r="F167" s="74"/>
    </row>
    <row r="168" spans="4:6" ht="12.75">
      <c r="D168" s="74"/>
      <c r="E168" s="74"/>
      <c r="F168" s="74"/>
    </row>
    <row r="169" spans="4:6" ht="12.75">
      <c r="D169" s="74"/>
      <c r="E169" s="74"/>
      <c r="F169" s="74"/>
    </row>
    <row r="170" spans="4:6" ht="12.75">
      <c r="D170" s="74"/>
      <c r="E170" s="74"/>
      <c r="F170" s="74"/>
    </row>
    <row r="171" spans="4:6" ht="12.75">
      <c r="D171" s="74"/>
      <c r="E171" s="74"/>
      <c r="F171" s="74"/>
    </row>
    <row r="172" spans="4:6" ht="12.75">
      <c r="D172" s="74"/>
      <c r="E172" s="74"/>
      <c r="F172" s="74"/>
    </row>
    <row r="173" spans="4:6" ht="12.75">
      <c r="D173" s="74"/>
      <c r="E173" s="74"/>
      <c r="F173" s="74"/>
    </row>
    <row r="174" spans="4:6" ht="12.75">
      <c r="D174" s="74"/>
      <c r="E174" s="74"/>
      <c r="F174" s="74"/>
    </row>
    <row r="175" spans="4:6" ht="12.75">
      <c r="D175" s="74"/>
      <c r="E175" s="74"/>
      <c r="F175" s="74"/>
    </row>
    <row r="176" spans="4:6" ht="12.75">
      <c r="D176" s="74"/>
      <c r="E176" s="74"/>
      <c r="F176" s="74"/>
    </row>
    <row r="177" spans="4:6" ht="12.75">
      <c r="D177" s="74"/>
      <c r="E177" s="74"/>
      <c r="F177" s="74"/>
    </row>
    <row r="178" spans="4:6" ht="12.75">
      <c r="D178" s="74"/>
      <c r="E178" s="74"/>
      <c r="F178" s="74"/>
    </row>
    <row r="179" spans="4:6" ht="12.75">
      <c r="D179" s="74"/>
      <c r="E179" s="74"/>
      <c r="F179" s="74"/>
    </row>
    <row r="180" spans="4:6" ht="12.75">
      <c r="D180" s="74"/>
      <c r="E180" s="74"/>
      <c r="F180" s="74"/>
    </row>
    <row r="181" spans="4:6" ht="12.75">
      <c r="D181" s="74"/>
      <c r="E181" s="74"/>
      <c r="F181" s="74"/>
    </row>
    <row r="182" spans="4:6" ht="12.75">
      <c r="D182" s="74"/>
      <c r="E182" s="74"/>
      <c r="F182" s="74"/>
    </row>
    <row r="183" spans="4:6" ht="12.75">
      <c r="D183" s="74"/>
      <c r="E183" s="74"/>
      <c r="F183" s="74"/>
    </row>
    <row r="184" spans="4:6" ht="12.75">
      <c r="D184" s="74"/>
      <c r="E184" s="74"/>
      <c r="F184" s="74"/>
    </row>
    <row r="185" spans="4:6" ht="12.75">
      <c r="D185" s="74"/>
      <c r="E185" s="74"/>
      <c r="F185" s="74"/>
    </row>
    <row r="186" spans="4:6" ht="12.75">
      <c r="D186" s="74"/>
      <c r="E186" s="74"/>
      <c r="F186" s="74"/>
    </row>
    <row r="187" spans="4:6" ht="12.75">
      <c r="D187" s="74"/>
      <c r="E187" s="74"/>
      <c r="F187" s="74"/>
    </row>
    <row r="188" spans="4:6" ht="12.75">
      <c r="D188" s="74"/>
      <c r="E188" s="74"/>
      <c r="F188" s="74"/>
    </row>
    <row r="189" spans="4:6" ht="12.75">
      <c r="D189" s="74"/>
      <c r="E189" s="74"/>
      <c r="F189" s="74"/>
    </row>
    <row r="190" spans="4:6" ht="12.75">
      <c r="D190" s="74"/>
      <c r="E190" s="74"/>
      <c r="F190" s="74"/>
    </row>
    <row r="191" spans="4:6" ht="12.75">
      <c r="D191" s="74"/>
      <c r="E191" s="74"/>
      <c r="F191" s="74"/>
    </row>
    <row r="192" spans="4:6" ht="12.75">
      <c r="D192" s="74"/>
      <c r="E192" s="74"/>
      <c r="F192" s="74"/>
    </row>
    <row r="193" spans="4:6" ht="12.75">
      <c r="D193" s="74"/>
      <c r="E193" s="74"/>
      <c r="F193" s="74"/>
    </row>
    <row r="194" spans="4:6" ht="12.75">
      <c r="D194" s="74"/>
      <c r="E194" s="74"/>
      <c r="F194" s="74"/>
    </row>
    <row r="195" spans="4:6" ht="12.75">
      <c r="D195" s="74"/>
      <c r="E195" s="74"/>
      <c r="F195" s="74"/>
    </row>
    <row r="196" spans="4:6" ht="12.75">
      <c r="D196" s="74"/>
      <c r="E196" s="74"/>
      <c r="F196" s="74"/>
    </row>
    <row r="197" spans="4:6" ht="12.75">
      <c r="D197" s="74"/>
      <c r="E197" s="74"/>
      <c r="F197" s="74"/>
    </row>
    <row r="198" spans="4:6" ht="12.75">
      <c r="D198" s="74"/>
      <c r="E198" s="74"/>
      <c r="F198" s="74"/>
    </row>
    <row r="199" spans="4:6" ht="12.75">
      <c r="D199" s="74"/>
      <c r="E199" s="74"/>
      <c r="F199" s="74"/>
    </row>
    <row r="200" spans="4:6" ht="12.75">
      <c r="D200" s="74"/>
      <c r="E200" s="74"/>
      <c r="F200" s="74"/>
    </row>
    <row r="201" spans="4:6" ht="12.75">
      <c r="D201" s="74"/>
      <c r="E201" s="74"/>
      <c r="F201" s="74"/>
    </row>
    <row r="202" spans="4:6" ht="12.75">
      <c r="D202" s="74"/>
      <c r="E202" s="74"/>
      <c r="F202" s="74"/>
    </row>
    <row r="203" spans="4:6" ht="12.75">
      <c r="D203" s="74"/>
      <c r="E203" s="74"/>
      <c r="F203" s="74"/>
    </row>
    <row r="204" spans="4:6" ht="12.75">
      <c r="D204" s="74"/>
      <c r="E204" s="74"/>
      <c r="F204" s="74"/>
    </row>
    <row r="205" spans="4:6" ht="12.75">
      <c r="D205" s="74"/>
      <c r="E205" s="74"/>
      <c r="F205" s="74"/>
    </row>
    <row r="206" spans="4:6" ht="12.75">
      <c r="D206" s="74"/>
      <c r="E206" s="74"/>
      <c r="F206" s="74"/>
    </row>
    <row r="207" spans="4:6" ht="12.75">
      <c r="D207" s="74"/>
      <c r="E207" s="74"/>
      <c r="F207" s="74"/>
    </row>
    <row r="208" spans="4:6" ht="12.75">
      <c r="D208" s="74"/>
      <c r="E208" s="74"/>
      <c r="F208" s="74"/>
    </row>
    <row r="209" spans="4:6" ht="12.75">
      <c r="D209" s="74"/>
      <c r="E209" s="74"/>
      <c r="F209" s="74"/>
    </row>
    <row r="210" spans="4:6" ht="12.75">
      <c r="D210" s="74"/>
      <c r="E210" s="74"/>
      <c r="F210" s="74"/>
    </row>
    <row r="211" spans="4:6" ht="12.75">
      <c r="D211" s="74"/>
      <c r="E211" s="74"/>
      <c r="F211" s="74"/>
    </row>
    <row r="212" spans="4:6" ht="12.75">
      <c r="D212" s="74"/>
      <c r="E212" s="74"/>
      <c r="F212" s="74"/>
    </row>
    <row r="213" spans="4:6" ht="12.75">
      <c r="D213" s="74"/>
      <c r="E213" s="74"/>
      <c r="F213" s="74"/>
    </row>
    <row r="214" spans="4:6" ht="12.75">
      <c r="D214" s="74"/>
      <c r="E214" s="74"/>
      <c r="F214" s="74"/>
    </row>
    <row r="215" spans="4:6" ht="12.75">
      <c r="D215" s="74"/>
      <c r="E215" s="74"/>
      <c r="F215" s="74"/>
    </row>
    <row r="216" spans="4:6" ht="12.75">
      <c r="D216" s="74"/>
      <c r="E216" s="74"/>
      <c r="F216" s="74"/>
    </row>
  </sheetData>
  <printOptions/>
  <pageMargins left="0.75" right="0.25" top="0.25" bottom="0.25" header="0.25" footer="0.25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50" zoomScaleNormal="50" workbookViewId="0" topLeftCell="A1">
      <selection activeCell="F28" sqref="F28"/>
    </sheetView>
  </sheetViews>
  <sheetFormatPr defaultColWidth="9.140625" defaultRowHeight="12.75"/>
  <cols>
    <col min="1" max="1" width="29.140625" style="0" customWidth="1"/>
    <col min="2" max="2" width="12.7109375" style="0" customWidth="1"/>
    <col min="3" max="3" width="11.7109375" style="0" customWidth="1"/>
    <col min="4" max="4" width="12.421875" style="0" customWidth="1"/>
    <col min="5" max="5" width="12.00390625" style="0" customWidth="1"/>
    <col min="6" max="6" width="15.140625" style="0" customWidth="1"/>
    <col min="7" max="7" width="12.8515625" style="0" customWidth="1"/>
  </cols>
  <sheetData>
    <row r="1" spans="1:3" ht="12.75">
      <c r="A1" s="66" t="s">
        <v>1</v>
      </c>
      <c r="B1" s="66"/>
      <c r="C1" s="66"/>
    </row>
    <row r="2" ht="12.75">
      <c r="A2" s="66" t="s">
        <v>2</v>
      </c>
    </row>
    <row r="3" ht="12.75">
      <c r="A3" s="91" t="s">
        <v>239</v>
      </c>
    </row>
    <row r="4" ht="12.75">
      <c r="A4" s="91"/>
    </row>
    <row r="5" ht="12.75">
      <c r="A5" s="67" t="s">
        <v>255</v>
      </c>
    </row>
    <row r="6" ht="12.75">
      <c r="A6" s="75" t="s">
        <v>241</v>
      </c>
    </row>
    <row r="10" spans="1:7" ht="12.75">
      <c r="A10" s="66"/>
      <c r="B10" s="92" t="s">
        <v>256</v>
      </c>
      <c r="C10" s="92" t="s">
        <v>256</v>
      </c>
      <c r="D10" s="92" t="s">
        <v>257</v>
      </c>
      <c r="E10" s="92" t="s">
        <v>258</v>
      </c>
      <c r="F10" s="92" t="s">
        <v>259</v>
      </c>
      <c r="G10" s="92"/>
    </row>
    <row r="11" spans="1:7" ht="12.75">
      <c r="A11" s="66"/>
      <c r="B11" s="92" t="s">
        <v>258</v>
      </c>
      <c r="C11" s="92" t="s">
        <v>260</v>
      </c>
      <c r="D11" s="92" t="s">
        <v>261</v>
      </c>
      <c r="E11" s="92" t="s">
        <v>225</v>
      </c>
      <c r="F11" s="92" t="s">
        <v>262</v>
      </c>
      <c r="G11" s="92" t="s">
        <v>49</v>
      </c>
    </row>
    <row r="12" spans="1:7" ht="12.75">
      <c r="A12" s="66"/>
      <c r="B12" s="92" t="s">
        <v>42</v>
      </c>
      <c r="C12" s="92" t="s">
        <v>42</v>
      </c>
      <c r="D12" s="92" t="s">
        <v>42</v>
      </c>
      <c r="E12" s="92" t="s">
        <v>42</v>
      </c>
      <c r="F12" s="92" t="s">
        <v>42</v>
      </c>
      <c r="G12" s="92" t="s">
        <v>42</v>
      </c>
    </row>
    <row r="14" spans="1:7" ht="12.75">
      <c r="A14" t="s">
        <v>263</v>
      </c>
      <c r="B14" s="74">
        <v>303759</v>
      </c>
      <c r="C14" s="74">
        <v>182840</v>
      </c>
      <c r="D14" s="74">
        <v>14086</v>
      </c>
      <c r="E14" s="74">
        <v>400</v>
      </c>
      <c r="F14" s="74">
        <v>-915329</v>
      </c>
      <c r="G14" s="74">
        <f>SUM(B14:F14)</f>
        <v>-414244</v>
      </c>
    </row>
    <row r="15" spans="2:7" ht="12.75">
      <c r="B15" s="74"/>
      <c r="C15" s="74"/>
      <c r="D15" s="74"/>
      <c r="E15" s="74"/>
      <c r="F15" s="74"/>
      <c r="G15" s="74"/>
    </row>
    <row r="16" spans="1:7" ht="12.75">
      <c r="A16" t="s">
        <v>264</v>
      </c>
      <c r="B16" s="74"/>
      <c r="C16" s="74"/>
      <c r="D16" s="74">
        <f>-1671-9526</f>
        <v>-11197</v>
      </c>
      <c r="E16" s="74"/>
      <c r="F16" s="74">
        <v>11197</v>
      </c>
      <c r="G16" s="74">
        <f>SUM(B16:F16)</f>
        <v>0</v>
      </c>
    </row>
    <row r="17" spans="2:7" ht="12.75">
      <c r="B17" s="74"/>
      <c r="C17" s="74"/>
      <c r="D17" s="74"/>
      <c r="E17" s="74"/>
      <c r="F17" s="74"/>
      <c r="G17" s="74"/>
    </row>
    <row r="18" spans="1:7" ht="12.75">
      <c r="A18" s="75" t="s">
        <v>265</v>
      </c>
      <c r="B18" s="74"/>
      <c r="C18" s="74"/>
      <c r="D18" s="74"/>
      <c r="E18" s="74"/>
      <c r="F18" s="74">
        <f>-38422-11198+1-8450-9911</f>
        <v>-67980</v>
      </c>
      <c r="G18" s="74">
        <f>SUM(B18:F18)</f>
        <v>-67980</v>
      </c>
    </row>
    <row r="19" spans="2:7" ht="12.75">
      <c r="B19" s="74"/>
      <c r="C19" s="74"/>
      <c r="D19" s="74"/>
      <c r="E19" s="74"/>
      <c r="F19" s="74"/>
      <c r="G19" s="74"/>
    </row>
    <row r="20" spans="1:7" ht="13.5" thickBot="1">
      <c r="A20" s="75" t="s">
        <v>266</v>
      </c>
      <c r="B20" s="95">
        <f aca="true" t="shared" si="0" ref="B20:G20">SUM(B14:B19)</f>
        <v>303759</v>
      </c>
      <c r="C20" s="95">
        <f t="shared" si="0"/>
        <v>182840</v>
      </c>
      <c r="D20" s="95">
        <f t="shared" si="0"/>
        <v>2889</v>
      </c>
      <c r="E20" s="95">
        <f t="shared" si="0"/>
        <v>400</v>
      </c>
      <c r="F20" s="95">
        <f t="shared" si="0"/>
        <v>-972112</v>
      </c>
      <c r="G20" s="95">
        <f t="shared" si="0"/>
        <v>-482224</v>
      </c>
    </row>
    <row r="21" spans="2:7" ht="13.5" thickTop="1">
      <c r="B21" s="74"/>
      <c r="C21" s="74"/>
      <c r="D21" s="74"/>
      <c r="E21" s="74"/>
      <c r="F21" s="74"/>
      <c r="G21" s="74"/>
    </row>
    <row r="22" spans="2:7" ht="12.75">
      <c r="B22" s="74"/>
      <c r="C22" s="74"/>
      <c r="D22" s="74"/>
      <c r="E22" s="74"/>
      <c r="F22" s="74"/>
      <c r="G22" s="74"/>
    </row>
  </sheetData>
  <printOptions/>
  <pageMargins left="0.75" right="0.75" top="1" bottom="1" header="0.5" footer="0.5"/>
  <pageSetup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50" zoomScaleNormal="50" workbookViewId="0" topLeftCell="B43">
      <selection activeCell="D22" sqref="D22"/>
    </sheetView>
  </sheetViews>
  <sheetFormatPr defaultColWidth="9.140625" defaultRowHeight="12.75"/>
  <cols>
    <col min="1" max="1" width="2.28125" style="0" customWidth="1"/>
    <col min="2" max="3" width="3.7109375" style="0" customWidth="1"/>
    <col min="4" max="4" width="48.8515625" style="0" customWidth="1"/>
    <col min="5" max="5" width="12.57421875" style="0" customWidth="1"/>
    <col min="6" max="6" width="2.7109375" style="0" customWidth="1"/>
    <col min="7" max="7" width="18.851562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9.28125" style="0" customWidth="1"/>
  </cols>
  <sheetData>
    <row r="1" spans="2:3" ht="12.75">
      <c r="B1" s="66" t="s">
        <v>267</v>
      </c>
      <c r="C1" s="66"/>
    </row>
    <row r="2" spans="2:3" ht="12.75">
      <c r="B2" s="66" t="s">
        <v>2</v>
      </c>
      <c r="C2" s="66"/>
    </row>
    <row r="3" spans="2:3" ht="12.75">
      <c r="B3" s="91" t="s">
        <v>239</v>
      </c>
      <c r="C3" s="102"/>
    </row>
    <row r="4" spans="2:3" ht="12.75">
      <c r="B4" s="88" t="s">
        <v>268</v>
      </c>
      <c r="C4" s="103"/>
    </row>
    <row r="6" spans="2:3" ht="12.75">
      <c r="B6" s="67" t="s">
        <v>269</v>
      </c>
      <c r="C6" s="66"/>
    </row>
    <row r="7" spans="2:11" ht="12.75">
      <c r="B7" s="66"/>
      <c r="C7" s="66"/>
      <c r="E7" s="104" t="s">
        <v>270</v>
      </c>
      <c r="F7" s="105"/>
      <c r="G7" s="106"/>
      <c r="I7" s="104" t="s">
        <v>271</v>
      </c>
      <c r="J7" s="105"/>
      <c r="K7" s="106"/>
    </row>
    <row r="8" spans="2:11" ht="12.75">
      <c r="B8" s="66"/>
      <c r="C8" s="66"/>
      <c r="E8" s="107" t="s">
        <v>185</v>
      </c>
      <c r="F8" s="108"/>
      <c r="G8" s="109" t="s">
        <v>272</v>
      </c>
      <c r="I8" s="110" t="s">
        <v>273</v>
      </c>
      <c r="J8" s="111"/>
      <c r="K8" s="112" t="s">
        <v>186</v>
      </c>
    </row>
    <row r="9" spans="2:11" ht="12.75">
      <c r="B9" s="66"/>
      <c r="C9" s="66"/>
      <c r="E9" s="107" t="s">
        <v>274</v>
      </c>
      <c r="F9" s="108"/>
      <c r="G9" s="109" t="s">
        <v>274</v>
      </c>
      <c r="I9" s="110" t="s">
        <v>274</v>
      </c>
      <c r="J9" s="111"/>
      <c r="K9" s="112" t="s">
        <v>274</v>
      </c>
    </row>
    <row r="10" spans="2:11" ht="12.75">
      <c r="B10" s="66"/>
      <c r="C10" s="66"/>
      <c r="E10" s="107" t="s">
        <v>187</v>
      </c>
      <c r="F10" s="108"/>
      <c r="G10" s="109" t="s">
        <v>275</v>
      </c>
      <c r="I10" s="110" t="s">
        <v>276</v>
      </c>
      <c r="J10" s="111"/>
      <c r="K10" s="109" t="s">
        <v>275</v>
      </c>
    </row>
    <row r="11" spans="2:11" ht="12.75">
      <c r="B11" s="66"/>
      <c r="C11" s="66"/>
      <c r="E11" s="107"/>
      <c r="F11" s="108"/>
      <c r="G11" s="109" t="s">
        <v>187</v>
      </c>
      <c r="I11" s="113"/>
      <c r="J11" s="111"/>
      <c r="K11" s="112" t="s">
        <v>277</v>
      </c>
    </row>
    <row r="12" spans="5:11" ht="12.75">
      <c r="E12" s="114" t="s">
        <v>278</v>
      </c>
      <c r="F12" s="111"/>
      <c r="G12" s="115" t="s">
        <v>190</v>
      </c>
      <c r="I12" s="116" t="s">
        <v>278</v>
      </c>
      <c r="J12" s="111"/>
      <c r="K12" s="115" t="s">
        <v>190</v>
      </c>
    </row>
    <row r="13" spans="5:11" ht="12.75">
      <c r="E13" s="117" t="s">
        <v>191</v>
      </c>
      <c r="F13" s="118"/>
      <c r="G13" s="119" t="s">
        <v>191</v>
      </c>
      <c r="I13" s="120" t="s">
        <v>191</v>
      </c>
      <c r="J13" s="118"/>
      <c r="K13" s="119" t="s">
        <v>191</v>
      </c>
    </row>
    <row r="15" spans="1:11" ht="12.75">
      <c r="A15">
        <v>1</v>
      </c>
      <c r="B15" t="s">
        <v>135</v>
      </c>
      <c r="D15" t="s">
        <v>279</v>
      </c>
      <c r="E15" s="121">
        <f>+'[1]pl-cum.qtr'!K15</f>
        <v>378</v>
      </c>
      <c r="F15" s="87"/>
      <c r="G15" s="122">
        <f>41718-107</f>
        <v>41611</v>
      </c>
      <c r="H15" s="87"/>
      <c r="I15" s="121">
        <f>'[1]pl-cum.qtr'!M15</f>
        <v>15618</v>
      </c>
      <c r="K15" s="122">
        <f>157125-107</f>
        <v>157018</v>
      </c>
    </row>
    <row r="16" spans="2:11" ht="12.75">
      <c r="B16" t="s">
        <v>141</v>
      </c>
      <c r="D16" t="s">
        <v>280</v>
      </c>
      <c r="E16" s="121">
        <f>+'[1]pl-cum.qtr'!K16</f>
        <v>2</v>
      </c>
      <c r="F16" s="87"/>
      <c r="G16" s="122">
        <v>3312</v>
      </c>
      <c r="H16" s="87"/>
      <c r="I16" s="121">
        <f>'[1]pl-cum.qtr'!M16</f>
        <v>936</v>
      </c>
      <c r="K16" s="122">
        <v>12847</v>
      </c>
    </row>
    <row r="17" spans="2:11" ht="12.75">
      <c r="B17" t="s">
        <v>281</v>
      </c>
      <c r="D17" s="75" t="s">
        <v>282</v>
      </c>
      <c r="E17" s="121">
        <f>+'[1]pl-cum.qtr'!K17</f>
        <v>380</v>
      </c>
      <c r="F17" s="87"/>
      <c r="G17" s="122">
        <v>-856</v>
      </c>
      <c r="H17" s="87"/>
      <c r="I17" s="121">
        <f>'[1]pl-cum.qtr'!M17</f>
        <v>28159</v>
      </c>
      <c r="K17" s="122">
        <v>3547</v>
      </c>
    </row>
    <row r="18" spans="5:11" ht="12.75">
      <c r="E18" s="123"/>
      <c r="F18" s="87"/>
      <c r="G18" s="123"/>
      <c r="H18" s="87"/>
      <c r="I18" s="87"/>
      <c r="K18" s="124"/>
    </row>
    <row r="19" spans="5:11" ht="12.75">
      <c r="E19" s="123"/>
      <c r="F19" s="87"/>
      <c r="G19" s="123"/>
      <c r="H19" s="87"/>
      <c r="I19" s="87"/>
      <c r="K19" s="125"/>
    </row>
    <row r="20" spans="1:11" ht="12.75">
      <c r="A20">
        <v>2</v>
      </c>
      <c r="B20" t="s">
        <v>135</v>
      </c>
      <c r="D20" s="75" t="s">
        <v>283</v>
      </c>
      <c r="E20" s="87">
        <f>+'[1]pl-cum.qtr'!K20</f>
        <v>637</v>
      </c>
      <c r="F20" s="87"/>
      <c r="G20" s="126">
        <f>-2136-2497</f>
        <v>-4633</v>
      </c>
      <c r="H20" s="87"/>
      <c r="I20" s="123">
        <f>'[1]pl-cum.qtr'!M20</f>
        <v>-12329</v>
      </c>
      <c r="K20" s="126">
        <f>4742-2497</f>
        <v>2245</v>
      </c>
    </row>
    <row r="21" spans="4:11" ht="12.75">
      <c r="D21" t="s">
        <v>284</v>
      </c>
      <c r="E21" s="87"/>
      <c r="F21" s="87"/>
      <c r="G21" s="87"/>
      <c r="H21" s="87"/>
      <c r="I21" s="87"/>
      <c r="K21" s="124"/>
    </row>
    <row r="22" spans="4:11" ht="12.75">
      <c r="D22" t="s">
        <v>285</v>
      </c>
      <c r="E22" s="87"/>
      <c r="F22" s="87"/>
      <c r="G22" s="87"/>
      <c r="H22" s="87"/>
      <c r="I22" s="87"/>
      <c r="K22" s="124"/>
    </row>
    <row r="23" spans="5:11" ht="12.75">
      <c r="E23" s="87"/>
      <c r="F23" s="87"/>
      <c r="G23" s="87"/>
      <c r="H23" s="87"/>
      <c r="I23" s="87"/>
      <c r="K23" s="124"/>
    </row>
    <row r="24" spans="2:11" ht="12.75">
      <c r="B24" t="s">
        <v>141</v>
      </c>
      <c r="D24" s="75" t="s">
        <v>286</v>
      </c>
      <c r="E24" s="87">
        <f>+'[1]pl-cum.qtr'!K24</f>
        <v>11757</v>
      </c>
      <c r="F24" s="87"/>
      <c r="G24" s="126">
        <f>13920+2456</f>
        <v>16376</v>
      </c>
      <c r="H24" s="87"/>
      <c r="I24" s="123">
        <f>'[1]pl-cum.qtr'!M24</f>
        <v>48736</v>
      </c>
      <c r="K24" s="126">
        <f>55435+2456</f>
        <v>57891</v>
      </c>
    </row>
    <row r="25" spans="2:11" ht="12.75">
      <c r="B25" t="s">
        <v>281</v>
      </c>
      <c r="D25" s="75" t="s">
        <v>287</v>
      </c>
      <c r="E25" s="87">
        <f>+'[1]pl-cum.qtr'!K25</f>
        <v>77</v>
      </c>
      <c r="F25" s="87"/>
      <c r="G25" s="126">
        <v>1195</v>
      </c>
      <c r="H25" s="87"/>
      <c r="I25" s="123">
        <f>'[1]pl-cum.qtr'!M25</f>
        <v>572</v>
      </c>
      <c r="K25" s="126">
        <v>4583</v>
      </c>
    </row>
    <row r="26" spans="2:11" ht="12.75">
      <c r="B26" t="s">
        <v>288</v>
      </c>
      <c r="D26" s="97" t="s">
        <v>289</v>
      </c>
      <c r="E26" s="87">
        <v>0</v>
      </c>
      <c r="F26" s="87"/>
      <c r="G26" s="126">
        <v>0</v>
      </c>
      <c r="H26" s="87"/>
      <c r="I26" s="123">
        <v>0</v>
      </c>
      <c r="K26" s="126">
        <v>0</v>
      </c>
    </row>
    <row r="27" spans="2:11" ht="12.75">
      <c r="B27" s="97" t="s">
        <v>290</v>
      </c>
      <c r="D27" s="75" t="s">
        <v>291</v>
      </c>
      <c r="E27" s="121">
        <f>'[1]pl-cum.qtr'!K26</f>
        <v>0</v>
      </c>
      <c r="F27" s="87"/>
      <c r="G27" s="122">
        <v>0</v>
      </c>
      <c r="H27" s="87"/>
      <c r="I27" s="121">
        <f>'[1]pl-cum.qtr'!M6</f>
        <v>0</v>
      </c>
      <c r="K27" s="122">
        <v>0</v>
      </c>
    </row>
    <row r="28" spans="5:11" ht="12.75">
      <c r="E28" s="87"/>
      <c r="F28" s="87"/>
      <c r="G28" s="87"/>
      <c r="H28" s="87"/>
      <c r="I28" s="87"/>
      <c r="K28" s="124"/>
    </row>
    <row r="29" spans="2:11" ht="12.75">
      <c r="B29" s="97" t="s">
        <v>292</v>
      </c>
      <c r="D29" s="75" t="s">
        <v>293</v>
      </c>
      <c r="E29" s="123">
        <f>+E20-E24-E25-E27</f>
        <v>-11197</v>
      </c>
      <c r="F29" s="87"/>
      <c r="G29" s="123">
        <f>+G20-G24-G25-G27</f>
        <v>-22204</v>
      </c>
      <c r="H29" s="87"/>
      <c r="I29" s="123">
        <f>+I20-I24-I25-I27</f>
        <v>-61637</v>
      </c>
      <c r="K29" s="123">
        <f>+K20-K24-K25-K27-K26</f>
        <v>-60229</v>
      </c>
    </row>
    <row r="30" spans="4:11" ht="12.75">
      <c r="D30" s="75" t="s">
        <v>294</v>
      </c>
      <c r="E30" s="87"/>
      <c r="F30" s="87"/>
      <c r="G30" s="87"/>
      <c r="H30" s="87"/>
      <c r="I30" s="87"/>
      <c r="K30" s="124"/>
    </row>
    <row r="31" spans="5:11" ht="12.75">
      <c r="E31" s="87"/>
      <c r="F31" s="87"/>
      <c r="G31" s="87"/>
      <c r="H31" s="87"/>
      <c r="I31" s="87"/>
      <c r="K31" s="125"/>
    </row>
    <row r="32" spans="2:11" ht="12.75">
      <c r="B32" s="97" t="s">
        <v>295</v>
      </c>
      <c r="D32" s="75" t="s">
        <v>296</v>
      </c>
      <c r="E32" s="121">
        <f>+'[1]pl-cum.qtr'!K31</f>
        <v>2207</v>
      </c>
      <c r="F32" s="87"/>
      <c r="G32" s="122">
        <v>3007</v>
      </c>
      <c r="H32" s="87"/>
      <c r="I32" s="121">
        <f>'[1]pl-cum.qtr'!M31</f>
        <v>8199</v>
      </c>
      <c r="K32" s="122">
        <v>10921</v>
      </c>
    </row>
    <row r="33" spans="5:11" ht="12.75">
      <c r="E33" s="87"/>
      <c r="F33" s="87"/>
      <c r="G33" s="87"/>
      <c r="H33" s="87"/>
      <c r="I33" s="87"/>
      <c r="K33" s="125"/>
    </row>
    <row r="34" spans="2:11" ht="12.75">
      <c r="B34" s="97" t="s">
        <v>297</v>
      </c>
      <c r="D34" s="75" t="s">
        <v>298</v>
      </c>
      <c r="E34" s="87">
        <f>SUM(E29:E32)</f>
        <v>-8990</v>
      </c>
      <c r="F34" s="87"/>
      <c r="G34" s="87">
        <f>SUM(G29:G32)</f>
        <v>-19197</v>
      </c>
      <c r="H34" s="87"/>
      <c r="I34" s="87">
        <f>SUM(I29:I33)</f>
        <v>-53438</v>
      </c>
      <c r="K34" s="87">
        <f>SUM(K29:K33)</f>
        <v>-49308</v>
      </c>
    </row>
    <row r="35" spans="4:11" ht="12.75">
      <c r="D35" s="75" t="s">
        <v>299</v>
      </c>
      <c r="E35" s="87"/>
      <c r="F35" s="87"/>
      <c r="G35" s="123"/>
      <c r="H35" s="87"/>
      <c r="I35" s="87"/>
      <c r="K35" s="87"/>
    </row>
    <row r="36" spans="4:11" ht="12.75">
      <c r="D36" t="s">
        <v>300</v>
      </c>
      <c r="E36" s="87"/>
      <c r="F36" s="87"/>
      <c r="G36" s="123"/>
      <c r="H36" s="87"/>
      <c r="I36" s="87"/>
      <c r="K36" s="87"/>
    </row>
    <row r="37" spans="5:11" ht="12.75">
      <c r="E37" s="87"/>
      <c r="F37" s="87"/>
      <c r="G37" s="123"/>
      <c r="H37" s="87"/>
      <c r="I37" s="87"/>
      <c r="K37" s="87"/>
    </row>
    <row r="38" spans="2:11" ht="12.75">
      <c r="B38" s="75" t="s">
        <v>301</v>
      </c>
      <c r="D38" t="s">
        <v>302</v>
      </c>
      <c r="E38" s="121">
        <f>+'[1]pl-cum.qtr'!K37</f>
        <v>921</v>
      </c>
      <c r="F38" s="87"/>
      <c r="G38" s="122">
        <v>1061</v>
      </c>
      <c r="H38" s="87"/>
      <c r="I38" s="121">
        <f>'[1]pl-cum.qtr'!M37</f>
        <v>3194</v>
      </c>
      <c r="K38" s="122">
        <v>3599</v>
      </c>
    </row>
    <row r="39" spans="5:11" ht="12.75">
      <c r="E39" s="87"/>
      <c r="F39" s="87"/>
      <c r="G39" s="87"/>
      <c r="H39" s="87"/>
      <c r="I39" s="87"/>
      <c r="K39" s="124"/>
    </row>
    <row r="40" spans="2:11" ht="12.75">
      <c r="B40" s="75" t="s">
        <v>303</v>
      </c>
      <c r="D40" s="75" t="s">
        <v>304</v>
      </c>
      <c r="E40" s="87">
        <f>+E34-E38</f>
        <v>-9911</v>
      </c>
      <c r="F40" s="87"/>
      <c r="G40" s="87">
        <f>+G34-G38</f>
        <v>-20258</v>
      </c>
      <c r="H40" s="87"/>
      <c r="I40" s="87">
        <f>+I34-I38</f>
        <v>-56632</v>
      </c>
      <c r="K40" s="87">
        <f>+K34-K38</f>
        <v>-52907</v>
      </c>
    </row>
    <row r="41" spans="4:11" ht="12.75">
      <c r="D41" t="s">
        <v>305</v>
      </c>
      <c r="E41" s="87"/>
      <c r="F41" s="87"/>
      <c r="G41" s="123"/>
      <c r="H41" s="87"/>
      <c r="I41" s="87"/>
      <c r="K41" s="126" t="s">
        <v>306</v>
      </c>
    </row>
    <row r="42" spans="5:11" ht="12.75">
      <c r="E42" s="87"/>
      <c r="F42" s="87"/>
      <c r="G42" s="87"/>
      <c r="H42" s="87"/>
      <c r="I42" s="87"/>
      <c r="K42" s="124"/>
    </row>
    <row r="43" spans="2:11" ht="12.75">
      <c r="B43" s="75" t="s">
        <v>307</v>
      </c>
      <c r="D43" t="s">
        <v>308</v>
      </c>
      <c r="E43" s="121">
        <f>+'[1]pl-cum.qtr'!K42</f>
        <v>0</v>
      </c>
      <c r="F43" s="87"/>
      <c r="G43" s="122">
        <f>-8-34</f>
        <v>-42</v>
      </c>
      <c r="H43" s="87"/>
      <c r="I43" s="121">
        <f>'[1]pl-cum.qtr'!M42</f>
        <v>151</v>
      </c>
      <c r="K43" s="122">
        <f>-22-34</f>
        <v>-56</v>
      </c>
    </row>
    <row r="44" spans="5:11" ht="12.75">
      <c r="E44" s="87"/>
      <c r="F44" s="87"/>
      <c r="G44" s="87"/>
      <c r="H44" s="87"/>
      <c r="I44" s="87"/>
      <c r="K44" s="124"/>
    </row>
    <row r="45" spans="2:11" ht="12.75">
      <c r="B45" s="97" t="s">
        <v>309</v>
      </c>
      <c r="D45" s="75" t="s">
        <v>310</v>
      </c>
      <c r="E45" s="87">
        <f>+E40-E43</f>
        <v>-9911</v>
      </c>
      <c r="F45" s="87"/>
      <c r="G45" s="87">
        <f>+G40-G43</f>
        <v>-20216</v>
      </c>
      <c r="H45" s="87"/>
      <c r="I45" s="87">
        <f>+I40-I43</f>
        <v>-56783</v>
      </c>
      <c r="K45" s="87">
        <f>+K40-K43</f>
        <v>-52851</v>
      </c>
    </row>
    <row r="46" spans="4:11" ht="12.75">
      <c r="D46" t="s">
        <v>311</v>
      </c>
      <c r="E46" s="87"/>
      <c r="F46" s="87"/>
      <c r="G46" s="87"/>
      <c r="H46" s="87"/>
      <c r="I46" s="87"/>
      <c r="K46" s="127" t="s">
        <v>312</v>
      </c>
    </row>
    <row r="47" spans="5:11" ht="12.75">
      <c r="E47" s="87"/>
      <c r="F47" s="87"/>
      <c r="G47" s="87"/>
      <c r="H47" s="87"/>
      <c r="I47" s="87"/>
      <c r="K47" s="87"/>
    </row>
    <row r="48" spans="2:11" ht="12.75">
      <c r="B48" s="97" t="s">
        <v>313</v>
      </c>
      <c r="C48" t="s">
        <v>301</v>
      </c>
      <c r="D48" t="s">
        <v>314</v>
      </c>
      <c r="E48" s="87">
        <f>+'[1]pl-cum.qtr'!K47</f>
        <v>0</v>
      </c>
      <c r="F48" s="87"/>
      <c r="G48" s="126">
        <v>0</v>
      </c>
      <c r="H48" s="87"/>
      <c r="I48" s="123">
        <f>'[1]pl-cum.qtr'!M47</f>
        <v>0</v>
      </c>
      <c r="K48" s="126">
        <v>0</v>
      </c>
    </row>
    <row r="49" spans="3:11" ht="12.75">
      <c r="C49" t="s">
        <v>315</v>
      </c>
      <c r="D49" t="s">
        <v>308</v>
      </c>
      <c r="E49" s="87">
        <f>+'[1]pl-cum.qtr'!K48</f>
        <v>0</v>
      </c>
      <c r="F49" s="87"/>
      <c r="G49" s="126">
        <v>0</v>
      </c>
      <c r="H49" s="87"/>
      <c r="I49" s="123">
        <f>'[1]pl-cum.qtr'!M48</f>
        <v>0</v>
      </c>
      <c r="K49" s="126">
        <v>0</v>
      </c>
    </row>
    <row r="50" spans="3:11" ht="12.75">
      <c r="C50" t="s">
        <v>316</v>
      </c>
      <c r="D50" t="s">
        <v>317</v>
      </c>
      <c r="E50" s="87">
        <f>+'[1]pl-cum.qtr'!K49</f>
        <v>0</v>
      </c>
      <c r="F50" s="87"/>
      <c r="G50" s="126">
        <v>0</v>
      </c>
      <c r="H50" s="87"/>
      <c r="I50" s="123">
        <f>'[1]pl-cum.qtr'!M49</f>
        <v>0</v>
      </c>
      <c r="K50" s="126">
        <v>0</v>
      </c>
    </row>
    <row r="51" spans="4:11" ht="12.75">
      <c r="D51" t="s">
        <v>318</v>
      </c>
      <c r="E51" s="121"/>
      <c r="F51" s="87"/>
      <c r="G51" s="121"/>
      <c r="H51" s="87"/>
      <c r="I51" s="121"/>
      <c r="K51" s="121"/>
    </row>
    <row r="52" spans="5:11" ht="12.75">
      <c r="E52" s="123"/>
      <c r="F52" s="87"/>
      <c r="G52" s="87"/>
      <c r="H52" s="87"/>
      <c r="I52" s="87"/>
      <c r="K52" s="87"/>
    </row>
    <row r="53" spans="2:11" ht="12.75">
      <c r="B53" s="97" t="s">
        <v>319</v>
      </c>
      <c r="D53" s="97" t="s">
        <v>320</v>
      </c>
      <c r="E53" s="123">
        <f>+E45-E48-E49-E50</f>
        <v>-9911</v>
      </c>
      <c r="F53" s="87"/>
      <c r="G53" s="123">
        <f>+G45-G48-G49-G50</f>
        <v>-20216</v>
      </c>
      <c r="H53" s="87"/>
      <c r="I53" s="123">
        <f>+I45-I48-I49-I50</f>
        <v>-56783</v>
      </c>
      <c r="K53" s="87">
        <f>SUM(K45:K51)</f>
        <v>-52851</v>
      </c>
    </row>
    <row r="54" spans="5:11" ht="13.5" thickBot="1">
      <c r="E54" s="128"/>
      <c r="F54" s="87"/>
      <c r="G54" s="128"/>
      <c r="H54" s="87"/>
      <c r="I54" s="128"/>
      <c r="K54" s="128"/>
    </row>
    <row r="55" spans="5:7" ht="13.5" thickTop="1">
      <c r="E55" s="129"/>
      <c r="F55" s="129"/>
      <c r="G55" s="129"/>
    </row>
    <row r="56" spans="5:7" ht="12.75">
      <c r="E56" s="129"/>
      <c r="F56" s="129"/>
      <c r="G56" s="129"/>
    </row>
    <row r="57" spans="1:7" ht="12.75">
      <c r="A57">
        <v>3</v>
      </c>
      <c r="B57" t="s">
        <v>135</v>
      </c>
      <c r="D57" s="75" t="s">
        <v>321</v>
      </c>
      <c r="E57" s="129"/>
      <c r="F57" s="129"/>
      <c r="G57" s="129"/>
    </row>
    <row r="58" spans="4:7" ht="12.75">
      <c r="D58" t="s">
        <v>322</v>
      </c>
      <c r="E58" s="129"/>
      <c r="F58" s="129"/>
      <c r="G58" s="129"/>
    </row>
    <row r="59" spans="4:7" ht="12.75">
      <c r="D59" t="s">
        <v>323</v>
      </c>
      <c r="E59" s="129"/>
      <c r="F59" s="129"/>
      <c r="G59" s="129"/>
    </row>
    <row r="60" spans="5:7" ht="12.75">
      <c r="E60" s="129"/>
      <c r="F60" s="129"/>
      <c r="G60" s="129"/>
    </row>
    <row r="61" spans="3:11" ht="12.75">
      <c r="C61" t="s">
        <v>301</v>
      </c>
      <c r="D61" t="s">
        <v>324</v>
      </c>
      <c r="E61" s="130">
        <f>E45*1000/303759072*100</f>
        <v>-3.262783209977676</v>
      </c>
      <c r="F61" s="129"/>
      <c r="G61" s="130">
        <f>G45*1000/303759072*100</f>
        <v>-6.655274480164332</v>
      </c>
      <c r="I61" s="130">
        <f>I45*1000/303759072*100</f>
        <v>-18.693433459001348</v>
      </c>
      <c r="K61" s="130">
        <f>K45*1000/303759072*100</f>
        <v>-17.398986523108682</v>
      </c>
    </row>
    <row r="62" spans="5:9" ht="12.75">
      <c r="E62" s="131"/>
      <c r="F62" s="129"/>
      <c r="G62" s="131"/>
      <c r="I62" s="111"/>
    </row>
    <row r="63" spans="3:11" ht="12.75">
      <c r="C63" t="s">
        <v>315</v>
      </c>
      <c r="D63" t="s">
        <v>325</v>
      </c>
      <c r="E63" s="130">
        <v>0</v>
      </c>
      <c r="F63" s="129"/>
      <c r="G63" s="130">
        <v>0</v>
      </c>
      <c r="I63" s="130">
        <v>0</v>
      </c>
      <c r="K63" s="130">
        <v>0</v>
      </c>
    </row>
    <row r="64" spans="4:11" ht="12.75">
      <c r="D64" t="s">
        <v>326</v>
      </c>
      <c r="E64" s="130"/>
      <c r="F64" s="129"/>
      <c r="G64" s="131"/>
      <c r="I64" s="130"/>
      <c r="K64" s="132"/>
    </row>
    <row r="65" spans="5:7" ht="12.75">
      <c r="E65" s="129"/>
      <c r="F65" s="129"/>
      <c r="G65" s="129"/>
    </row>
    <row r="66" spans="1:11" ht="12.75">
      <c r="A66">
        <v>4</v>
      </c>
      <c r="B66" t="s">
        <v>135</v>
      </c>
      <c r="D66" t="s">
        <v>327</v>
      </c>
      <c r="E66" s="129">
        <v>0</v>
      </c>
      <c r="F66" s="129"/>
      <c r="G66" s="129">
        <v>0</v>
      </c>
      <c r="I66" s="87">
        <v>0</v>
      </c>
      <c r="K66" s="87">
        <v>0</v>
      </c>
    </row>
    <row r="67" spans="5:11" ht="12.75">
      <c r="E67" s="129"/>
      <c r="F67" s="129"/>
      <c r="G67" s="129"/>
      <c r="I67" s="133"/>
      <c r="K67" s="134"/>
    </row>
    <row r="68" spans="2:11" ht="12.75">
      <c r="B68" t="s">
        <v>141</v>
      </c>
      <c r="D68" t="s">
        <v>328</v>
      </c>
      <c r="E68" s="129">
        <v>0</v>
      </c>
      <c r="F68" s="129"/>
      <c r="G68" s="129">
        <v>0</v>
      </c>
      <c r="I68" s="87">
        <v>0</v>
      </c>
      <c r="K68" s="87">
        <v>0</v>
      </c>
    </row>
    <row r="69" spans="5:11" ht="12.75">
      <c r="E69" s="129"/>
      <c r="F69" s="129"/>
      <c r="G69" s="129"/>
      <c r="I69" s="87"/>
      <c r="K69" s="87"/>
    </row>
    <row r="70" spans="4:11" ht="12.75">
      <c r="D70" s="135"/>
      <c r="E70" s="136" t="s">
        <v>329</v>
      </c>
      <c r="F70" s="137"/>
      <c r="G70" s="138"/>
      <c r="H70" s="137"/>
      <c r="I70" s="137" t="s">
        <v>330</v>
      </c>
      <c r="J70" s="137"/>
      <c r="K70" s="138"/>
    </row>
    <row r="71" spans="4:11" ht="12.75">
      <c r="D71" s="139"/>
      <c r="E71" s="140" t="s">
        <v>331</v>
      </c>
      <c r="F71" s="118"/>
      <c r="G71" s="141"/>
      <c r="H71" s="118"/>
      <c r="I71" s="140" t="s">
        <v>332</v>
      </c>
      <c r="J71" s="142"/>
      <c r="K71" s="143"/>
    </row>
    <row r="72" spans="4:11" ht="12.75">
      <c r="D72" s="139"/>
      <c r="E72" s="111"/>
      <c r="F72" s="111"/>
      <c r="G72" s="144"/>
      <c r="H72" s="111"/>
      <c r="I72" s="111"/>
      <c r="J72" s="111"/>
      <c r="K72" s="144"/>
    </row>
    <row r="73" spans="1:11" ht="12.75">
      <c r="A73">
        <v>5</v>
      </c>
      <c r="D73" s="145" t="s">
        <v>333</v>
      </c>
      <c r="E73" s="146"/>
      <c r="F73" s="131"/>
      <c r="G73" s="147">
        <f>+'[1]BS'!D87</f>
        <v>-1.5875221530832173</v>
      </c>
      <c r="H73" s="111"/>
      <c r="I73" s="146"/>
      <c r="J73" s="111"/>
      <c r="K73" s="148">
        <f>+'[1]bs-cum.qtr'!L87</f>
        <v>-1.3637263976102745</v>
      </c>
    </row>
    <row r="74" spans="4:11" ht="12.75">
      <c r="D74" s="149"/>
      <c r="E74" s="150"/>
      <c r="F74" s="150"/>
      <c r="G74" s="151"/>
      <c r="H74" s="118"/>
      <c r="I74" s="152"/>
      <c r="J74" s="118"/>
      <c r="K74" s="153"/>
    </row>
    <row r="75" spans="5:11" ht="12.75">
      <c r="E75" s="129"/>
      <c r="F75" s="129"/>
      <c r="G75" s="129"/>
      <c r="I75" s="133"/>
      <c r="K75" s="134"/>
    </row>
    <row r="76" spans="4:11" ht="12.75">
      <c r="D76" s="96" t="s">
        <v>334</v>
      </c>
      <c r="E76" s="129"/>
      <c r="F76" s="129"/>
      <c r="G76" s="129"/>
      <c r="I76" s="133"/>
      <c r="K76" s="134"/>
    </row>
    <row r="77" spans="5:11" ht="12.75">
      <c r="E77" s="129"/>
      <c r="F77" s="129"/>
      <c r="G77" s="129"/>
      <c r="I77" s="133"/>
      <c r="K77" s="134"/>
    </row>
    <row r="78" spans="4:11" ht="12.75">
      <c r="D78" s="75" t="s">
        <v>335</v>
      </c>
      <c r="E78" s="129"/>
      <c r="F78" s="129"/>
      <c r="G78" s="129"/>
      <c r="I78" s="133"/>
      <c r="K78" s="134"/>
    </row>
    <row r="79" spans="4:11" ht="12.75">
      <c r="D79" s="75" t="s">
        <v>336</v>
      </c>
      <c r="E79" s="129"/>
      <c r="F79" s="129"/>
      <c r="G79" s="129"/>
      <c r="I79" s="133"/>
      <c r="K79" s="134"/>
    </row>
    <row r="80" spans="4:11" ht="12.75">
      <c r="D80" s="75" t="s">
        <v>337</v>
      </c>
      <c r="E80" s="129"/>
      <c r="F80" s="129"/>
      <c r="G80" s="129"/>
      <c r="I80" s="133"/>
      <c r="K80" s="134"/>
    </row>
    <row r="81" spans="4:11" ht="12.75">
      <c r="D81" s="75"/>
      <c r="E81" s="129"/>
      <c r="F81" s="129"/>
      <c r="G81" s="129"/>
      <c r="I81" s="133"/>
      <c r="K81" s="134"/>
    </row>
    <row r="82" spans="4:11" ht="12.75">
      <c r="D82" s="97"/>
      <c r="E82" s="129"/>
      <c r="F82" s="129"/>
      <c r="G82" s="129"/>
      <c r="I82" s="133"/>
      <c r="K82" s="134"/>
    </row>
    <row r="83" spans="5:11" ht="12.75">
      <c r="E83" s="129"/>
      <c r="F83" s="129"/>
      <c r="G83" s="129"/>
      <c r="I83" s="133"/>
      <c r="K83" s="134"/>
    </row>
    <row r="84" spans="4:11" ht="12.75">
      <c r="D84" s="75"/>
      <c r="E84" s="129"/>
      <c r="F84" s="129"/>
      <c r="G84" s="129"/>
      <c r="I84" s="133"/>
      <c r="K84" s="134"/>
    </row>
    <row r="85" spans="4:11" ht="12.75">
      <c r="D85" s="88"/>
      <c r="E85" s="154"/>
      <c r="F85" s="129"/>
      <c r="G85" s="154"/>
      <c r="I85" s="155"/>
      <c r="K85" s="134"/>
    </row>
    <row r="86" spans="2:11" ht="12.75">
      <c r="B86" s="156"/>
      <c r="D86" s="75"/>
      <c r="E86" s="154"/>
      <c r="F86" s="129"/>
      <c r="G86" s="154"/>
      <c r="I86" s="155"/>
      <c r="K86" s="134"/>
    </row>
    <row r="87" spans="4:11" ht="12.75">
      <c r="D87" s="156"/>
      <c r="E87" s="65"/>
      <c r="G87" s="65"/>
      <c r="I87" s="65"/>
      <c r="K87" s="134"/>
    </row>
    <row r="88" spans="5:11" ht="12.75">
      <c r="E88" s="129"/>
      <c r="F88" s="129"/>
      <c r="G88" s="129"/>
      <c r="I88" s="133"/>
      <c r="K88" s="134"/>
    </row>
    <row r="89" spans="5:11" ht="12.75">
      <c r="E89" s="124"/>
      <c r="F89" s="87"/>
      <c r="G89" s="87"/>
      <c r="H89" s="157"/>
      <c r="I89" s="157"/>
      <c r="K89" s="134"/>
    </row>
    <row r="90" spans="5:11" ht="12.75">
      <c r="E90" s="124"/>
      <c r="F90" s="87"/>
      <c r="G90" s="87"/>
      <c r="H90" s="157"/>
      <c r="I90" s="157"/>
      <c r="K90" s="134"/>
    </row>
    <row r="91" spans="4:9" ht="12.75">
      <c r="D91" s="103"/>
      <c r="E91" s="124"/>
      <c r="F91" s="87"/>
      <c r="G91" s="87"/>
      <c r="H91" s="157"/>
      <c r="I91" s="157"/>
    </row>
    <row r="92" spans="5:7" ht="12.75">
      <c r="E92" s="129"/>
      <c r="F92" s="129"/>
      <c r="G92" s="129"/>
    </row>
    <row r="93" spans="5:7" ht="12.75">
      <c r="E93" s="129"/>
      <c r="F93" s="129"/>
      <c r="G93" s="129"/>
    </row>
    <row r="94" spans="5:7" ht="12.75">
      <c r="E94" s="129"/>
      <c r="F94" s="129"/>
      <c r="G94" s="129"/>
    </row>
    <row r="95" spans="5:7" ht="12.75">
      <c r="E95" s="129"/>
      <c r="F95" s="129"/>
      <c r="G95" s="129"/>
    </row>
    <row r="96" spans="5:7" ht="12.75">
      <c r="E96" s="129"/>
      <c r="F96" s="129"/>
      <c r="G96" s="129"/>
    </row>
    <row r="97" spans="5:7" ht="12.75">
      <c r="E97" s="129"/>
      <c r="F97" s="129"/>
      <c r="G97" s="129"/>
    </row>
  </sheetData>
  <mergeCells count="2">
    <mergeCell ref="E7:G7"/>
    <mergeCell ref="I7:K7"/>
  </mergeCells>
  <printOptions/>
  <pageMargins left="0.75" right="0.25" top="0.25" bottom="0.25" header="0.25" footer="0.25"/>
  <pageSetup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B12" sqref="B12"/>
    </sheetView>
  </sheetViews>
  <sheetFormatPr defaultColWidth="9.140625" defaultRowHeight="12.75"/>
  <cols>
    <col min="1" max="1" width="6.28125" style="0" customWidth="1"/>
    <col min="2" max="2" width="45.28125" style="0" customWidth="1"/>
    <col min="3" max="3" width="8.57421875" style="0" customWidth="1"/>
    <col min="4" max="4" width="15.421875" style="0" customWidth="1"/>
  </cols>
  <sheetData>
    <row r="1" spans="1:4" ht="12.75">
      <c r="A1" s="66" t="s">
        <v>1</v>
      </c>
      <c r="B1" s="66"/>
      <c r="C1" s="66"/>
      <c r="D1" s="66"/>
    </row>
    <row r="2" spans="1:3" ht="12.75">
      <c r="A2" s="66" t="s">
        <v>2</v>
      </c>
      <c r="B2" s="66"/>
      <c r="C2" s="66"/>
    </row>
    <row r="3" spans="1:3" ht="12.75">
      <c r="A3" s="91" t="s">
        <v>239</v>
      </c>
      <c r="B3" s="91"/>
      <c r="C3" s="91"/>
    </row>
    <row r="4" spans="1:3" ht="12.75">
      <c r="A4" s="91"/>
      <c r="B4" s="91"/>
      <c r="C4" s="91"/>
    </row>
    <row r="5" spans="1:3" ht="12.75">
      <c r="A5" s="67" t="s">
        <v>240</v>
      </c>
      <c r="B5" s="67"/>
      <c r="C5" s="67"/>
    </row>
    <row r="6" ht="12.75">
      <c r="A6" s="75" t="s">
        <v>241</v>
      </c>
    </row>
    <row r="8" spans="1:4" ht="12.75">
      <c r="A8" s="66"/>
      <c r="B8" s="66"/>
      <c r="C8" s="66"/>
      <c r="D8" s="92"/>
    </row>
    <row r="9" spans="1:4" ht="12.75">
      <c r="A9" s="66"/>
      <c r="B9" s="66"/>
      <c r="C9" s="92" t="s">
        <v>242</v>
      </c>
      <c r="D9" s="92" t="s">
        <v>42</v>
      </c>
    </row>
    <row r="11" spans="1:4" ht="12.75">
      <c r="A11" t="s">
        <v>243</v>
      </c>
      <c r="D11" s="74">
        <f>-42221-1790</f>
        <v>-44011</v>
      </c>
    </row>
    <row r="12" ht="12.75">
      <c r="D12" s="74"/>
    </row>
    <row r="13" spans="1:4" ht="12.75">
      <c r="A13" s="75" t="s">
        <v>244</v>
      </c>
      <c r="B13" s="75"/>
      <c r="C13" s="93">
        <v>2</v>
      </c>
      <c r="D13" s="74">
        <v>-59631</v>
      </c>
    </row>
    <row r="14" ht="12.75">
      <c r="D14" s="74"/>
    </row>
    <row r="15" spans="1:4" ht="12.75">
      <c r="A15" s="75" t="s">
        <v>245</v>
      </c>
      <c r="B15" s="75"/>
      <c r="C15" s="75"/>
      <c r="D15" s="74">
        <v>-77890</v>
      </c>
    </row>
    <row r="16" ht="12.75">
      <c r="D16" s="74"/>
    </row>
    <row r="17" spans="1:4" ht="12.75">
      <c r="A17" t="s">
        <v>246</v>
      </c>
      <c r="D17" s="94">
        <f>SUM(D11:D16)</f>
        <v>-181532</v>
      </c>
    </row>
    <row r="18" ht="12.75">
      <c r="D18" s="74"/>
    </row>
    <row r="19" spans="1:4" ht="12.75">
      <c r="A19" t="s">
        <v>247</v>
      </c>
      <c r="C19" s="65">
        <v>1</v>
      </c>
      <c r="D19" s="74">
        <v>144617</v>
      </c>
    </row>
    <row r="20" ht="12.75">
      <c r="D20" s="74"/>
    </row>
    <row r="21" spans="1:4" ht="13.5" thickBot="1">
      <c r="A21" s="75" t="s">
        <v>248</v>
      </c>
      <c r="D21" s="95">
        <f>SUM(D17:D20)</f>
        <v>-36915</v>
      </c>
    </row>
    <row r="22" ht="13.5" thickTop="1">
      <c r="D22" s="74"/>
    </row>
    <row r="23" ht="12.75">
      <c r="D23" s="74"/>
    </row>
    <row r="25" spans="1:2" ht="12.75">
      <c r="A25" s="96" t="s">
        <v>242</v>
      </c>
      <c r="B25" s="96"/>
    </row>
    <row r="27" spans="1:2" ht="12.75">
      <c r="A27" s="75" t="s">
        <v>249</v>
      </c>
      <c r="B27" s="75" t="s">
        <v>250</v>
      </c>
    </row>
    <row r="28" spans="1:2" ht="12.75">
      <c r="A28" s="75"/>
      <c r="B28" s="75" t="s">
        <v>251</v>
      </c>
    </row>
    <row r="29" ht="12.75">
      <c r="B29" s="75" t="s">
        <v>252</v>
      </c>
    </row>
    <row r="30" ht="12.75">
      <c r="B30" s="75" t="s">
        <v>253</v>
      </c>
    </row>
    <row r="31" ht="12.75">
      <c r="B31" s="75"/>
    </row>
    <row r="32" spans="1:2" ht="12.75">
      <c r="A32" s="97">
        <v>2</v>
      </c>
      <c r="B32" s="75" t="s">
        <v>254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klih</dc:creator>
  <cp:keywords/>
  <dc:description/>
  <cp:lastModifiedBy>klih</cp:lastModifiedBy>
  <cp:lastPrinted>2003-05-27T02:01:21Z</cp:lastPrinted>
  <dcterms:created xsi:type="dcterms:W3CDTF">2003-05-26T03:45:33Z</dcterms:created>
  <cp:category/>
  <cp:version/>
  <cp:contentType/>
  <cp:contentStatus/>
</cp:coreProperties>
</file>