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0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'BS'!$A$1:$H$59</definedName>
    <definedName name="_xlnm.Print_Area" localSheetId="1">'income'!$A$1:$I$40</definedName>
    <definedName name="_xlnm.Print_Titles" localSheetId="2">'equity'!$1:$10</definedName>
    <definedName name="_xlnm.Print_Titles" localSheetId="1">'income'!$7:$15</definedName>
  </definedNames>
  <calcPr fullCalcOnLoad="1"/>
</workbook>
</file>

<file path=xl/sharedStrings.xml><?xml version="1.0" encoding="utf-8"?>
<sst xmlns="http://schemas.openxmlformats.org/spreadsheetml/2006/main" count="137" uniqueCount="101">
  <si>
    <t>Revenue</t>
  </si>
  <si>
    <t>RM'000</t>
  </si>
  <si>
    <t>(Company No : 6386-K)</t>
  </si>
  <si>
    <t>N/A</t>
  </si>
  <si>
    <t>Property, plant and equipment</t>
  </si>
  <si>
    <t>Investment property</t>
  </si>
  <si>
    <t>Current Assets</t>
  </si>
  <si>
    <t>Inventories</t>
  </si>
  <si>
    <t>Cash and bank balances</t>
  </si>
  <si>
    <t>Current Liabilities</t>
  </si>
  <si>
    <t>Short term borrowings</t>
  </si>
  <si>
    <t>Provision for taxation</t>
  </si>
  <si>
    <t>Share Capital</t>
  </si>
  <si>
    <t>Reserves</t>
  </si>
  <si>
    <t>Minority Interests</t>
  </si>
  <si>
    <t>Deferred income</t>
  </si>
  <si>
    <t xml:space="preserve">Finance Costs </t>
  </si>
  <si>
    <t>Taxation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</si>
  <si>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</si>
  <si>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</si>
  <si>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</si>
  <si>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</si>
  <si>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</si>
  <si>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</si>
  <si>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</si>
  <si>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</si>
  <si>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CONDENSED CONSOLIDATED STATEMENTS OF CHANGES IN EQUITY</t>
  </si>
  <si>
    <t>As At</t>
  </si>
  <si>
    <t>Diluted earnings per ordinary share (sen)</t>
  </si>
  <si>
    <t>AMDB BERHAD</t>
  </si>
  <si>
    <t xml:space="preserve">Exchange </t>
  </si>
  <si>
    <r>
      <t xml:space="preserve">AMDB BERHAD </t>
    </r>
  </si>
  <si>
    <t xml:space="preserve"> </t>
  </si>
  <si>
    <t>CONDENSED CONSOLIDATED  BALANCE SHEET</t>
  </si>
  <si>
    <t>Financial</t>
  </si>
  <si>
    <t>losses</t>
  </si>
  <si>
    <t>Tax recoverable</t>
  </si>
  <si>
    <t>Current</t>
  </si>
  <si>
    <t>Quarter</t>
  </si>
  <si>
    <t>Preceding</t>
  </si>
  <si>
    <t>Year End</t>
  </si>
  <si>
    <t>Net Tangible Assets per Share (RM)</t>
  </si>
  <si>
    <t xml:space="preserve">QUARTERLY REPORT ON CONSOLIDATED RESULTS </t>
  </si>
  <si>
    <t>CONDENSED CONSOLIDATED INCOME STATEMENT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</si>
  <si>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</si>
  <si>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</si>
  <si>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</si>
  <si>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</si>
  <si>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</si>
  <si>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</si>
  <si>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CURRENT YEAR TODATE</t>
  </si>
  <si>
    <t xml:space="preserve">End of </t>
  </si>
  <si>
    <t>ICULS</t>
  </si>
  <si>
    <t>Profit/(Loss) After Tax</t>
  </si>
  <si>
    <t>Irredeemable Convertible Unsecured Loan Stocks</t>
  </si>
  <si>
    <t>CASH AND CASH EQUIVALENTS AT END OF FINANCIAL YEAR</t>
  </si>
  <si>
    <t>CASH AND CASH EQUIVALENTS AT BEGINNING OF FINANCIAL YEAR</t>
  </si>
  <si>
    <t>Deferred tax assets</t>
  </si>
  <si>
    <t>Balance as at 31.03.2004</t>
  </si>
  <si>
    <t>Share of profits/(loss) of associated companies</t>
  </si>
  <si>
    <t>NET DECREASE IN CASH AND CASH EQUIVALENTS</t>
  </si>
  <si>
    <t>Land held for property development</t>
  </si>
  <si>
    <t>Property development costs</t>
  </si>
  <si>
    <t>Net cash outflow from operating activities</t>
  </si>
  <si>
    <t>Net Current Assets</t>
  </si>
  <si>
    <t>31.3.2005</t>
  </si>
  <si>
    <t>Net profit for the year</t>
  </si>
  <si>
    <t xml:space="preserve">Net Profit/(Loss) </t>
  </si>
  <si>
    <t xml:space="preserve">  Year</t>
  </si>
  <si>
    <t>30.6.2005</t>
  </si>
  <si>
    <t>FOR THE FOURTH QUARTER ENDED 30 JUNE 2005</t>
  </si>
  <si>
    <t>30.6.2004</t>
  </si>
  <si>
    <t>Balance as at 31.03.2005</t>
  </si>
  <si>
    <t>Balance as at 30.6.2005</t>
  </si>
  <si>
    <t>Balance as at 30.6.2004</t>
  </si>
  <si>
    <t>Currency translation gain</t>
  </si>
  <si>
    <t>FOR THE FIRST QUARTER ENDED 30 JUNE 2005</t>
  </si>
  <si>
    <t>Profit Before Tax</t>
  </si>
  <si>
    <t xml:space="preserve">Operating profit before Finance Costs </t>
  </si>
  <si>
    <t>Basic earnings/(loss) per ordinary share (sen)</t>
  </si>
  <si>
    <t>Associated companies</t>
  </si>
  <si>
    <t>Investments</t>
  </si>
  <si>
    <t>Long Term Receivables</t>
  </si>
  <si>
    <t>Unsecured Notes Redemption Fund</t>
  </si>
  <si>
    <t>Confirming and factoring receivables</t>
  </si>
  <si>
    <t>Trade and other receivables</t>
  </si>
  <si>
    <t xml:space="preserve">Trade and other payables </t>
  </si>
  <si>
    <t>Unsecured Notes</t>
  </si>
  <si>
    <t>Long Term and Deferred Liabilities</t>
  </si>
  <si>
    <t>Deferred taxation liabilities</t>
  </si>
  <si>
    <t>Retirement benefits</t>
  </si>
  <si>
    <t>Long term payables</t>
  </si>
  <si>
    <t>Finance lease liabilities</t>
  </si>
  <si>
    <t>Hire-purchase creditors</t>
  </si>
  <si>
    <t>Long term borrowing</t>
  </si>
  <si>
    <t>- As previously stated</t>
  </si>
  <si>
    <t>- Prior year adjustments</t>
  </si>
  <si>
    <t>- As restated</t>
  </si>
  <si>
    <t>Net cash outflow from investing activities</t>
  </si>
  <si>
    <t>Net cash outflow from financing activities</t>
  </si>
  <si>
    <t>Represented by:-</t>
  </si>
</sst>
</file>

<file path=xl/styles.xml><?xml version="1.0" encoding="utf-8"?>
<styleSheet xmlns="http://schemas.openxmlformats.org/spreadsheetml/2006/main">
  <numFmts count="5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dd/mm/yyyy"/>
    <numFmt numFmtId="193" formatCode="0_);\(0\)"/>
    <numFmt numFmtId="194" formatCode="#,##0.0_);\(#,##0.0\)"/>
    <numFmt numFmtId="195" formatCode="#,##0.000_);\(#,##0.000\)"/>
    <numFmt numFmtId="196" formatCode="dd\-mmm\-yy_)"/>
    <numFmt numFmtId="197" formatCode="hh:mm:ss\ AM/PM_)"/>
    <numFmt numFmtId="198" formatCode="_(* #,##0.0000_);_(* \(#,##0.0000\);_(* &quot;-&quot;????_);_(@_)"/>
    <numFmt numFmtId="199" formatCode="m/d/yyyy"/>
    <numFmt numFmtId="200" formatCode="0.00_);[Red]\(0.00\)"/>
    <numFmt numFmtId="201" formatCode="_(* #,##0.0_);_(* \(#,##0.0\);_(* &quot;-&quot;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_);\(#,##0.0000\)"/>
    <numFmt numFmtId="206" formatCode="#,##0.00000_);\(#,##0.00000\)"/>
    <numFmt numFmtId="207" formatCode="#,##0.000000_);\(#,##0.000000\)"/>
    <numFmt numFmtId="208" formatCode="_(* #,##0.000_);_(* \(#,##0.000\);_(* &quot;-&quot;??_);_(@_)"/>
    <numFmt numFmtId="209" formatCode="_(* #,##0.0000_);_(* \(#,##0.0000\);_(* &quot;-&quot;??_);_(@_)"/>
  </numFmts>
  <fonts count="2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i/>
      <sz val="10"/>
      <color indexed="27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183" fontId="6" fillId="0" borderId="3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183" fontId="6" fillId="0" borderId="4" xfId="15" applyNumberFormat="1" applyFont="1" applyBorder="1" applyAlignment="1">
      <alignment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183" fontId="6" fillId="0" borderId="4" xfId="15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183" fontId="6" fillId="0" borderId="3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200" fontId="6" fillId="0" borderId="0" xfId="15" applyNumberFormat="1" applyFont="1" applyBorder="1" applyAlignment="1">
      <alignment/>
    </xf>
    <xf numFmtId="40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right"/>
    </xf>
    <xf numFmtId="183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5" xfId="15" applyNumberFormat="1" applyFont="1" applyBorder="1" applyAlignment="1">
      <alignment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3" xfId="0" applyFont="1" applyBorder="1" applyAlignment="1">
      <alignment/>
    </xf>
    <xf numFmtId="183" fontId="6" fillId="0" borderId="1" xfId="15" applyNumberFormat="1" applyFont="1" applyFill="1" applyBorder="1" applyAlignment="1">
      <alignment/>
    </xf>
    <xf numFmtId="37" fontId="12" fillId="0" borderId="0" xfId="0" applyFont="1" applyAlignment="1">
      <alignment horizontal="centerContinuous"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6" xfId="15" applyNumberFormat="1" applyFont="1" applyBorder="1" applyAlignment="1">
      <alignment/>
    </xf>
    <xf numFmtId="37" fontId="9" fillId="0" borderId="0" xfId="0" applyFont="1" applyAlignment="1">
      <alignment horizontal="center"/>
    </xf>
    <xf numFmtId="37" fontId="20" fillId="0" borderId="0" xfId="0" applyFont="1" applyFill="1" applyBorder="1" applyAlignment="1">
      <alignment horizontal="center"/>
    </xf>
    <xf numFmtId="37" fontId="20" fillId="0" borderId="0" xfId="0" applyFont="1" applyFill="1" applyBorder="1" applyAlignment="1" applyProtection="1">
      <alignment/>
      <protection/>
    </xf>
    <xf numFmtId="37" fontId="20" fillId="0" borderId="0" xfId="0" applyFont="1" applyFill="1" applyBorder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16" fillId="0" borderId="0" xfId="0" applyFont="1" applyAlignment="1">
      <alignment horizontal="center" wrapText="1"/>
    </xf>
    <xf numFmtId="37" fontId="13" fillId="0" borderId="0" xfId="0" applyFont="1" applyFill="1" applyAlignment="1" applyProtection="1">
      <alignment horizontal="center"/>
      <protection/>
    </xf>
    <xf numFmtId="37" fontId="16" fillId="0" borderId="0" xfId="0" applyFont="1" applyFill="1" applyAlignment="1" applyProtection="1">
      <alignment horizontal="center"/>
      <protection/>
    </xf>
    <xf numFmtId="37" fontId="6" fillId="0" borderId="0" xfId="0" applyFont="1" applyAlignment="1" quotePrefix="1">
      <alignment/>
    </xf>
    <xf numFmtId="183" fontId="6" fillId="0" borderId="7" xfId="15" applyNumberFormat="1" applyFont="1" applyFill="1" applyBorder="1" applyAlignment="1">
      <alignment/>
    </xf>
    <xf numFmtId="183" fontId="6" fillId="0" borderId="8" xfId="15" applyNumberFormat="1" applyFont="1" applyFill="1" applyBorder="1" applyAlignment="1">
      <alignment/>
    </xf>
    <xf numFmtId="183" fontId="6" fillId="0" borderId="9" xfId="15" applyNumberFormat="1" applyFont="1" applyFill="1" applyBorder="1" applyAlignment="1">
      <alignment/>
    </xf>
    <xf numFmtId="183" fontId="6" fillId="0" borderId="10" xfId="15" applyNumberFormat="1" applyFont="1" applyFill="1" applyBorder="1" applyAlignment="1">
      <alignment/>
    </xf>
    <xf numFmtId="183" fontId="6" fillId="0" borderId="3" xfId="15" applyNumberFormat="1" applyFont="1" applyFill="1" applyBorder="1" applyAlignment="1">
      <alignment/>
    </xf>
    <xf numFmtId="183" fontId="6" fillId="0" borderId="11" xfId="15" applyNumberFormat="1" applyFont="1" applyFill="1" applyBorder="1" applyAlignment="1">
      <alignment/>
    </xf>
    <xf numFmtId="37" fontId="12" fillId="0" borderId="0" xfId="0" applyFont="1" applyAlignment="1" applyProtection="1">
      <alignment horizontal="center"/>
      <protection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7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tabSelected="1" zoomScaleSheetLayoutView="100" workbookViewId="0" topLeftCell="A35">
      <selection activeCell="F44" sqref="F44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4.57421875" style="5" customWidth="1"/>
    <col min="7" max="7" width="2.00390625" style="5" customWidth="1"/>
    <col min="8" max="8" width="14.57421875" style="5" customWidth="1"/>
    <col min="9" max="9" width="3.42187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3"/>
      <c r="J1" s="4"/>
      <c r="K1" s="4"/>
      <c r="L1" s="4"/>
    </row>
    <row r="2" spans="1:12" s="36" customFormat="1" ht="9" customHeight="1">
      <c r="A2" s="30" t="s">
        <v>2</v>
      </c>
      <c r="B2" s="31"/>
      <c r="C2" s="31"/>
      <c r="D2" s="31"/>
      <c r="E2" s="31"/>
      <c r="F2" s="31"/>
      <c r="G2" s="31"/>
      <c r="H2" s="32"/>
      <c r="I2" s="33"/>
      <c r="J2" s="34"/>
      <c r="K2" s="34"/>
      <c r="L2" s="35"/>
    </row>
    <row r="3" spans="1:12" s="36" customFormat="1" ht="9" customHeight="1">
      <c r="A3" s="30"/>
      <c r="B3" s="31"/>
      <c r="C3" s="31"/>
      <c r="D3" s="31"/>
      <c r="E3" s="31"/>
      <c r="F3" s="31"/>
      <c r="G3" s="31"/>
      <c r="H3" s="32"/>
      <c r="I3" s="33"/>
      <c r="J3" s="34"/>
      <c r="K3" s="34"/>
      <c r="L3" s="35"/>
    </row>
    <row r="4" spans="1:12" ht="15.75" customHeight="1">
      <c r="A4" s="1" t="s">
        <v>33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15.75" customHeight="1">
      <c r="A5" s="1"/>
      <c r="B5" s="1"/>
      <c r="C5" s="1"/>
      <c r="D5" s="9"/>
      <c r="E5" s="2"/>
      <c r="F5" s="1"/>
      <c r="G5" s="1"/>
      <c r="H5" s="105"/>
      <c r="I5" s="6"/>
      <c r="J5" s="6"/>
      <c r="K5" s="7"/>
      <c r="L5" s="4"/>
    </row>
    <row r="6" spans="4:12" ht="15.75" customHeight="1">
      <c r="D6" s="10"/>
      <c r="E6" s="10"/>
      <c r="F6" s="11" t="s">
        <v>27</v>
      </c>
      <c r="G6" s="6"/>
      <c r="H6" s="11" t="str">
        <f>F6</f>
        <v>As At</v>
      </c>
      <c r="I6" s="3"/>
      <c r="J6" s="7"/>
      <c r="L6" s="7"/>
    </row>
    <row r="7" spans="4:12" ht="15.75" customHeight="1">
      <c r="D7" s="10"/>
      <c r="E7" s="10"/>
      <c r="F7" s="11" t="s">
        <v>51</v>
      </c>
      <c r="G7" s="6"/>
      <c r="H7" s="11" t="s">
        <v>39</v>
      </c>
      <c r="I7" s="3"/>
      <c r="J7" s="7"/>
      <c r="L7" s="7"/>
    </row>
    <row r="8" spans="4:12" ht="15.75" customHeight="1">
      <c r="D8" s="10"/>
      <c r="E8" s="10"/>
      <c r="F8" s="11" t="s">
        <v>37</v>
      </c>
      <c r="G8" s="6"/>
      <c r="H8" s="11" t="s">
        <v>34</v>
      </c>
      <c r="I8" s="3"/>
      <c r="J8" s="7"/>
      <c r="L8" s="7"/>
    </row>
    <row r="9" spans="4:12" ht="15.75" customHeight="1">
      <c r="D9" s="10"/>
      <c r="E9" s="10"/>
      <c r="F9" s="11" t="s">
        <v>38</v>
      </c>
      <c r="G9" s="6"/>
      <c r="H9" s="11" t="s">
        <v>40</v>
      </c>
      <c r="I9" s="3"/>
      <c r="J9" s="7"/>
      <c r="L9" s="7"/>
    </row>
    <row r="10" spans="4:12" ht="15.75" customHeight="1">
      <c r="D10" s="10"/>
      <c r="E10" s="10"/>
      <c r="F10" s="13" t="s">
        <v>69</v>
      </c>
      <c r="G10" s="14"/>
      <c r="H10" s="13" t="s">
        <v>65</v>
      </c>
      <c r="I10" s="3"/>
      <c r="J10" s="15"/>
      <c r="L10" s="15"/>
    </row>
    <row r="11" spans="4:12" ht="15.75" customHeight="1">
      <c r="D11" s="10"/>
      <c r="E11" s="10"/>
      <c r="F11" s="37" t="s">
        <v>1</v>
      </c>
      <c r="G11" s="10"/>
      <c r="H11" s="37" t="s">
        <v>1</v>
      </c>
      <c r="I11" s="3"/>
      <c r="J11" s="15"/>
      <c r="L11" s="7"/>
    </row>
    <row r="12" spans="4:12" ht="12" customHeight="1">
      <c r="D12" s="10"/>
      <c r="E12" s="10"/>
      <c r="G12" s="10"/>
      <c r="I12" s="3"/>
      <c r="K12" s="4"/>
      <c r="L12" s="4"/>
    </row>
    <row r="13" spans="1:12" ht="15.75" customHeight="1">
      <c r="A13" s="16"/>
      <c r="B13" s="16"/>
      <c r="C13" s="5" t="s">
        <v>4</v>
      </c>
      <c r="F13" s="19">
        <v>133568</v>
      </c>
      <c r="H13" s="19">
        <v>134393</v>
      </c>
      <c r="J13" s="20"/>
      <c r="K13" s="20"/>
      <c r="L13" s="20"/>
    </row>
    <row r="14" spans="1:12" ht="15.75" customHeight="1">
      <c r="A14" s="16"/>
      <c r="B14" s="16"/>
      <c r="C14" s="5" t="s">
        <v>80</v>
      </c>
      <c r="F14" s="19">
        <v>181747</v>
      </c>
      <c r="H14" s="19">
        <v>178434</v>
      </c>
      <c r="J14" s="20"/>
      <c r="K14" s="20"/>
      <c r="L14" s="20"/>
    </row>
    <row r="15" spans="1:12" ht="15.75" customHeight="1">
      <c r="A15" s="16"/>
      <c r="B15" s="16"/>
      <c r="C15" s="5" t="s">
        <v>81</v>
      </c>
      <c r="F15" s="19">
        <v>36930</v>
      </c>
      <c r="H15" s="19">
        <v>36787</v>
      </c>
      <c r="J15" s="20"/>
      <c r="K15" s="20"/>
      <c r="L15" s="20"/>
    </row>
    <row r="16" spans="1:12" ht="15.75" customHeight="1">
      <c r="A16" s="16"/>
      <c r="B16" s="16"/>
      <c r="C16" s="5" t="s">
        <v>5</v>
      </c>
      <c r="F16" s="19">
        <v>60833</v>
      </c>
      <c r="H16" s="19">
        <v>60833</v>
      </c>
      <c r="J16" s="20"/>
      <c r="K16" s="20"/>
      <c r="L16" s="20"/>
    </row>
    <row r="17" spans="1:12" ht="15.75" customHeight="1">
      <c r="A17" s="16"/>
      <c r="B17" s="16"/>
      <c r="C17" s="5" t="s">
        <v>83</v>
      </c>
      <c r="F17" s="19">
        <v>1457</v>
      </c>
      <c r="H17" s="19">
        <v>1457</v>
      </c>
      <c r="J17" s="20"/>
      <c r="K17" s="20"/>
      <c r="L17" s="20"/>
    </row>
    <row r="18" spans="1:12" ht="15.75" customHeight="1">
      <c r="A18" s="16"/>
      <c r="B18" s="16"/>
      <c r="C18" s="5" t="s">
        <v>61</v>
      </c>
      <c r="F18" s="19">
        <v>63739</v>
      </c>
      <c r="H18" s="19">
        <v>63739</v>
      </c>
      <c r="J18" s="20"/>
      <c r="K18" s="20"/>
      <c r="L18" s="20"/>
    </row>
    <row r="19" spans="1:12" ht="15.75" customHeight="1">
      <c r="A19" s="16"/>
      <c r="B19" s="16"/>
      <c r="C19" s="5" t="s">
        <v>82</v>
      </c>
      <c r="F19" s="19">
        <v>10488</v>
      </c>
      <c r="H19" s="19">
        <v>10389</v>
      </c>
      <c r="J19" s="20"/>
      <c r="K19" s="20"/>
      <c r="L19" s="20"/>
    </row>
    <row r="20" spans="1:12" ht="15.75" customHeight="1">
      <c r="A20" s="16"/>
      <c r="B20" s="16"/>
      <c r="C20" s="5" t="s">
        <v>57</v>
      </c>
      <c r="F20" s="19">
        <v>394</v>
      </c>
      <c r="H20" s="19">
        <v>390</v>
      </c>
      <c r="J20" s="20"/>
      <c r="K20" s="20"/>
      <c r="L20" s="20"/>
    </row>
    <row r="21" spans="4:12" ht="12" customHeight="1">
      <c r="D21" s="10"/>
      <c r="E21" s="10"/>
      <c r="G21" s="10"/>
      <c r="I21" s="3"/>
      <c r="K21" s="4"/>
      <c r="L21" s="4"/>
    </row>
    <row r="22" spans="1:12" ht="15.75" customHeight="1">
      <c r="A22" s="16"/>
      <c r="B22" s="16"/>
      <c r="C22" s="5" t="s">
        <v>6</v>
      </c>
      <c r="F22" s="19"/>
      <c r="H22" s="19"/>
      <c r="J22" s="21"/>
      <c r="K22" s="21"/>
      <c r="L22" s="21"/>
    </row>
    <row r="23" spans="1:12" ht="15.75" customHeight="1">
      <c r="A23" s="16"/>
      <c r="B23" s="16"/>
      <c r="D23" s="22" t="s">
        <v>62</v>
      </c>
      <c r="E23" s="22"/>
      <c r="F23" s="19">
        <v>337583</v>
      </c>
      <c r="H23" s="19">
        <v>344090</v>
      </c>
      <c r="J23" s="21"/>
      <c r="K23" s="21"/>
      <c r="L23" s="21"/>
    </row>
    <row r="24" spans="1:12" ht="15.75" customHeight="1">
      <c r="A24" s="16"/>
      <c r="B24" s="16"/>
      <c r="C24" s="16"/>
      <c r="D24" s="22" t="s">
        <v>7</v>
      </c>
      <c r="E24" s="22"/>
      <c r="F24" s="19">
        <v>34872</v>
      </c>
      <c r="H24" s="19">
        <v>31800</v>
      </c>
      <c r="J24" s="21"/>
      <c r="K24" s="21"/>
      <c r="L24" s="21"/>
    </row>
    <row r="25" spans="1:12" ht="15.75" customHeight="1">
      <c r="A25" s="16"/>
      <c r="B25" s="16"/>
      <c r="C25" s="16"/>
      <c r="D25" s="22" t="s">
        <v>85</v>
      </c>
      <c r="E25" s="22"/>
      <c r="F25" s="19">
        <f>68303+18949</f>
        <v>87252</v>
      </c>
      <c r="H25" s="19">
        <v>86743</v>
      </c>
      <c r="J25" s="21"/>
      <c r="K25" s="21"/>
      <c r="L25" s="21"/>
    </row>
    <row r="26" spans="1:12" ht="15.75" customHeight="1">
      <c r="A26" s="16"/>
      <c r="B26" s="16"/>
      <c r="C26" s="16"/>
      <c r="D26" s="23" t="s">
        <v>84</v>
      </c>
      <c r="E26" s="23"/>
      <c r="F26" s="24">
        <v>16972</v>
      </c>
      <c r="G26" s="25"/>
      <c r="H26" s="24">
        <v>18569</v>
      </c>
      <c r="J26" s="21"/>
      <c r="K26" s="21"/>
      <c r="L26" s="21"/>
    </row>
    <row r="27" spans="1:12" ht="15.75" customHeight="1">
      <c r="A27" s="16"/>
      <c r="B27" s="16"/>
      <c r="C27" s="16"/>
      <c r="D27" s="23" t="s">
        <v>36</v>
      </c>
      <c r="E27" s="23"/>
      <c r="F27" s="24">
        <v>21955</v>
      </c>
      <c r="G27" s="25"/>
      <c r="H27" s="24">
        <v>20866</v>
      </c>
      <c r="J27" s="21"/>
      <c r="K27" s="21"/>
      <c r="L27" s="21"/>
    </row>
    <row r="28" spans="1:12" ht="15.75" customHeight="1">
      <c r="A28" s="16"/>
      <c r="B28" s="16"/>
      <c r="C28" s="16"/>
      <c r="D28" s="22" t="s">
        <v>8</v>
      </c>
      <c r="E28" s="22"/>
      <c r="F28" s="19">
        <v>19350</v>
      </c>
      <c r="H28" s="19">
        <v>36663</v>
      </c>
      <c r="J28" s="21"/>
      <c r="K28" s="21"/>
      <c r="L28" s="21"/>
    </row>
    <row r="29" spans="1:12" ht="15.75" customHeight="1">
      <c r="A29" s="16"/>
      <c r="B29" s="16"/>
      <c r="C29" s="16"/>
      <c r="F29" s="26">
        <f>SUM(F23:F28)</f>
        <v>517984</v>
      </c>
      <c r="H29" s="26">
        <f>SUM(H23:H28)</f>
        <v>538731</v>
      </c>
      <c r="J29" s="21"/>
      <c r="K29" s="21"/>
      <c r="L29" s="21"/>
    </row>
    <row r="30" spans="4:12" ht="12" customHeight="1">
      <c r="D30" s="10"/>
      <c r="E30" s="10"/>
      <c r="G30" s="10"/>
      <c r="I30" s="3"/>
      <c r="K30" s="4"/>
      <c r="L30" s="4"/>
    </row>
    <row r="31" spans="1:12" ht="15.75" customHeight="1">
      <c r="A31" s="16"/>
      <c r="B31" s="16"/>
      <c r="C31" s="5" t="s">
        <v>9</v>
      </c>
      <c r="F31" s="19"/>
      <c r="H31" s="19"/>
      <c r="J31" s="21"/>
      <c r="K31" s="21"/>
      <c r="L31" s="21"/>
    </row>
    <row r="32" spans="1:12" ht="15.75" customHeight="1">
      <c r="A32" s="16"/>
      <c r="B32" s="16"/>
      <c r="C32" s="16"/>
      <c r="D32" s="22" t="s">
        <v>86</v>
      </c>
      <c r="E32" s="22"/>
      <c r="F32" s="19">
        <f>53654+79403+2875</f>
        <v>135932</v>
      </c>
      <c r="H32" s="19">
        <f>65810+90486+1</f>
        <v>156297</v>
      </c>
      <c r="J32" s="21"/>
      <c r="K32" s="21"/>
      <c r="L32" s="21"/>
    </row>
    <row r="33" spans="1:12" ht="15.75" customHeight="1">
      <c r="A33" s="16"/>
      <c r="B33" s="16"/>
      <c r="C33" s="16"/>
      <c r="D33" s="22" t="s">
        <v>10</v>
      </c>
      <c r="E33" s="22"/>
      <c r="F33" s="19">
        <v>260971</v>
      </c>
      <c r="H33" s="19">
        <v>263376</v>
      </c>
      <c r="J33" s="21"/>
      <c r="K33" s="21"/>
      <c r="L33" s="21"/>
    </row>
    <row r="34" spans="1:12" ht="15.75" customHeight="1">
      <c r="A34" s="16"/>
      <c r="B34" s="16"/>
      <c r="C34" s="16"/>
      <c r="D34" s="22" t="s">
        <v>11</v>
      </c>
      <c r="E34" s="22"/>
      <c r="F34" s="19">
        <v>2185</v>
      </c>
      <c r="H34" s="19">
        <v>1887</v>
      </c>
      <c r="J34" s="21"/>
      <c r="K34" s="21"/>
      <c r="L34" s="21"/>
    </row>
    <row r="35" spans="1:12" ht="15.75" customHeight="1">
      <c r="A35" s="16"/>
      <c r="B35" s="16"/>
      <c r="C35" s="16"/>
      <c r="F35" s="26">
        <f>SUM(F32:F34)</f>
        <v>399088</v>
      </c>
      <c r="H35" s="26">
        <f>SUM(H32:H34)</f>
        <v>421560</v>
      </c>
      <c r="J35" s="21"/>
      <c r="K35" s="21"/>
      <c r="L35" s="21"/>
    </row>
    <row r="36" spans="4:12" ht="12" customHeight="1">
      <c r="D36" s="10"/>
      <c r="E36" s="10"/>
      <c r="G36" s="10"/>
      <c r="I36" s="3"/>
      <c r="K36" s="4"/>
      <c r="L36" s="4"/>
    </row>
    <row r="37" spans="1:12" ht="15.75" customHeight="1">
      <c r="A37" s="16"/>
      <c r="B37" s="16"/>
      <c r="C37" s="5" t="s">
        <v>64</v>
      </c>
      <c r="F37" s="19">
        <f>F29-F35</f>
        <v>118896</v>
      </c>
      <c r="H37" s="19">
        <f>H29-H35</f>
        <v>117171</v>
      </c>
      <c r="J37" s="21"/>
      <c r="K37" s="21"/>
      <c r="L37" s="21"/>
    </row>
    <row r="38" spans="1:12" ht="15.75" customHeight="1" thickBot="1">
      <c r="A38" s="16"/>
      <c r="B38" s="16"/>
      <c r="F38" s="27">
        <f>SUM(F13:F20)+F37</f>
        <v>608052</v>
      </c>
      <c r="H38" s="27">
        <f>SUM(H13:H20)+H37</f>
        <v>603593</v>
      </c>
      <c r="J38" s="21"/>
      <c r="K38" s="21"/>
      <c r="L38" s="21"/>
    </row>
    <row r="39" spans="4:12" ht="12" customHeight="1">
      <c r="D39" s="10"/>
      <c r="E39" s="10"/>
      <c r="G39" s="10"/>
      <c r="I39" s="3"/>
      <c r="K39" s="4"/>
      <c r="L39" s="4"/>
    </row>
    <row r="40" spans="1:12" ht="15.75" customHeight="1">
      <c r="A40" s="16"/>
      <c r="B40" s="16"/>
      <c r="C40" s="5" t="s">
        <v>100</v>
      </c>
      <c r="F40" s="19"/>
      <c r="H40" s="19"/>
      <c r="J40" s="21"/>
      <c r="K40" s="21"/>
      <c r="L40" s="21"/>
    </row>
    <row r="41" spans="1:12" ht="15.75" customHeight="1">
      <c r="A41" s="16"/>
      <c r="B41" s="16"/>
      <c r="C41" s="22" t="s">
        <v>12</v>
      </c>
      <c r="F41" s="19">
        <v>401423</v>
      </c>
      <c r="H41" s="19">
        <v>401423</v>
      </c>
      <c r="J41" s="21"/>
      <c r="K41" s="21"/>
      <c r="L41" s="21"/>
    </row>
    <row r="42" spans="1:12" ht="15.75" customHeight="1">
      <c r="A42" s="16"/>
      <c r="B42" s="16"/>
      <c r="C42" s="22" t="s">
        <v>13</v>
      </c>
      <c r="F42" s="19">
        <v>44639</v>
      </c>
      <c r="H42" s="19">
        <v>45824</v>
      </c>
      <c r="J42" s="21"/>
      <c r="K42" s="21"/>
      <c r="L42" s="21"/>
    </row>
    <row r="43" spans="1:12" ht="15.75" customHeight="1">
      <c r="A43" s="16"/>
      <c r="C43" s="22" t="s">
        <v>54</v>
      </c>
      <c r="F43" s="28">
        <v>75918</v>
      </c>
      <c r="H43" s="28">
        <v>75918</v>
      </c>
      <c r="J43" s="21"/>
      <c r="K43" s="21"/>
      <c r="L43" s="21"/>
    </row>
    <row r="44" spans="1:12" ht="15.75" customHeight="1">
      <c r="A44" s="16"/>
      <c r="F44" s="24">
        <f>+F41+F43+F42</f>
        <v>521980</v>
      </c>
      <c r="H44" s="24">
        <v>523165</v>
      </c>
      <c r="J44" s="21"/>
      <c r="K44" s="21"/>
      <c r="L44" s="21"/>
    </row>
    <row r="45" spans="1:12" ht="15.75" customHeight="1">
      <c r="A45" s="16"/>
      <c r="B45" s="16"/>
      <c r="C45" s="5" t="s">
        <v>14</v>
      </c>
      <c r="F45" s="19">
        <v>-21415</v>
      </c>
      <c r="H45" s="19">
        <v>-22257</v>
      </c>
      <c r="J45" s="21"/>
      <c r="K45" s="21"/>
      <c r="L45" s="21"/>
    </row>
    <row r="46" spans="1:12" ht="15.75" customHeight="1">
      <c r="A46" s="16"/>
      <c r="B46" s="16"/>
      <c r="C46" s="5" t="s">
        <v>87</v>
      </c>
      <c r="F46" s="19">
        <v>13364</v>
      </c>
      <c r="H46" s="19">
        <v>13364</v>
      </c>
      <c r="J46" s="21"/>
      <c r="K46" s="21"/>
      <c r="L46" s="21"/>
    </row>
    <row r="47" spans="1:12" ht="15.75" customHeight="1">
      <c r="A47" s="16"/>
      <c r="B47" s="16"/>
      <c r="C47" s="5" t="s">
        <v>88</v>
      </c>
      <c r="F47" s="19"/>
      <c r="H47" s="19"/>
      <c r="J47" s="21"/>
      <c r="K47" s="21"/>
      <c r="L47" s="21"/>
    </row>
    <row r="48" spans="1:12" ht="15.75" customHeight="1">
      <c r="A48" s="16"/>
      <c r="B48" s="16"/>
      <c r="D48" s="22" t="s">
        <v>93</v>
      </c>
      <c r="F48" s="19">
        <v>1291</v>
      </c>
      <c r="H48" s="19">
        <v>1186</v>
      </c>
      <c r="J48" s="21"/>
      <c r="K48" s="21"/>
      <c r="L48" s="21"/>
    </row>
    <row r="49" spans="1:12" ht="15.75" customHeight="1">
      <c r="A49" s="16"/>
      <c r="B49" s="16"/>
      <c r="D49" s="22" t="s">
        <v>92</v>
      </c>
      <c r="F49" s="19">
        <f>28750-2875</f>
        <v>25875</v>
      </c>
      <c r="H49" s="19">
        <v>28750</v>
      </c>
      <c r="J49" s="21"/>
      <c r="K49" s="21"/>
      <c r="L49" s="21"/>
    </row>
    <row r="50" spans="1:12" ht="15.75" customHeight="1">
      <c r="A50" s="16"/>
      <c r="B50" s="16"/>
      <c r="D50" s="22" t="s">
        <v>94</v>
      </c>
      <c r="F50" s="19">
        <f>7430+38812</f>
        <v>46242</v>
      </c>
      <c r="H50" s="19">
        <v>38812</v>
      </c>
      <c r="J50" s="21"/>
      <c r="K50" s="21"/>
      <c r="L50" s="21"/>
    </row>
    <row r="51" spans="1:12" ht="15.75" customHeight="1">
      <c r="A51" s="16"/>
      <c r="B51" s="16"/>
      <c r="D51" s="22" t="s">
        <v>91</v>
      </c>
      <c r="F51" s="19">
        <v>5233</v>
      </c>
      <c r="H51" s="19">
        <f>43634-38812</f>
        <v>4822</v>
      </c>
      <c r="J51" s="21"/>
      <c r="K51" s="21"/>
      <c r="L51" s="21"/>
    </row>
    <row r="52" spans="1:12" ht="15.75" customHeight="1">
      <c r="A52" s="16"/>
      <c r="B52" s="16"/>
      <c r="D52" s="22" t="s">
        <v>90</v>
      </c>
      <c r="F52" s="19">
        <v>4817</v>
      </c>
      <c r="H52" s="19">
        <v>4721</v>
      </c>
      <c r="J52" s="21"/>
      <c r="K52" s="21"/>
      <c r="L52" s="21"/>
    </row>
    <row r="53" spans="1:12" ht="15.75" customHeight="1">
      <c r="A53" s="16"/>
      <c r="B53" s="16"/>
      <c r="D53" s="22" t="s">
        <v>89</v>
      </c>
      <c r="F53" s="19">
        <v>6806</v>
      </c>
      <c r="H53" s="19">
        <v>6874</v>
      </c>
      <c r="J53" s="21"/>
      <c r="K53" s="21"/>
      <c r="L53" s="21"/>
    </row>
    <row r="54" spans="1:12" ht="15.75" customHeight="1">
      <c r="A54" s="16"/>
      <c r="B54" s="16"/>
      <c r="C54" s="5" t="s">
        <v>15</v>
      </c>
      <c r="F54" s="19">
        <v>3859</v>
      </c>
      <c r="H54" s="19">
        <v>4156</v>
      </c>
      <c r="J54" s="21"/>
      <c r="K54" s="21"/>
      <c r="L54" s="21"/>
    </row>
    <row r="55" spans="1:12" ht="15.75" customHeight="1" thickBot="1">
      <c r="A55" s="16"/>
      <c r="B55" s="16"/>
      <c r="F55" s="27">
        <f>SUM(F44:F54)</f>
        <v>608052</v>
      </c>
      <c r="H55" s="27">
        <f>SUM(H44:H54)</f>
        <v>603593</v>
      </c>
      <c r="J55" s="21"/>
      <c r="K55" s="21"/>
      <c r="L55" s="21"/>
    </row>
    <row r="56" spans="1:12" ht="15.75" customHeight="1">
      <c r="A56" s="16"/>
      <c r="B56" s="16"/>
      <c r="C56" s="16"/>
      <c r="F56" s="24"/>
      <c r="H56" s="24"/>
      <c r="J56" s="21"/>
      <c r="K56" s="21"/>
      <c r="L56" s="21"/>
    </row>
    <row r="57" spans="1:12" ht="15.75" customHeight="1">
      <c r="A57" s="16"/>
      <c r="B57" s="16"/>
      <c r="C57" s="38" t="s">
        <v>41</v>
      </c>
      <c r="F57" s="39">
        <f>(+F42+F41+F43)/954681</f>
        <v>0.5467585507619823</v>
      </c>
      <c r="G57" s="40"/>
      <c r="H57" s="39">
        <v>0.5479998030755823</v>
      </c>
      <c r="J57" s="21"/>
      <c r="K57" s="21"/>
      <c r="L57" s="21"/>
    </row>
    <row r="58" spans="1:12" ht="15.75" customHeight="1">
      <c r="A58" s="16"/>
      <c r="B58" s="16"/>
      <c r="C58" s="16"/>
      <c r="F58" s="19"/>
      <c r="H58" s="19"/>
      <c r="J58" s="21"/>
      <c r="K58" s="21"/>
      <c r="L58" s="21"/>
    </row>
    <row r="59" spans="1:12" ht="15.75" customHeight="1">
      <c r="A59" s="98"/>
      <c r="B59" s="99"/>
      <c r="C59" s="100"/>
      <c r="D59" s="101"/>
      <c r="H59" s="19"/>
      <c r="J59" s="21"/>
      <c r="K59" s="21"/>
      <c r="L59" s="21"/>
    </row>
    <row r="60" spans="1:12" ht="15.75" customHeight="1">
      <c r="A60" s="16"/>
      <c r="B60" s="16"/>
      <c r="C60" s="16"/>
      <c r="H60" s="19"/>
      <c r="J60" s="21"/>
      <c r="K60" s="21"/>
      <c r="L60" s="21"/>
    </row>
    <row r="61" spans="1:12" ht="15.75" customHeight="1">
      <c r="A61" s="16"/>
      <c r="B61" s="16"/>
      <c r="C61" s="16"/>
      <c r="H61" s="19"/>
      <c r="J61" s="21"/>
      <c r="K61" s="21"/>
      <c r="L61" s="21"/>
    </row>
    <row r="62" spans="1:12" ht="15.75" customHeight="1">
      <c r="A62" s="16"/>
      <c r="B62" s="16"/>
      <c r="C62" s="16"/>
      <c r="H62" s="19"/>
      <c r="J62" s="21"/>
      <c r="K62" s="21"/>
      <c r="L62" s="21"/>
    </row>
    <row r="63" spans="1:12" ht="15.75" customHeight="1">
      <c r="A63" s="16"/>
      <c r="B63" s="16"/>
      <c r="C63" s="16"/>
      <c r="H63" s="19"/>
      <c r="J63" s="21"/>
      <c r="K63" s="21"/>
      <c r="L63" s="21"/>
    </row>
    <row r="64" spans="1:12" ht="15.75" customHeight="1">
      <c r="A64" s="16"/>
      <c r="B64" s="16"/>
      <c r="C64" s="16"/>
      <c r="H64" s="19"/>
      <c r="J64" s="21"/>
      <c r="K64" s="21"/>
      <c r="L64" s="21"/>
    </row>
    <row r="65" spans="1:12" ht="15.75" customHeight="1">
      <c r="A65" s="16"/>
      <c r="B65" s="16"/>
      <c r="C65" s="16"/>
      <c r="H65" s="19"/>
      <c r="J65" s="21"/>
      <c r="K65" s="21"/>
      <c r="L65" s="21"/>
    </row>
    <row r="66" spans="1:12" ht="15.75" customHeight="1">
      <c r="A66" s="16"/>
      <c r="B66" s="16"/>
      <c r="C66" s="16"/>
      <c r="H66" s="19"/>
      <c r="J66" s="21"/>
      <c r="K66" s="21"/>
      <c r="L66" s="21"/>
    </row>
    <row r="67" spans="1:12" ht="15.75" customHeight="1">
      <c r="A67" s="16"/>
      <c r="B67" s="16"/>
      <c r="C67" s="16"/>
      <c r="J67" s="21"/>
      <c r="K67" s="21"/>
      <c r="L67" s="21"/>
    </row>
    <row r="68" spans="10:12" ht="15.75" customHeight="1">
      <c r="J68" s="21"/>
      <c r="K68" s="21"/>
      <c r="L68" s="21"/>
    </row>
    <row r="69" spans="10:12" ht="15.75" customHeight="1">
      <c r="J69" s="21"/>
      <c r="K69" s="21"/>
      <c r="L69" s="21"/>
    </row>
    <row r="70" spans="10:12" ht="15.75" customHeight="1">
      <c r="J70" s="21"/>
      <c r="K70" s="21"/>
      <c r="L70" s="21"/>
    </row>
    <row r="71" spans="10:12" ht="15.75" customHeight="1">
      <c r="J71" s="21"/>
      <c r="K71" s="21"/>
      <c r="L71" s="21"/>
    </row>
    <row r="72" spans="10:12" ht="15.75" customHeight="1">
      <c r="J72" s="21"/>
      <c r="K72" s="21"/>
      <c r="L72" s="21"/>
    </row>
    <row r="73" spans="10:12" ht="15.75" customHeight="1">
      <c r="J73" s="21"/>
      <c r="K73" s="21"/>
      <c r="L73" s="21"/>
    </row>
    <row r="74" spans="10:12" ht="15.75" customHeight="1">
      <c r="J74" s="21"/>
      <c r="K74" s="21"/>
      <c r="L74" s="21"/>
    </row>
    <row r="75" spans="10:12" ht="15.75" customHeight="1">
      <c r="J75" s="21"/>
      <c r="K75" s="21"/>
      <c r="L75" s="21"/>
    </row>
    <row r="76" spans="10:12" ht="15.75" customHeight="1"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1"/>
      <c r="K173" s="21"/>
      <c r="L173" s="21"/>
    </row>
    <row r="174" spans="10:12" ht="15.75" customHeight="1">
      <c r="J174" s="21"/>
      <c r="K174" s="21"/>
      <c r="L174" s="21"/>
    </row>
    <row r="175" spans="10:12" ht="15.75" customHeight="1">
      <c r="J175" s="21"/>
      <c r="K175" s="21"/>
      <c r="L175" s="21"/>
    </row>
    <row r="176" spans="10:12" ht="15.75" customHeight="1">
      <c r="J176" s="21"/>
      <c r="K176" s="21"/>
      <c r="L176" s="21"/>
    </row>
    <row r="177" spans="10:12" ht="15.75" customHeight="1">
      <c r="J177" s="21"/>
      <c r="K177" s="21"/>
      <c r="L177" s="21"/>
    </row>
    <row r="178" spans="10:12" ht="15.75" customHeight="1">
      <c r="J178" s="29"/>
      <c r="K178" s="29"/>
      <c r="L178" s="29"/>
    </row>
    <row r="179" spans="10:12" ht="15.75" customHeight="1">
      <c r="J179" s="29"/>
      <c r="K179" s="29"/>
      <c r="L179" s="29"/>
    </row>
    <row r="180" spans="10:12" ht="15.75" customHeight="1">
      <c r="J180" s="29"/>
      <c r="K180" s="29"/>
      <c r="L180" s="29"/>
    </row>
    <row r="181" spans="10:12" ht="15.75" customHeight="1">
      <c r="J181" s="29"/>
      <c r="K181" s="29"/>
      <c r="L181" s="29"/>
    </row>
    <row r="182" spans="10:12" ht="15.75" customHeight="1">
      <c r="J182" s="29"/>
      <c r="K182" s="29"/>
      <c r="L182" s="29"/>
    </row>
    <row r="183" spans="10:12" ht="15.75" customHeight="1">
      <c r="J183" s="29"/>
      <c r="K183" s="29"/>
      <c r="L183" s="29"/>
    </row>
    <row r="184" spans="10:12" ht="15.75" customHeight="1">
      <c r="J184" s="29"/>
      <c r="K184" s="29"/>
      <c r="L184" s="29"/>
    </row>
    <row r="185" spans="10:12" ht="15.75" customHeight="1">
      <c r="J185" s="29"/>
      <c r="K185" s="29"/>
      <c r="L185" s="29"/>
    </row>
    <row r="186" spans="10:12" ht="15.75" customHeight="1">
      <c r="J186" s="29"/>
      <c r="K186" s="29"/>
      <c r="L186" s="29"/>
    </row>
    <row r="187" spans="10:12" ht="15.75" customHeight="1">
      <c r="J187" s="29"/>
      <c r="K187" s="29"/>
      <c r="L187" s="29"/>
    </row>
    <row r="188" spans="10:12" ht="15.75" customHeight="1">
      <c r="J188" s="29"/>
      <c r="K188" s="29"/>
      <c r="L188" s="29"/>
    </row>
    <row r="189" spans="10:12" ht="15.75" customHeight="1">
      <c r="J189" s="29"/>
      <c r="K189" s="29"/>
      <c r="L189" s="29"/>
    </row>
    <row r="190" spans="10:12" ht="15.75" customHeight="1">
      <c r="J190" s="29"/>
      <c r="K190" s="29"/>
      <c r="L190" s="29"/>
    </row>
    <row r="191" spans="10:12" ht="15.75" customHeight="1">
      <c r="J191" s="29"/>
      <c r="K191" s="29"/>
      <c r="L191" s="29"/>
    </row>
    <row r="192" spans="10:12" ht="15.75" customHeight="1">
      <c r="J192" s="29"/>
      <c r="K192" s="29"/>
      <c r="L192" s="29"/>
    </row>
    <row r="193" spans="10:12" ht="15.75" customHeight="1">
      <c r="J193" s="29"/>
      <c r="K193" s="29"/>
      <c r="L193" s="29"/>
    </row>
    <row r="194" spans="10:12" ht="15.75" customHeight="1">
      <c r="J194" s="29"/>
      <c r="K194" s="29"/>
      <c r="L194" s="29"/>
    </row>
    <row r="195" spans="10:12" ht="15.75" customHeight="1">
      <c r="J195" s="29"/>
      <c r="K195" s="29"/>
      <c r="L195" s="29"/>
    </row>
    <row r="196" spans="10:12" ht="15.75" customHeight="1">
      <c r="J196" s="29"/>
      <c r="K196" s="29"/>
      <c r="L196" s="29"/>
    </row>
    <row r="197" spans="10:12" ht="15.75" customHeight="1">
      <c r="J197" s="29"/>
      <c r="K197" s="29"/>
      <c r="L197" s="29"/>
    </row>
    <row r="198" spans="10:12" ht="15.75" customHeight="1">
      <c r="J198" s="29"/>
      <c r="K198" s="29"/>
      <c r="L198" s="29"/>
    </row>
    <row r="199" spans="10:12" ht="15.75" customHeight="1">
      <c r="J199" s="29"/>
      <c r="K199" s="29"/>
      <c r="L199" s="29"/>
    </row>
    <row r="200" spans="10:12" ht="15.75" customHeight="1">
      <c r="J200" s="29"/>
      <c r="K200" s="29"/>
      <c r="L200" s="29"/>
    </row>
    <row r="201" spans="10:12" ht="15.75" customHeight="1">
      <c r="J201" s="29"/>
      <c r="K201" s="29"/>
      <c r="L201" s="29"/>
    </row>
    <row r="202" spans="10:12" ht="15.75" customHeight="1">
      <c r="J202" s="29"/>
      <c r="K202" s="29"/>
      <c r="L202" s="29"/>
    </row>
    <row r="203" spans="10:12" ht="15.75" customHeight="1">
      <c r="J203" s="29"/>
      <c r="K203" s="29"/>
      <c r="L203" s="29"/>
    </row>
    <row r="204" spans="10:12" ht="15.75" customHeight="1">
      <c r="J204" s="29"/>
      <c r="K204" s="29"/>
      <c r="L204" s="29"/>
    </row>
    <row r="205" spans="10:12" ht="15.75" customHeight="1">
      <c r="J205" s="29"/>
      <c r="K205" s="29"/>
      <c r="L205" s="29"/>
    </row>
    <row r="206" spans="10:12" ht="15.75" customHeight="1">
      <c r="J206" s="29"/>
      <c r="K206" s="29"/>
      <c r="L206" s="29"/>
    </row>
    <row r="207" spans="10:12" ht="15.75" customHeight="1">
      <c r="J207" s="29"/>
      <c r="K207" s="29"/>
      <c r="L207" s="29"/>
    </row>
    <row r="208" spans="10:12" ht="15.75" customHeight="1">
      <c r="J208" s="29"/>
      <c r="K208" s="29"/>
      <c r="L208" s="29"/>
    </row>
    <row r="209" spans="10:12" ht="15.75" customHeight="1">
      <c r="J209" s="29"/>
      <c r="K209" s="29"/>
      <c r="L209" s="29"/>
    </row>
    <row r="210" spans="10:12" ht="15.75" customHeight="1">
      <c r="J210" s="29"/>
      <c r="K210" s="29"/>
      <c r="L210" s="29"/>
    </row>
    <row r="211" spans="10:12" ht="15.75" customHeight="1">
      <c r="J211" s="29"/>
      <c r="K211" s="29"/>
      <c r="L211" s="29"/>
    </row>
    <row r="212" spans="10:12" ht="15.75" customHeight="1">
      <c r="J212" s="29"/>
      <c r="K212" s="29"/>
      <c r="L212" s="29"/>
    </row>
    <row r="213" spans="10:12" ht="15.75" customHeight="1">
      <c r="J213" s="29"/>
      <c r="K213" s="29"/>
      <c r="L213" s="29"/>
    </row>
    <row r="214" spans="10:12" ht="15.75" customHeight="1">
      <c r="J214" s="29"/>
      <c r="K214" s="29"/>
      <c r="L214" s="29"/>
    </row>
    <row r="215" spans="10:12" ht="15.75" customHeight="1">
      <c r="J215" s="29"/>
      <c r="K215" s="29"/>
      <c r="L215" s="29"/>
    </row>
    <row r="216" spans="10:12" ht="15.75" customHeight="1">
      <c r="J216" s="29"/>
      <c r="K216" s="29"/>
      <c r="L216" s="29"/>
    </row>
    <row r="217" spans="10:12" ht="15.75" customHeight="1">
      <c r="J217" s="29"/>
      <c r="K217" s="29"/>
      <c r="L217" s="29"/>
    </row>
    <row r="218" spans="10:12" ht="15.75" customHeight="1">
      <c r="J218" s="29"/>
      <c r="K218" s="29"/>
      <c r="L218" s="29"/>
    </row>
    <row r="219" spans="10:12" ht="15.75" customHeight="1">
      <c r="J219" s="29"/>
      <c r="K219" s="29"/>
      <c r="L219" s="29"/>
    </row>
    <row r="220" spans="10:12" ht="15.75" customHeight="1">
      <c r="J220" s="29"/>
      <c r="K220" s="29"/>
      <c r="L220" s="29"/>
    </row>
    <row r="221" spans="10:12" ht="15.75" customHeight="1">
      <c r="J221" s="29"/>
      <c r="K221" s="29"/>
      <c r="L221" s="29"/>
    </row>
    <row r="222" spans="10:12" ht="15.75" customHeight="1">
      <c r="J222" s="29"/>
      <c r="K222" s="29"/>
      <c r="L222" s="29"/>
    </row>
    <row r="223" spans="10:12" ht="15.75" customHeight="1">
      <c r="J223" s="29"/>
      <c r="K223" s="29"/>
      <c r="L223" s="29"/>
    </row>
    <row r="224" spans="10:12" ht="15.75" customHeight="1">
      <c r="J224" s="29"/>
      <c r="K224" s="29"/>
      <c r="L224" s="29"/>
    </row>
    <row r="225" spans="10:12" ht="15.75" customHeight="1">
      <c r="J225" s="29"/>
      <c r="K225" s="29"/>
      <c r="L225" s="29"/>
    </row>
    <row r="226" spans="10:12" ht="15.75" customHeight="1">
      <c r="J226" s="29"/>
      <c r="K226" s="29"/>
      <c r="L226" s="29"/>
    </row>
    <row r="227" spans="10:12" ht="15.75" customHeight="1">
      <c r="J227" s="29"/>
      <c r="K227" s="29"/>
      <c r="L227" s="29"/>
    </row>
    <row r="228" spans="10:12" ht="15.75" customHeight="1">
      <c r="J228" s="29"/>
      <c r="K228" s="29"/>
      <c r="L228" s="29"/>
    </row>
    <row r="229" spans="10:12" ht="15.75" customHeight="1">
      <c r="J229" s="29"/>
      <c r="K229" s="29"/>
      <c r="L229" s="29"/>
    </row>
    <row r="230" spans="10:12" ht="15.75" customHeight="1">
      <c r="J230" s="29"/>
      <c r="K230" s="29"/>
      <c r="L230" s="29"/>
    </row>
    <row r="231" spans="10:12" ht="15.75" customHeight="1">
      <c r="J231" s="29"/>
      <c r="K231" s="29"/>
      <c r="L231" s="29"/>
    </row>
    <row r="232" spans="10:12" ht="15.75" customHeight="1">
      <c r="J232" s="29"/>
      <c r="K232" s="29"/>
      <c r="L232" s="29"/>
    </row>
    <row r="233" spans="10:12" ht="15.75" customHeight="1">
      <c r="J233" s="29"/>
      <c r="K233" s="29"/>
      <c r="L233" s="29"/>
    </row>
    <row r="234" spans="10:12" ht="15.75" customHeight="1">
      <c r="J234" s="29"/>
      <c r="K234" s="29"/>
      <c r="L234" s="29"/>
    </row>
    <row r="235" spans="10:12" ht="15.75" customHeight="1">
      <c r="J235" s="29"/>
      <c r="K235" s="29"/>
      <c r="L235" s="29"/>
    </row>
    <row r="236" spans="10:12" ht="15.75" customHeight="1">
      <c r="J236" s="29"/>
      <c r="K236" s="29"/>
      <c r="L236" s="29"/>
    </row>
    <row r="237" spans="10:12" ht="15.75" customHeight="1">
      <c r="J237" s="29"/>
      <c r="K237" s="29"/>
      <c r="L237" s="29"/>
    </row>
    <row r="238" spans="10:12" ht="15.75" customHeight="1">
      <c r="J238" s="29"/>
      <c r="K238" s="29"/>
      <c r="L238" s="29"/>
    </row>
    <row r="239" spans="10:12" ht="15.75" customHeight="1">
      <c r="J239" s="29"/>
      <c r="K239" s="29"/>
      <c r="L239" s="29"/>
    </row>
    <row r="240" spans="10:12" ht="15.75" customHeight="1">
      <c r="J240" s="29"/>
      <c r="K240" s="29"/>
      <c r="L240" s="29"/>
    </row>
    <row r="241" spans="10:12" ht="15.75" customHeight="1">
      <c r="J241" s="29"/>
      <c r="K241" s="29"/>
      <c r="L241" s="29"/>
    </row>
    <row r="242" spans="10:12" ht="15.75" customHeight="1">
      <c r="J242" s="29"/>
      <c r="K242" s="29"/>
      <c r="L242" s="29"/>
    </row>
    <row r="243" spans="10:12" ht="15.75" customHeight="1">
      <c r="J243" s="29"/>
      <c r="K243" s="29"/>
      <c r="L243" s="29"/>
    </row>
    <row r="244" spans="10:12" ht="15.75" customHeight="1">
      <c r="J244" s="29"/>
      <c r="K244" s="29"/>
      <c r="L244" s="29"/>
    </row>
    <row r="245" spans="10:12" ht="15.75" customHeight="1">
      <c r="J245" s="29"/>
      <c r="K245" s="29"/>
      <c r="L245" s="29"/>
    </row>
    <row r="246" spans="10:12" ht="15.75" customHeight="1">
      <c r="J246" s="29"/>
      <c r="K246" s="29"/>
      <c r="L246" s="29"/>
    </row>
    <row r="247" spans="10:12" ht="15.75" customHeight="1">
      <c r="J247" s="29"/>
      <c r="K247" s="29"/>
      <c r="L247" s="29"/>
    </row>
    <row r="248" spans="10:12" ht="15.75" customHeight="1">
      <c r="J248" s="29"/>
      <c r="K248" s="29"/>
      <c r="L248" s="29"/>
    </row>
    <row r="249" spans="10:12" ht="15.75" customHeight="1">
      <c r="J249" s="29"/>
      <c r="K249" s="29"/>
      <c r="L249" s="29"/>
    </row>
    <row r="250" spans="10:12" ht="15.75" customHeight="1">
      <c r="J250" s="29"/>
      <c r="K250" s="29"/>
      <c r="L250" s="29"/>
    </row>
    <row r="251" spans="10:12" ht="15.75" customHeight="1">
      <c r="J251" s="29"/>
      <c r="K251" s="29"/>
      <c r="L251" s="29"/>
    </row>
    <row r="252" spans="10:12" ht="15.75" customHeight="1">
      <c r="J252" s="29"/>
      <c r="K252" s="29"/>
      <c r="L252" s="29"/>
    </row>
    <row r="253" spans="10:12" ht="15.75" customHeight="1">
      <c r="J253" s="29"/>
      <c r="K253" s="29"/>
      <c r="L253" s="29"/>
    </row>
    <row r="254" spans="10:12" ht="15.75" customHeight="1">
      <c r="J254" s="29"/>
      <c r="K254" s="29"/>
      <c r="L254" s="29"/>
    </row>
    <row r="255" spans="10:12" ht="15.75" customHeight="1">
      <c r="J255" s="29"/>
      <c r="K255" s="29"/>
      <c r="L255" s="29"/>
    </row>
    <row r="256" spans="10:12" ht="15.75" customHeight="1">
      <c r="J256" s="29"/>
      <c r="K256" s="29"/>
      <c r="L256" s="29"/>
    </row>
    <row r="257" spans="10:12" ht="15.75" customHeight="1">
      <c r="J257" s="29"/>
      <c r="K257" s="29"/>
      <c r="L257" s="29"/>
    </row>
    <row r="258" spans="10:12" ht="15.75" customHeight="1">
      <c r="J258" s="29"/>
      <c r="K258" s="29"/>
      <c r="L258" s="29"/>
    </row>
    <row r="259" spans="10:12" ht="15.75" customHeight="1">
      <c r="J259" s="29"/>
      <c r="K259" s="29"/>
      <c r="L259" s="29"/>
    </row>
    <row r="260" spans="10:12" ht="15.75" customHeight="1">
      <c r="J260" s="29"/>
      <c r="K260" s="29"/>
      <c r="L260" s="29"/>
    </row>
    <row r="261" spans="10:12" ht="15.75" customHeight="1">
      <c r="J261" s="29"/>
      <c r="K261" s="29"/>
      <c r="L261" s="29"/>
    </row>
    <row r="262" spans="10:12" ht="15.75" customHeight="1">
      <c r="J262" s="29"/>
      <c r="K262" s="29"/>
      <c r="L262" s="29"/>
    </row>
    <row r="263" spans="10:12" ht="15.75" customHeight="1">
      <c r="J263" s="29"/>
      <c r="K263" s="29"/>
      <c r="L263" s="29"/>
    </row>
    <row r="264" spans="10:12" ht="15.75" customHeight="1">
      <c r="J264" s="29"/>
      <c r="K264" s="29"/>
      <c r="L264" s="29"/>
    </row>
    <row r="265" spans="10:12" ht="15.75" customHeight="1">
      <c r="J265" s="29"/>
      <c r="K265" s="29"/>
      <c r="L265" s="29"/>
    </row>
    <row r="266" spans="10:12" ht="15.75" customHeight="1">
      <c r="J266" s="29"/>
      <c r="K266" s="29"/>
      <c r="L266" s="29"/>
    </row>
    <row r="267" spans="10:12" ht="15.75" customHeight="1">
      <c r="J267" s="29"/>
      <c r="K267" s="29"/>
      <c r="L267" s="29"/>
    </row>
    <row r="268" spans="10:12" ht="15.75" customHeight="1">
      <c r="J268" s="29"/>
      <c r="K268" s="29"/>
      <c r="L268" s="29"/>
    </row>
    <row r="269" spans="10:12" ht="15.75" customHeight="1">
      <c r="J269" s="29"/>
      <c r="K269" s="29"/>
      <c r="L269" s="29"/>
    </row>
  </sheetData>
  <mergeCells count="1">
    <mergeCell ref="A1:H1"/>
  </mergeCells>
  <printOptions/>
  <pageMargins left="0.75" right="0.5" top="0.5" bottom="0.5" header="0" footer="0"/>
  <pageSetup fitToHeight="1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5">
      <selection activeCell="C15" sqref="C15"/>
    </sheetView>
  </sheetViews>
  <sheetFormatPr defaultColWidth="9.140625" defaultRowHeight="15.75" customHeight="1"/>
  <cols>
    <col min="1" max="1" width="41.00390625" style="5" customWidth="1"/>
    <col min="2" max="2" width="0.71875" style="5" customWidth="1"/>
    <col min="3" max="3" width="13.7109375" style="5" customWidth="1"/>
    <col min="4" max="4" width="0.71875" style="5" customWidth="1"/>
    <col min="5" max="5" width="13.7109375" style="5" customWidth="1"/>
    <col min="6" max="6" width="0.85546875" style="5" customWidth="1"/>
    <col min="7" max="7" width="13.7109375" style="5" customWidth="1"/>
    <col min="8" max="8" width="0.71875" style="5" customWidth="1"/>
    <col min="9" max="9" width="13.7109375" style="5" customWidth="1"/>
    <col min="10" max="19" width="9.8515625" style="5" customWidth="1"/>
    <col min="20" max="20" width="9.8515625" style="25" customWidth="1"/>
    <col min="21" max="21" width="11.140625" style="5" customWidth="1"/>
    <col min="22" max="16384" width="9.140625" style="5" customWidth="1"/>
  </cols>
  <sheetData>
    <row r="1" spans="1:20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T1" s="41"/>
    </row>
    <row r="2" spans="1:20" ht="10.5" customHeight="1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T2" s="42"/>
    </row>
    <row r="3" spans="1:20" ht="10.5" customHeight="1">
      <c r="A3" s="70"/>
      <c r="B3" s="70"/>
      <c r="C3" s="70"/>
      <c r="D3" s="70"/>
      <c r="E3" s="70"/>
      <c r="F3" s="70"/>
      <c r="G3" s="70"/>
      <c r="H3" s="70"/>
      <c r="I3" s="70"/>
      <c r="T3" s="42"/>
    </row>
    <row r="4" spans="1:20" ht="15.75" customHeight="1">
      <c r="A4" s="123" t="s">
        <v>42</v>
      </c>
      <c r="B4" s="123"/>
      <c r="C4" s="123"/>
      <c r="D4" s="123"/>
      <c r="E4" s="123"/>
      <c r="F4" s="123"/>
      <c r="G4" s="123"/>
      <c r="H4" s="123"/>
      <c r="I4" s="123"/>
      <c r="T4" s="43"/>
    </row>
    <row r="5" spans="1:20" ht="15.75" customHeight="1">
      <c r="A5" s="123" t="s">
        <v>76</v>
      </c>
      <c r="B5" s="123"/>
      <c r="C5" s="123"/>
      <c r="D5" s="123"/>
      <c r="E5" s="123"/>
      <c r="F5" s="123"/>
      <c r="G5" s="123"/>
      <c r="H5" s="123"/>
      <c r="I5" s="123"/>
      <c r="T5" s="43"/>
    </row>
    <row r="6" spans="1:20" ht="15.75" customHeight="1">
      <c r="A6" s="1"/>
      <c r="B6" s="1"/>
      <c r="C6" s="1"/>
      <c r="D6" s="1"/>
      <c r="E6" s="1"/>
      <c r="F6" s="1"/>
      <c r="G6" s="1"/>
      <c r="H6" s="1"/>
      <c r="I6" s="1"/>
      <c r="T6" s="43"/>
    </row>
    <row r="7" spans="1:20" ht="15.75" customHeight="1">
      <c r="A7" s="71" t="s">
        <v>43</v>
      </c>
      <c r="B7" s="1"/>
      <c r="D7" s="1"/>
      <c r="E7" s="9"/>
      <c r="F7" s="6"/>
      <c r="G7" s="6"/>
      <c r="H7" s="6"/>
      <c r="I7" s="9"/>
      <c r="T7" s="44"/>
    </row>
    <row r="8" spans="1:20" ht="15.75" customHeight="1">
      <c r="A8" s="71"/>
      <c r="B8" s="1"/>
      <c r="D8" s="1"/>
      <c r="E8" s="9"/>
      <c r="F8" s="6"/>
      <c r="G8" s="6"/>
      <c r="H8" s="6"/>
      <c r="T8" s="44"/>
    </row>
    <row r="9" spans="1:20" ht="15.75" customHeight="1">
      <c r="A9" s="71"/>
      <c r="B9" s="1"/>
      <c r="C9" s="120" t="s">
        <v>47</v>
      </c>
      <c r="D9" s="120"/>
      <c r="E9" s="120"/>
      <c r="F9" s="6"/>
      <c r="G9" s="121" t="s">
        <v>48</v>
      </c>
      <c r="H9" s="121"/>
      <c r="I9" s="121"/>
      <c r="T9" s="44"/>
    </row>
    <row r="10" spans="1:20" ht="15.75" customHeight="1">
      <c r="A10" s="71"/>
      <c r="B10" s="1"/>
      <c r="C10" s="105"/>
      <c r="D10" s="105"/>
      <c r="E10" s="105"/>
      <c r="F10" s="6"/>
      <c r="G10" s="106"/>
      <c r="H10" s="106"/>
      <c r="T10" s="44"/>
    </row>
    <row r="11" spans="1:20" ht="15.75" customHeight="1">
      <c r="A11" s="71"/>
      <c r="B11" s="1"/>
      <c r="C11" s="73" t="s">
        <v>37</v>
      </c>
      <c r="D11" s="74"/>
      <c r="E11" s="110" t="s">
        <v>46</v>
      </c>
      <c r="F11" s="76"/>
      <c r="I11" s="111"/>
      <c r="T11" s="44"/>
    </row>
    <row r="12" spans="1:20" ht="15.75" customHeight="1">
      <c r="A12" s="71"/>
      <c r="B12" s="1"/>
      <c r="C12" s="73" t="s">
        <v>44</v>
      </c>
      <c r="D12" s="74"/>
      <c r="E12" s="75" t="s">
        <v>45</v>
      </c>
      <c r="F12" s="76"/>
      <c r="G12" s="73" t="s">
        <v>37</v>
      </c>
      <c r="H12" s="76"/>
      <c r="I12" s="37" t="s">
        <v>39</v>
      </c>
      <c r="T12" s="44"/>
    </row>
    <row r="13" spans="1:20" ht="15.75" customHeight="1">
      <c r="A13" s="71"/>
      <c r="B13" s="1"/>
      <c r="C13" s="73" t="s">
        <v>38</v>
      </c>
      <c r="D13" s="74"/>
      <c r="E13" s="73" t="s">
        <v>38</v>
      </c>
      <c r="F13" s="76"/>
      <c r="G13" s="73" t="s">
        <v>44</v>
      </c>
      <c r="H13" s="76"/>
      <c r="I13" s="75" t="s">
        <v>68</v>
      </c>
      <c r="T13" s="44"/>
    </row>
    <row r="14" spans="1:21" ht="15.75" customHeight="1">
      <c r="A14" s="10"/>
      <c r="B14" s="10"/>
      <c r="C14" s="77" t="s">
        <v>69</v>
      </c>
      <c r="D14" s="73"/>
      <c r="E14" s="77" t="s">
        <v>71</v>
      </c>
      <c r="F14" s="78"/>
      <c r="G14" s="77" t="s">
        <v>69</v>
      </c>
      <c r="H14" s="73"/>
      <c r="I14" s="77" t="s">
        <v>71</v>
      </c>
      <c r="T14" s="45"/>
      <c r="U14" s="46"/>
    </row>
    <row r="15" spans="1:21" ht="15.75" customHeight="1">
      <c r="A15" s="10"/>
      <c r="B15" s="10"/>
      <c r="C15" s="73" t="s">
        <v>1</v>
      </c>
      <c r="D15" s="73"/>
      <c r="E15" s="79" t="s">
        <v>1</v>
      </c>
      <c r="F15" s="80"/>
      <c r="G15" s="81" t="str">
        <f>C15</f>
        <v>RM'000</v>
      </c>
      <c r="H15" s="80"/>
      <c r="I15" s="79" t="s">
        <v>1</v>
      </c>
      <c r="O15" s="25"/>
      <c r="P15" s="25"/>
      <c r="Q15" s="47"/>
      <c r="T15" s="47"/>
      <c r="U15" s="48"/>
    </row>
    <row r="16" spans="1:22" ht="15.75" customHeight="1">
      <c r="A16" s="10"/>
      <c r="B16" s="10"/>
      <c r="C16" s="16"/>
      <c r="D16" s="16"/>
      <c r="E16" s="17"/>
      <c r="F16" s="10"/>
      <c r="G16" s="17"/>
      <c r="H16" s="10"/>
      <c r="I16" s="17"/>
      <c r="O16" s="25"/>
      <c r="P16" s="25"/>
      <c r="Q16" s="47"/>
      <c r="T16" s="47"/>
      <c r="U16" s="47"/>
      <c r="V16" s="25"/>
    </row>
    <row r="17" spans="1:22" ht="15.75" customHeight="1" thickBot="1">
      <c r="A17" s="10" t="s">
        <v>0</v>
      </c>
      <c r="B17" s="10"/>
      <c r="C17" s="49">
        <v>51925</v>
      </c>
      <c r="D17" s="24"/>
      <c r="E17" s="50">
        <v>69070</v>
      </c>
      <c r="F17" s="51"/>
      <c r="G17" s="52">
        <v>51925</v>
      </c>
      <c r="H17" s="51"/>
      <c r="I17" s="52">
        <v>69070</v>
      </c>
      <c r="O17" s="54"/>
      <c r="P17" s="25"/>
      <c r="Q17" s="53"/>
      <c r="T17" s="102"/>
      <c r="U17" s="102"/>
      <c r="V17" s="25"/>
    </row>
    <row r="18" spans="1:22" ht="14.25" customHeight="1" thickTop="1">
      <c r="A18" s="10"/>
      <c r="B18" s="10"/>
      <c r="C18" s="53"/>
      <c r="D18" s="53"/>
      <c r="E18" s="53"/>
      <c r="F18" s="51"/>
      <c r="G18" s="55"/>
      <c r="H18" s="51"/>
      <c r="I18" s="55"/>
      <c r="O18" s="25"/>
      <c r="P18" s="25"/>
      <c r="Q18" s="53"/>
      <c r="T18" s="55"/>
      <c r="U18" s="55"/>
      <c r="V18" s="25"/>
    </row>
    <row r="19" spans="1:22" ht="15.75" customHeight="1">
      <c r="A19" s="10" t="s">
        <v>78</v>
      </c>
      <c r="B19" s="10"/>
      <c r="C19" s="19">
        <v>2565</v>
      </c>
      <c r="D19" s="19"/>
      <c r="E19" s="19">
        <v>4639</v>
      </c>
      <c r="F19" s="10"/>
      <c r="G19" s="19">
        <v>2565</v>
      </c>
      <c r="H19" s="10"/>
      <c r="I19" s="19">
        <v>4639</v>
      </c>
      <c r="O19" s="25"/>
      <c r="P19" s="25"/>
      <c r="Q19" s="53"/>
      <c r="T19" s="102"/>
      <c r="U19" s="24"/>
      <c r="V19" s="25"/>
    </row>
    <row r="20" spans="1:22" ht="15.75" customHeight="1">
      <c r="A20" s="10"/>
      <c r="B20" s="10"/>
      <c r="C20" s="24"/>
      <c r="D20" s="24"/>
      <c r="E20" s="18"/>
      <c r="F20" s="10"/>
      <c r="G20" s="24"/>
      <c r="H20" s="10"/>
      <c r="I20" s="24"/>
      <c r="O20" s="54"/>
      <c r="P20" s="25"/>
      <c r="Q20" s="53"/>
      <c r="T20" s="24"/>
      <c r="U20" s="24"/>
      <c r="V20" s="25"/>
    </row>
    <row r="21" spans="1:22" ht="15.75" customHeight="1">
      <c r="A21" s="10" t="s">
        <v>16</v>
      </c>
      <c r="B21" s="10"/>
      <c r="C21" s="55">
        <v>-4928</v>
      </c>
      <c r="D21" s="19"/>
      <c r="E21" s="18">
        <v>-5077</v>
      </c>
      <c r="F21" s="10"/>
      <c r="G21" s="55">
        <v>-4928</v>
      </c>
      <c r="H21" s="10"/>
      <c r="I21" s="55">
        <v>-5077</v>
      </c>
      <c r="O21" s="25"/>
      <c r="P21" s="25"/>
      <c r="Q21" s="53"/>
      <c r="T21" s="102"/>
      <c r="U21" s="55"/>
      <c r="V21" s="25"/>
    </row>
    <row r="22" spans="1:22" ht="15.75" customHeight="1">
      <c r="A22" s="10"/>
      <c r="B22" s="10"/>
      <c r="C22" s="24"/>
      <c r="D22" s="24"/>
      <c r="E22" s="56"/>
      <c r="F22" s="10"/>
      <c r="G22" s="24"/>
      <c r="H22" s="10"/>
      <c r="I22" s="24"/>
      <c r="O22" s="54"/>
      <c r="P22" s="25"/>
      <c r="Q22" s="53"/>
      <c r="T22" s="24"/>
      <c r="U22" s="24"/>
      <c r="V22" s="25"/>
    </row>
    <row r="23" spans="1:22" ht="15.75" customHeight="1">
      <c r="A23" s="10" t="s">
        <v>59</v>
      </c>
      <c r="B23" s="10"/>
      <c r="C23" s="58">
        <v>3145</v>
      </c>
      <c r="D23" s="19"/>
      <c r="E23" s="57">
        <v>943</v>
      </c>
      <c r="F23" s="10"/>
      <c r="G23" s="58">
        <v>3145</v>
      </c>
      <c r="H23" s="10"/>
      <c r="I23" s="58">
        <v>943</v>
      </c>
      <c r="O23" s="25"/>
      <c r="P23" s="25"/>
      <c r="Q23" s="53"/>
      <c r="T23" s="102"/>
      <c r="U23" s="55"/>
      <c r="V23" s="25"/>
    </row>
    <row r="24" spans="1:22" ht="15.75" customHeight="1">
      <c r="A24" s="10"/>
      <c r="B24" s="10"/>
      <c r="C24" s="24"/>
      <c r="D24" s="59"/>
      <c r="E24" s="56"/>
      <c r="F24" s="60"/>
      <c r="G24" s="24"/>
      <c r="H24" s="60"/>
      <c r="I24" s="24"/>
      <c r="O24" s="54"/>
      <c r="P24" s="25"/>
      <c r="Q24" s="61"/>
      <c r="T24" s="24"/>
      <c r="U24" s="24"/>
      <c r="V24" s="25"/>
    </row>
    <row r="25" spans="1:22" ht="15.75" customHeight="1">
      <c r="A25" s="14" t="s">
        <v>77</v>
      </c>
      <c r="B25" s="10"/>
      <c r="C25" s="24">
        <f>SUM(C19:C23)</f>
        <v>782</v>
      </c>
      <c r="D25" s="24"/>
      <c r="E25" s="24">
        <f>SUM(E19:E23)</f>
        <v>505</v>
      </c>
      <c r="F25" s="10"/>
      <c r="G25" s="24">
        <f>SUM(G19:G23)</f>
        <v>782</v>
      </c>
      <c r="H25" s="10"/>
      <c r="I25" s="24">
        <f>SUM(I19:I23)</f>
        <v>505</v>
      </c>
      <c r="O25" s="25"/>
      <c r="P25" s="25"/>
      <c r="Q25" s="62"/>
      <c r="T25" s="102"/>
      <c r="U25" s="24"/>
      <c r="V25" s="25"/>
    </row>
    <row r="26" spans="1:22" ht="15.75" customHeight="1">
      <c r="A26" s="14"/>
      <c r="B26" s="10"/>
      <c r="C26" s="55"/>
      <c r="D26" s="53"/>
      <c r="E26" s="53"/>
      <c r="F26" s="10"/>
      <c r="G26" s="55"/>
      <c r="H26" s="10"/>
      <c r="I26" s="55"/>
      <c r="O26" s="25"/>
      <c r="P26" s="25"/>
      <c r="Q26" s="53"/>
      <c r="T26" s="55"/>
      <c r="U26" s="55"/>
      <c r="V26" s="25"/>
    </row>
    <row r="27" spans="1:22" ht="15.75" customHeight="1">
      <c r="A27" s="10" t="s">
        <v>17</v>
      </c>
      <c r="B27" s="10"/>
      <c r="C27" s="58">
        <v>-1507</v>
      </c>
      <c r="D27" s="24"/>
      <c r="E27" s="57">
        <v>1322</v>
      </c>
      <c r="F27" s="10"/>
      <c r="G27" s="58">
        <v>-1507</v>
      </c>
      <c r="H27" s="10"/>
      <c r="I27" s="58">
        <v>1322</v>
      </c>
      <c r="O27" s="25"/>
      <c r="P27" s="25"/>
      <c r="Q27" s="53"/>
      <c r="T27" s="102"/>
      <c r="U27" s="55"/>
      <c r="V27" s="25"/>
    </row>
    <row r="28" spans="1:22" ht="15.75" customHeight="1">
      <c r="A28" s="10"/>
      <c r="B28" s="10"/>
      <c r="C28" s="55"/>
      <c r="D28" s="53"/>
      <c r="E28" s="53"/>
      <c r="F28" s="10"/>
      <c r="G28" s="55"/>
      <c r="H28" s="10"/>
      <c r="I28" s="55"/>
      <c r="O28" s="25"/>
      <c r="P28" s="25"/>
      <c r="Q28" s="53"/>
      <c r="T28" s="55"/>
      <c r="U28" s="55"/>
      <c r="V28" s="25"/>
    </row>
    <row r="29" spans="1:22" ht="15.75" customHeight="1">
      <c r="A29" s="14" t="s">
        <v>53</v>
      </c>
      <c r="B29" s="10"/>
      <c r="C29" s="24">
        <f>SUM(C25:C27)</f>
        <v>-725</v>
      </c>
      <c r="D29" s="24"/>
      <c r="E29" s="24">
        <f>SUM(E25:E27)</f>
        <v>1827</v>
      </c>
      <c r="F29" s="10"/>
      <c r="G29" s="24">
        <f>SUM(G25:G27)</f>
        <v>-725</v>
      </c>
      <c r="H29" s="10"/>
      <c r="I29" s="24">
        <f>SUM(I25:I27)</f>
        <v>1827</v>
      </c>
      <c r="O29" s="54"/>
      <c r="P29" s="25"/>
      <c r="Q29" s="53"/>
      <c r="T29" s="102"/>
      <c r="U29" s="24"/>
      <c r="V29" s="25"/>
    </row>
    <row r="30" spans="1:22" ht="15.75" customHeight="1">
      <c r="A30" s="10"/>
      <c r="B30" s="10"/>
      <c r="C30" s="55"/>
      <c r="D30" s="53"/>
      <c r="E30" s="53"/>
      <c r="F30" s="10"/>
      <c r="G30" s="55"/>
      <c r="H30" s="10"/>
      <c r="I30" s="55"/>
      <c r="O30" s="25"/>
      <c r="P30" s="25"/>
      <c r="Q30" s="53"/>
      <c r="T30" s="55"/>
      <c r="U30" s="55"/>
      <c r="V30" s="25"/>
    </row>
    <row r="31" spans="1:22" ht="15.75" customHeight="1">
      <c r="A31" s="10" t="s">
        <v>14</v>
      </c>
      <c r="B31" s="10"/>
      <c r="C31" s="58">
        <v>-842</v>
      </c>
      <c r="E31" s="57">
        <v>-254</v>
      </c>
      <c r="F31" s="10"/>
      <c r="G31" s="58">
        <v>-842</v>
      </c>
      <c r="H31" s="10"/>
      <c r="I31" s="58">
        <v>-254</v>
      </c>
      <c r="O31" s="25"/>
      <c r="P31" s="25"/>
      <c r="Q31" s="53"/>
      <c r="T31" s="102"/>
      <c r="U31" s="55"/>
      <c r="V31" s="25"/>
    </row>
    <row r="32" spans="2:22" ht="15.75" customHeight="1">
      <c r="B32" s="10"/>
      <c r="C32" s="24"/>
      <c r="D32" s="24"/>
      <c r="E32" s="53"/>
      <c r="F32" s="10"/>
      <c r="G32" s="24"/>
      <c r="H32" s="10"/>
      <c r="I32" s="24"/>
      <c r="O32" s="54"/>
      <c r="P32" s="25"/>
      <c r="Q32" s="53"/>
      <c r="T32" s="24"/>
      <c r="U32" s="24"/>
      <c r="V32" s="25"/>
    </row>
    <row r="33" spans="1:22" ht="15.75" customHeight="1" thickBot="1">
      <c r="A33" s="14" t="s">
        <v>67</v>
      </c>
      <c r="B33" s="10"/>
      <c r="C33" s="82">
        <f>SUM(C29:C31)</f>
        <v>-1567</v>
      </c>
      <c r="D33" s="24"/>
      <c r="E33" s="82">
        <f>SUM(E29:E31)</f>
        <v>1573</v>
      </c>
      <c r="F33" s="10"/>
      <c r="G33" s="82">
        <f>SUM(G29:G31)</f>
        <v>-1567</v>
      </c>
      <c r="H33" s="10"/>
      <c r="I33" s="82">
        <f>SUM(I29:I31)</f>
        <v>1573</v>
      </c>
      <c r="O33" s="54"/>
      <c r="P33" s="25"/>
      <c r="Q33" s="53"/>
      <c r="T33" s="102"/>
      <c r="U33" s="24"/>
      <c r="V33" s="25"/>
    </row>
    <row r="34" spans="3:22" ht="15.75" customHeight="1">
      <c r="C34" s="24"/>
      <c r="D34" s="24"/>
      <c r="E34" s="24"/>
      <c r="F34" s="24"/>
      <c r="G34" s="24"/>
      <c r="H34" s="24"/>
      <c r="I34" s="24"/>
      <c r="T34" s="24"/>
      <c r="U34" s="24"/>
      <c r="V34" s="25"/>
    </row>
    <row r="35" spans="1:22" ht="15.75" customHeight="1">
      <c r="A35" s="10" t="s">
        <v>79</v>
      </c>
      <c r="B35" s="10"/>
      <c r="C35" s="64">
        <f>C33/802845*100</f>
        <v>-0.19518088796716676</v>
      </c>
      <c r="D35" s="24"/>
      <c r="E35" s="65">
        <v>0.2</v>
      </c>
      <c r="F35" s="51"/>
      <c r="G35" s="63">
        <f>G33/802842*100</f>
        <v>-0.19518161730452568</v>
      </c>
      <c r="H35" s="51"/>
      <c r="I35" s="63">
        <v>0.2</v>
      </c>
      <c r="O35" s="25"/>
      <c r="P35" s="25"/>
      <c r="Q35" s="53"/>
      <c r="T35" s="103"/>
      <c r="U35" s="63"/>
      <c r="V35" s="25"/>
    </row>
    <row r="36" spans="1:22" ht="9" customHeight="1">
      <c r="A36" s="10"/>
      <c r="B36" s="10"/>
      <c r="C36" s="64"/>
      <c r="D36" s="24"/>
      <c r="E36" s="65"/>
      <c r="F36" s="51"/>
      <c r="G36" s="63"/>
      <c r="H36" s="51"/>
      <c r="I36" s="63"/>
      <c r="O36" s="25"/>
      <c r="P36" s="25"/>
      <c r="Q36" s="53"/>
      <c r="U36" s="63"/>
      <c r="V36" s="25"/>
    </row>
    <row r="37" spans="1:22" ht="15.75" customHeight="1">
      <c r="A37" s="10" t="s">
        <v>28</v>
      </c>
      <c r="B37" s="10"/>
      <c r="C37" s="104" t="s">
        <v>3</v>
      </c>
      <c r="D37" s="54"/>
      <c r="E37" s="104">
        <v>0.16</v>
      </c>
      <c r="F37" s="51"/>
      <c r="G37" s="104" t="s">
        <v>3</v>
      </c>
      <c r="H37" s="51"/>
      <c r="I37" s="104">
        <v>0.16</v>
      </c>
      <c r="O37" s="25"/>
      <c r="P37" s="25"/>
      <c r="Q37" s="54"/>
      <c r="U37" s="66"/>
      <c r="V37" s="25"/>
    </row>
    <row r="38" spans="1:22" ht="15.75" customHeight="1">
      <c r="A38" s="10"/>
      <c r="B38" s="10"/>
      <c r="C38" s="24"/>
      <c r="D38" s="24"/>
      <c r="E38" s="24"/>
      <c r="F38" s="24"/>
      <c r="G38" s="24"/>
      <c r="H38" s="24"/>
      <c r="I38" s="24"/>
      <c r="O38" s="25"/>
      <c r="P38" s="25"/>
      <c r="Q38" s="67"/>
      <c r="T38" s="24"/>
      <c r="U38" s="24"/>
      <c r="V38" s="25"/>
    </row>
    <row r="39" spans="1:21" ht="15.75" customHeight="1">
      <c r="A39" s="10"/>
      <c r="B39" s="10"/>
      <c r="C39" s="24"/>
      <c r="D39" s="24"/>
      <c r="E39" s="24"/>
      <c r="F39" s="24"/>
      <c r="G39" s="24"/>
      <c r="H39" s="24"/>
      <c r="I39" s="24"/>
      <c r="O39" s="25"/>
      <c r="P39" s="25"/>
      <c r="Q39" s="67"/>
      <c r="T39" s="24"/>
      <c r="U39" s="25"/>
    </row>
    <row r="40" spans="1:21" ht="15.75" customHeight="1">
      <c r="A40" s="10"/>
      <c r="B40" s="10"/>
      <c r="C40" s="24"/>
      <c r="D40" s="24"/>
      <c r="E40" s="24"/>
      <c r="F40" s="24"/>
      <c r="G40" s="24"/>
      <c r="H40" s="24"/>
      <c r="I40" s="24"/>
      <c r="O40" s="25"/>
      <c r="P40" s="25"/>
      <c r="Q40" s="68"/>
      <c r="T40" s="24"/>
      <c r="U40" s="25"/>
    </row>
    <row r="41" ht="15.75" customHeight="1">
      <c r="U41" s="25"/>
    </row>
    <row r="42" spans="1:21" ht="15.75" customHeight="1">
      <c r="A42" s="10"/>
      <c r="B42" s="10"/>
      <c r="C42" s="69"/>
      <c r="D42" s="69"/>
      <c r="E42" s="69"/>
      <c r="F42" s="69"/>
      <c r="G42" s="69"/>
      <c r="H42" s="69"/>
      <c r="I42" s="69"/>
      <c r="O42" s="25"/>
      <c r="P42" s="25"/>
      <c r="Q42" s="68"/>
      <c r="T42" s="68"/>
      <c r="U42" s="25"/>
    </row>
    <row r="43" spans="15:21" ht="15.75" customHeight="1">
      <c r="O43" s="25"/>
      <c r="P43" s="25"/>
      <c r="Q43" s="25"/>
      <c r="U43" s="25"/>
    </row>
    <row r="44" spans="15:21" ht="15.75" customHeight="1">
      <c r="O44" s="25"/>
      <c r="P44" s="25"/>
      <c r="Q44" s="25"/>
      <c r="U44" s="25"/>
    </row>
    <row r="45" spans="15:21" ht="15.75" customHeight="1">
      <c r="O45" s="25"/>
      <c r="P45" s="25"/>
      <c r="Q45" s="25"/>
      <c r="U45" s="25"/>
    </row>
    <row r="46" spans="15:21" ht="15.75" customHeight="1">
      <c r="O46" s="25"/>
      <c r="P46" s="25"/>
      <c r="Q46" s="25"/>
      <c r="U46" s="25"/>
    </row>
    <row r="47" spans="15:21" ht="15.75" customHeight="1">
      <c r="O47" s="25"/>
      <c r="P47" s="25"/>
      <c r="Q47" s="25"/>
      <c r="U47" s="25"/>
    </row>
    <row r="48" spans="3:21" ht="15.75" customHeight="1">
      <c r="C48" s="11"/>
      <c r="D48" s="14"/>
      <c r="E48" s="11"/>
      <c r="O48" s="25"/>
      <c r="P48" s="25"/>
      <c r="Q48" s="25"/>
      <c r="U48" s="25"/>
    </row>
    <row r="49" spans="3:21" ht="15.75" customHeight="1">
      <c r="C49" s="37"/>
      <c r="D49" s="14"/>
      <c r="E49" s="37"/>
      <c r="O49" s="25"/>
      <c r="P49" s="25"/>
      <c r="Q49" s="25"/>
      <c r="U49" s="25"/>
    </row>
    <row r="50" spans="3:21" ht="15.75" customHeight="1">
      <c r="C50" s="37"/>
      <c r="D50" s="14"/>
      <c r="E50" s="37"/>
      <c r="O50" s="25"/>
      <c r="P50" s="25"/>
      <c r="Q50" s="25"/>
      <c r="U50" s="25"/>
    </row>
    <row r="51" spans="3:21" ht="15.75" customHeight="1">
      <c r="C51" s="37"/>
      <c r="D51" s="14"/>
      <c r="E51" s="37"/>
      <c r="O51" s="25"/>
      <c r="P51" s="25"/>
      <c r="Q51" s="25"/>
      <c r="U51" s="25"/>
    </row>
    <row r="52" spans="3:21" ht="15.75" customHeight="1">
      <c r="C52" s="13"/>
      <c r="D52" s="14"/>
      <c r="E52" s="13"/>
      <c r="O52" s="25"/>
      <c r="P52" s="25"/>
      <c r="Q52" s="25"/>
      <c r="U52" s="25"/>
    </row>
    <row r="53" spans="15:21" ht="15.75" customHeight="1">
      <c r="O53" s="25"/>
      <c r="P53" s="25"/>
      <c r="Q53" s="25"/>
      <c r="U53" s="25"/>
    </row>
    <row r="54" spans="15:21" ht="15.75" customHeight="1">
      <c r="O54" s="25"/>
      <c r="P54" s="25"/>
      <c r="Q54" s="25"/>
      <c r="U54" s="25"/>
    </row>
    <row r="55" spans="15:21" ht="15.75" customHeight="1">
      <c r="O55" s="25"/>
      <c r="P55" s="25"/>
      <c r="Q55" s="25"/>
      <c r="U55" s="25"/>
    </row>
    <row r="56" spans="15:21" ht="15.75" customHeight="1">
      <c r="O56" s="25"/>
      <c r="P56" s="25"/>
      <c r="Q56" s="25"/>
      <c r="U56" s="25"/>
    </row>
    <row r="57" ht="15.75" customHeight="1">
      <c r="U57" s="25"/>
    </row>
    <row r="58" ht="15.75" customHeight="1">
      <c r="U58" s="25"/>
    </row>
    <row r="59" ht="15.75" customHeight="1">
      <c r="U59" s="25"/>
    </row>
    <row r="60" ht="15.75" customHeight="1">
      <c r="U60" s="25"/>
    </row>
    <row r="61" ht="15.75" customHeight="1">
      <c r="U61" s="25"/>
    </row>
  </sheetData>
  <mergeCells count="6">
    <mergeCell ref="C9:E9"/>
    <mergeCell ref="G9:I9"/>
    <mergeCell ref="A1:I1"/>
    <mergeCell ref="A2:I2"/>
    <mergeCell ref="A4:I4"/>
    <mergeCell ref="A5:I5"/>
  </mergeCells>
  <printOptions/>
  <pageMargins left="0.75" right="0.25" top="0.5" bottom="0.5" header="0.5" footer="0.5"/>
  <pageSetup fitToHeight="1" fitToWidth="1"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26"/>
  <sheetViews>
    <sheetView workbookViewId="0" topLeftCell="C15">
      <selection activeCell="P28" sqref="P28"/>
    </sheetView>
  </sheetViews>
  <sheetFormatPr defaultColWidth="9.140625" defaultRowHeight="15"/>
  <cols>
    <col min="1" max="1" width="31.00390625" style="5" customWidth="1"/>
    <col min="2" max="2" width="13.7109375" style="5" customWidth="1"/>
    <col min="3" max="3" width="0.85546875" style="5" customWidth="1"/>
    <col min="4" max="4" width="13.7109375" style="5" customWidth="1"/>
    <col min="5" max="5" width="0.85546875" style="5" customWidth="1"/>
    <col min="6" max="6" width="13.710937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3.7109375" style="5" customWidth="1"/>
    <col min="11" max="11" width="0.71875" style="5" customWidth="1"/>
    <col min="12" max="12" width="13.7109375" style="5" customWidth="1"/>
    <col min="13" max="13" width="0.71875" style="5" customWidth="1"/>
    <col min="14" max="14" width="13.7109375" style="5" customWidth="1"/>
    <col min="15" max="15" width="1.57421875" style="5" customWidth="1"/>
    <col min="16" max="16384" width="9.140625" style="5" customWidth="1"/>
  </cols>
  <sheetData>
    <row r="1" spans="1:14" ht="14.25">
      <c r="A1" s="88" t="s">
        <v>29</v>
      </c>
      <c r="B1" s="2"/>
      <c r="C1" s="2"/>
      <c r="D1" s="2"/>
      <c r="E1" s="2"/>
      <c r="F1" s="2"/>
      <c r="G1" s="42"/>
      <c r="H1" s="2"/>
      <c r="I1" s="2"/>
      <c r="J1" s="2"/>
      <c r="K1" s="2"/>
      <c r="L1" s="2"/>
      <c r="M1" s="2"/>
      <c r="N1" s="2"/>
    </row>
    <row r="2" spans="1:14" ht="9.75" customHeight="1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9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84" t="s">
        <v>26</v>
      </c>
      <c r="B4" s="2"/>
      <c r="C4" s="2"/>
      <c r="D4" s="2"/>
      <c r="E4" s="2"/>
      <c r="F4" s="2"/>
      <c r="G4" s="42"/>
      <c r="H4" s="2"/>
      <c r="I4" s="2"/>
      <c r="J4" s="2"/>
      <c r="K4" s="2"/>
      <c r="L4" s="2"/>
      <c r="M4" s="2"/>
      <c r="N4" s="2"/>
    </row>
    <row r="5" spans="1:14" ht="12.75">
      <c r="A5" s="84" t="s">
        <v>76</v>
      </c>
      <c r="B5" s="2"/>
      <c r="C5" s="2"/>
      <c r="D5" s="2"/>
      <c r="E5" s="2"/>
      <c r="F5" s="2"/>
      <c r="G5" s="42"/>
      <c r="H5" s="2"/>
      <c r="I5" s="2"/>
      <c r="J5" s="2"/>
      <c r="K5" s="2"/>
      <c r="L5" s="2"/>
      <c r="M5" s="2"/>
      <c r="N5" s="2"/>
    </row>
    <row r="6" spans="10:13" ht="12.75">
      <c r="J6" s="37" t="s">
        <v>30</v>
      </c>
      <c r="K6" s="37"/>
      <c r="L6" s="37"/>
      <c r="M6" s="37"/>
    </row>
    <row r="7" spans="2:13" ht="12.75">
      <c r="B7" s="37" t="s">
        <v>18</v>
      </c>
      <c r="C7" s="37"/>
      <c r="D7" s="37" t="s">
        <v>20</v>
      </c>
      <c r="E7" s="37"/>
      <c r="F7" s="37" t="s">
        <v>19</v>
      </c>
      <c r="G7" s="89"/>
      <c r="H7" s="37" t="s">
        <v>21</v>
      </c>
      <c r="I7" s="37"/>
      <c r="J7" s="37" t="s">
        <v>22</v>
      </c>
      <c r="K7" s="37"/>
      <c r="L7" s="37"/>
      <c r="M7" s="37"/>
    </row>
    <row r="8" spans="2:14" ht="12.75">
      <c r="B8" s="13" t="s">
        <v>19</v>
      </c>
      <c r="C8" s="13"/>
      <c r="D8" s="13" t="s">
        <v>24</v>
      </c>
      <c r="E8" s="13"/>
      <c r="F8" s="13" t="s">
        <v>23</v>
      </c>
      <c r="G8" s="90"/>
      <c r="H8" s="13" t="s">
        <v>35</v>
      </c>
      <c r="I8" s="13"/>
      <c r="J8" s="13" t="s">
        <v>23</v>
      </c>
      <c r="K8" s="13"/>
      <c r="L8" s="13" t="s">
        <v>52</v>
      </c>
      <c r="M8" s="13"/>
      <c r="N8" s="13" t="s">
        <v>25</v>
      </c>
    </row>
    <row r="9" ht="6.75" customHeight="1"/>
    <row r="10" spans="2:14" ht="12.75">
      <c r="B10" s="37" t="s">
        <v>1</v>
      </c>
      <c r="C10" s="37"/>
      <c r="D10" s="37" t="s">
        <v>1</v>
      </c>
      <c r="E10" s="37"/>
      <c r="F10" s="37" t="s">
        <v>1</v>
      </c>
      <c r="G10" s="89"/>
      <c r="H10" s="37" t="s">
        <v>1</v>
      </c>
      <c r="I10" s="37"/>
      <c r="J10" s="37" t="s">
        <v>1</v>
      </c>
      <c r="K10" s="37"/>
      <c r="L10" s="37" t="s">
        <v>1</v>
      </c>
      <c r="M10" s="37"/>
      <c r="N10" s="37" t="s">
        <v>1</v>
      </c>
    </row>
    <row r="11" spans="2:14" ht="12.75">
      <c r="B11" s="37"/>
      <c r="C11" s="37"/>
      <c r="D11" s="37"/>
      <c r="E11" s="37"/>
      <c r="F11" s="37"/>
      <c r="G11" s="89"/>
      <c r="H11" s="37"/>
      <c r="I11" s="37"/>
      <c r="J11" s="37"/>
      <c r="K11" s="37"/>
      <c r="L11" s="37"/>
      <c r="M11" s="37"/>
      <c r="N11" s="37"/>
    </row>
    <row r="12" spans="1:46" ht="12.75">
      <c r="A12" s="72" t="s">
        <v>72</v>
      </c>
      <c r="B12" s="83">
        <v>401423</v>
      </c>
      <c r="C12" s="83"/>
      <c r="D12" s="83">
        <v>142269</v>
      </c>
      <c r="E12" s="83"/>
      <c r="F12" s="83">
        <f>F30</f>
        <v>10417</v>
      </c>
      <c r="G12" s="83"/>
      <c r="H12" s="83">
        <v>-109238</v>
      </c>
      <c r="I12" s="83"/>
      <c r="J12" s="83">
        <v>2376</v>
      </c>
      <c r="K12" s="83"/>
      <c r="L12" s="83">
        <v>75918</v>
      </c>
      <c r="M12" s="83"/>
      <c r="N12" s="83">
        <f>SUM(B12:L12)</f>
        <v>523165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14" ht="11.25" customHeight="1">
      <c r="A13" s="72"/>
      <c r="B13" s="85"/>
      <c r="C13" s="83"/>
      <c r="D13" s="85"/>
      <c r="E13" s="85"/>
      <c r="F13" s="85"/>
      <c r="G13" s="83"/>
      <c r="H13" s="85"/>
      <c r="I13" s="85"/>
      <c r="J13" s="85"/>
      <c r="K13" s="85"/>
      <c r="L13" s="85"/>
      <c r="M13" s="85"/>
      <c r="N13" s="85"/>
    </row>
    <row r="14" spans="1:14" ht="12.75">
      <c r="A14" s="5" t="s">
        <v>75</v>
      </c>
      <c r="B14" s="19">
        <v>0</v>
      </c>
      <c r="C14" s="24"/>
      <c r="D14" s="19">
        <v>0</v>
      </c>
      <c r="E14" s="19"/>
      <c r="F14" s="19">
        <v>0</v>
      </c>
      <c r="G14" s="24"/>
      <c r="H14" s="19">
        <v>0</v>
      </c>
      <c r="I14" s="19"/>
      <c r="J14" s="19">
        <v>382</v>
      </c>
      <c r="K14" s="19"/>
      <c r="L14" s="19">
        <v>0</v>
      </c>
      <c r="M14" s="19"/>
      <c r="N14" s="85">
        <f>SUM(B14:L14)</f>
        <v>382</v>
      </c>
    </row>
    <row r="15" spans="2:14" ht="11.25" customHeight="1">
      <c r="B15" s="19"/>
      <c r="C15" s="24"/>
      <c r="D15" s="19"/>
      <c r="E15" s="24"/>
      <c r="F15" s="19"/>
      <c r="G15" s="24"/>
      <c r="H15" s="19"/>
      <c r="I15" s="19"/>
      <c r="J15" s="69"/>
      <c r="K15" s="69"/>
      <c r="L15" s="69"/>
      <c r="M15" s="69"/>
      <c r="N15" s="19"/>
    </row>
    <row r="16" spans="1:14" ht="12.75">
      <c r="A16" s="5" t="s">
        <v>66</v>
      </c>
      <c r="B16" s="19">
        <v>0</v>
      </c>
      <c r="C16" s="24"/>
      <c r="D16" s="19">
        <v>0</v>
      </c>
      <c r="E16" s="24"/>
      <c r="F16" s="19">
        <v>0</v>
      </c>
      <c r="G16" s="24"/>
      <c r="H16" s="19">
        <v>-1567</v>
      </c>
      <c r="I16" s="19"/>
      <c r="J16" s="19">
        <v>0</v>
      </c>
      <c r="K16" s="19"/>
      <c r="L16" s="19">
        <v>0</v>
      </c>
      <c r="M16" s="19"/>
      <c r="N16" s="85">
        <f>SUM(B16:L16)</f>
        <v>-1567</v>
      </c>
    </row>
    <row r="17" spans="2:14" ht="12" customHeight="1">
      <c r="B17" s="28"/>
      <c r="C17" s="24"/>
      <c r="D17" s="28"/>
      <c r="E17" s="24"/>
      <c r="F17" s="28"/>
      <c r="G17" s="24"/>
      <c r="H17" s="28"/>
      <c r="I17" s="24"/>
      <c r="J17" s="86"/>
      <c r="K17" s="25"/>
      <c r="L17" s="86"/>
      <c r="M17" s="25"/>
      <c r="N17" s="86"/>
    </row>
    <row r="18" spans="1:14" ht="12.75">
      <c r="A18" s="72" t="s">
        <v>73</v>
      </c>
      <c r="B18" s="87">
        <f>SUM(B12:B16)</f>
        <v>401423</v>
      </c>
      <c r="C18" s="83"/>
      <c r="D18" s="87">
        <f>SUM(D12:D16)</f>
        <v>142269</v>
      </c>
      <c r="E18" s="83"/>
      <c r="F18" s="87">
        <f>SUM(F12:F16)</f>
        <v>10417</v>
      </c>
      <c r="G18" s="83"/>
      <c r="H18" s="87">
        <f>SUM(H12:H16)</f>
        <v>-110805</v>
      </c>
      <c r="I18" s="83"/>
      <c r="J18" s="87">
        <f>SUM(J12:J16)</f>
        <v>2758</v>
      </c>
      <c r="K18" s="83"/>
      <c r="L18" s="87">
        <f>SUM(L12:L16)</f>
        <v>75918</v>
      </c>
      <c r="M18" s="83"/>
      <c r="N18" s="87">
        <f>SUM(N12:N16)</f>
        <v>521980</v>
      </c>
    </row>
    <row r="19" spans="2:14" ht="11.25" customHeight="1">
      <c r="B19" s="37"/>
      <c r="C19" s="89"/>
      <c r="D19" s="37"/>
      <c r="E19" s="89"/>
      <c r="F19" s="37"/>
      <c r="G19" s="89"/>
      <c r="H19" s="37"/>
      <c r="I19" s="89"/>
      <c r="J19" s="37"/>
      <c r="K19" s="89"/>
      <c r="L19" s="37"/>
      <c r="M19" s="89"/>
      <c r="N19" s="37"/>
    </row>
    <row r="20" spans="3:13" ht="12.75">
      <c r="C20" s="25"/>
      <c r="E20" s="25"/>
      <c r="I20" s="25"/>
      <c r="K20" s="25"/>
      <c r="M20" s="25"/>
    </row>
    <row r="21" spans="1:18" ht="12.75">
      <c r="A21" s="72" t="s">
        <v>58</v>
      </c>
      <c r="G21" s="5"/>
      <c r="O21" s="25"/>
      <c r="P21" s="25"/>
      <c r="Q21" s="25"/>
      <c r="R21" s="25"/>
    </row>
    <row r="22" spans="1:18" ht="12.75">
      <c r="A22" s="112" t="s">
        <v>95</v>
      </c>
      <c r="B22" s="113">
        <v>401420</v>
      </c>
      <c r="C22" s="114"/>
      <c r="D22" s="114">
        <v>142301</v>
      </c>
      <c r="E22" s="114"/>
      <c r="F22" s="114">
        <v>10417</v>
      </c>
      <c r="G22" s="114"/>
      <c r="H22" s="114">
        <v>-97917</v>
      </c>
      <c r="I22" s="114"/>
      <c r="J22" s="114">
        <v>2471</v>
      </c>
      <c r="K22" s="114"/>
      <c r="L22" s="114">
        <v>75921</v>
      </c>
      <c r="M22" s="114"/>
      <c r="N22" s="115">
        <f>SUM(B22:L22)</f>
        <v>534613</v>
      </c>
      <c r="O22" s="25"/>
      <c r="P22" s="25"/>
      <c r="Q22" s="25"/>
      <c r="R22" s="25"/>
    </row>
    <row r="23" spans="1:18" ht="12.75">
      <c r="A23" s="112" t="s">
        <v>96</v>
      </c>
      <c r="B23" s="116"/>
      <c r="C23" s="117"/>
      <c r="D23" s="117"/>
      <c r="E23" s="117"/>
      <c r="F23" s="117"/>
      <c r="G23" s="117"/>
      <c r="H23" s="117">
        <v>-10865</v>
      </c>
      <c r="I23" s="117"/>
      <c r="J23" s="117"/>
      <c r="K23" s="117"/>
      <c r="L23" s="117"/>
      <c r="M23" s="117"/>
      <c r="N23" s="118">
        <f>SUM(B23:L23)</f>
        <v>-10865</v>
      </c>
      <c r="O23" s="25"/>
      <c r="P23" s="25"/>
      <c r="Q23" s="25"/>
      <c r="R23" s="25"/>
    </row>
    <row r="24" spans="1:18" ht="12.75">
      <c r="A24" s="112" t="s">
        <v>97</v>
      </c>
      <c r="B24" s="83">
        <f>SUM(B22:B23)</f>
        <v>401420</v>
      </c>
      <c r="C24" s="83"/>
      <c r="D24" s="83">
        <f>SUM(D22:D23)</f>
        <v>142301</v>
      </c>
      <c r="E24" s="83"/>
      <c r="F24" s="83">
        <f>SUM(F22:F23)</f>
        <v>10417</v>
      </c>
      <c r="G24" s="83"/>
      <c r="H24" s="83">
        <f>SUM(H22:H23)</f>
        <v>-108782</v>
      </c>
      <c r="I24" s="83"/>
      <c r="J24" s="83">
        <f>SUM(J22:J23)</f>
        <v>2471</v>
      </c>
      <c r="K24" s="83"/>
      <c r="L24" s="83">
        <f>SUM(L22:L23)</f>
        <v>75921</v>
      </c>
      <c r="M24" s="83"/>
      <c r="N24" s="83">
        <f>SUM(N22:N23)</f>
        <v>523748</v>
      </c>
      <c r="O24" s="25"/>
      <c r="P24" s="25"/>
      <c r="Q24" s="25"/>
      <c r="R24" s="25"/>
    </row>
    <row r="25" spans="2:14" ht="12" customHeight="1">
      <c r="B25" s="19"/>
      <c r="C25" s="24"/>
      <c r="D25" s="19"/>
      <c r="E25" s="24"/>
      <c r="F25" s="19"/>
      <c r="G25" s="24"/>
      <c r="H25" s="19"/>
      <c r="I25" s="24"/>
      <c r="J25" s="69"/>
      <c r="K25" s="68"/>
      <c r="L25" s="69"/>
      <c r="M25" s="68"/>
      <c r="N25" s="19"/>
    </row>
    <row r="26" spans="1:14" ht="12.75">
      <c r="A26" s="5" t="s">
        <v>75</v>
      </c>
      <c r="B26" s="19">
        <v>0</v>
      </c>
      <c r="C26" s="24"/>
      <c r="D26" s="19">
        <v>0</v>
      </c>
      <c r="E26" s="24"/>
      <c r="F26" s="19">
        <v>0</v>
      </c>
      <c r="G26" s="24"/>
      <c r="H26" s="19">
        <v>0</v>
      </c>
      <c r="I26" s="24"/>
      <c r="J26" s="19">
        <v>423</v>
      </c>
      <c r="K26" s="24"/>
      <c r="L26" s="19">
        <v>0</v>
      </c>
      <c r="M26" s="24"/>
      <c r="N26" s="19">
        <f>SUM(B26:L26)</f>
        <v>423</v>
      </c>
    </row>
    <row r="27" spans="2:14" ht="12" customHeight="1">
      <c r="B27" s="19"/>
      <c r="C27" s="24"/>
      <c r="D27" s="19"/>
      <c r="E27" s="24"/>
      <c r="F27" s="19"/>
      <c r="G27" s="24"/>
      <c r="H27" s="19"/>
      <c r="I27" s="24"/>
      <c r="J27" s="69"/>
      <c r="K27" s="68"/>
      <c r="L27" s="69"/>
      <c r="M27" s="68"/>
      <c r="N27" s="19"/>
    </row>
    <row r="28" spans="1:21" ht="12.75">
      <c r="A28" s="5" t="s">
        <v>66</v>
      </c>
      <c r="B28" s="83">
        <v>0</v>
      </c>
      <c r="C28" s="83"/>
      <c r="D28" s="83">
        <v>0</v>
      </c>
      <c r="E28" s="83"/>
      <c r="F28" s="83">
        <v>0</v>
      </c>
      <c r="G28" s="83"/>
      <c r="H28" s="83">
        <v>1573</v>
      </c>
      <c r="I28" s="83"/>
      <c r="J28" s="83">
        <v>0</v>
      </c>
      <c r="K28" s="83"/>
      <c r="L28" s="83">
        <v>0</v>
      </c>
      <c r="M28" s="83"/>
      <c r="N28" s="83">
        <f>SUM(B28:J28)</f>
        <v>1573</v>
      </c>
      <c r="O28" s="25"/>
      <c r="P28" s="25"/>
      <c r="Q28" s="25"/>
      <c r="R28" s="25"/>
      <c r="S28" s="25"/>
      <c r="T28" s="25"/>
      <c r="U28" s="25"/>
    </row>
    <row r="29" spans="2:14" ht="11.25" customHeight="1">
      <c r="B29" s="28"/>
      <c r="C29" s="24"/>
      <c r="D29" s="28"/>
      <c r="E29" s="24"/>
      <c r="F29" s="28"/>
      <c r="G29" s="24"/>
      <c r="H29" s="28"/>
      <c r="I29" s="24"/>
      <c r="J29" s="86"/>
      <c r="K29" s="25"/>
      <c r="L29" s="86"/>
      <c r="M29" s="25"/>
      <c r="N29" s="86"/>
    </row>
    <row r="30" spans="1:14" ht="12.75">
      <c r="A30" s="72" t="s">
        <v>74</v>
      </c>
      <c r="B30" s="87">
        <f>SUM(B24:B29)</f>
        <v>401420</v>
      </c>
      <c r="C30" s="83"/>
      <c r="D30" s="87">
        <f>SUM(D24:D29)</f>
        <v>142301</v>
      </c>
      <c r="E30" s="83"/>
      <c r="F30" s="87">
        <f>SUM(F24:F29)</f>
        <v>10417</v>
      </c>
      <c r="G30" s="83"/>
      <c r="H30" s="87">
        <f>SUM(H24:H29)</f>
        <v>-107209</v>
      </c>
      <c r="I30" s="83"/>
      <c r="J30" s="87">
        <f>SUM(J24:J29)</f>
        <v>2894</v>
      </c>
      <c r="K30" s="83"/>
      <c r="L30" s="87">
        <f>SUM(L24:L29)</f>
        <v>75921</v>
      </c>
      <c r="M30" s="83"/>
      <c r="N30" s="87">
        <f>SUM(N24:N29)</f>
        <v>525744</v>
      </c>
    </row>
    <row r="31" spans="2:14" ht="12.75">
      <c r="B31" s="19"/>
      <c r="C31" s="24"/>
      <c r="D31" s="19"/>
      <c r="E31" s="24"/>
      <c r="F31" s="19"/>
      <c r="G31" s="24"/>
      <c r="H31" s="19"/>
      <c r="I31" s="24"/>
      <c r="J31" s="19"/>
      <c r="K31" s="24"/>
      <c r="L31" s="19"/>
      <c r="M31" s="24"/>
      <c r="N31" s="19"/>
    </row>
    <row r="32" spans="2:14" ht="12.75">
      <c r="B32" s="19"/>
      <c r="C32" s="19"/>
      <c r="D32" s="19"/>
      <c r="E32" s="24"/>
      <c r="F32" s="19"/>
      <c r="G32" s="24"/>
      <c r="H32" s="19"/>
      <c r="I32" s="24"/>
      <c r="J32" s="19"/>
      <c r="K32" s="19"/>
      <c r="L32" s="19"/>
      <c r="M32" s="19"/>
      <c r="N32" s="19"/>
    </row>
    <row r="33" spans="2:14" ht="12.75">
      <c r="B33" s="19"/>
      <c r="C33" s="19"/>
      <c r="D33" s="19"/>
      <c r="E33" s="24"/>
      <c r="F33" s="19"/>
      <c r="G33" s="24"/>
      <c r="H33" s="19"/>
      <c r="I33" s="19"/>
      <c r="J33" s="19"/>
      <c r="K33" s="19"/>
      <c r="L33" s="19"/>
      <c r="M33" s="19"/>
      <c r="N33" s="19"/>
    </row>
    <row r="34" spans="2:14" ht="12.75">
      <c r="B34" s="19"/>
      <c r="C34" s="19"/>
      <c r="D34" s="19"/>
      <c r="E34" s="24"/>
      <c r="F34" s="19"/>
      <c r="G34" s="24"/>
      <c r="H34" s="19"/>
      <c r="I34" s="19"/>
      <c r="J34" s="19"/>
      <c r="K34" s="19"/>
      <c r="L34" s="19"/>
      <c r="M34" s="19"/>
      <c r="N34" s="19"/>
    </row>
    <row r="35" spans="2:14" ht="12.75">
      <c r="B35" s="19"/>
      <c r="C35" s="19"/>
      <c r="D35" s="19"/>
      <c r="E35" s="24"/>
      <c r="F35" s="19"/>
      <c r="G35" s="24"/>
      <c r="H35" s="19"/>
      <c r="I35" s="19"/>
      <c r="J35" s="19"/>
      <c r="K35" s="19"/>
      <c r="L35" s="19"/>
      <c r="M35" s="19"/>
      <c r="N35" s="19"/>
    </row>
    <row r="36" spans="2:14" ht="12.75">
      <c r="B36" s="19"/>
      <c r="C36" s="19"/>
      <c r="D36" s="19"/>
      <c r="E36" s="24"/>
      <c r="F36" s="19"/>
      <c r="G36" s="24"/>
      <c r="H36" s="19"/>
      <c r="I36" s="19"/>
      <c r="J36" s="19"/>
      <c r="K36" s="19"/>
      <c r="L36" s="19"/>
      <c r="M36" s="19"/>
      <c r="N36" s="19"/>
    </row>
    <row r="37" spans="2:14" ht="12.75">
      <c r="B37" s="19"/>
      <c r="C37" s="19"/>
      <c r="D37" s="19"/>
      <c r="E37" s="19"/>
      <c r="F37" s="19"/>
      <c r="G37" s="24"/>
      <c r="H37" s="19"/>
      <c r="I37" s="19"/>
      <c r="J37" s="19"/>
      <c r="K37" s="19"/>
      <c r="L37" s="19"/>
      <c r="M37" s="19"/>
      <c r="N37" s="19"/>
    </row>
    <row r="38" spans="2:14" ht="12.75">
      <c r="B38" s="19"/>
      <c r="C38" s="19"/>
      <c r="D38" s="19"/>
      <c r="E38" s="19"/>
      <c r="F38" s="19"/>
      <c r="G38" s="24"/>
      <c r="H38" s="19"/>
      <c r="I38" s="19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19"/>
      <c r="F39" s="19"/>
      <c r="G39" s="24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19"/>
      <c r="D40" s="19"/>
      <c r="E40" s="19"/>
      <c r="F40" s="19"/>
      <c r="G40" s="24"/>
      <c r="H40" s="19"/>
      <c r="I40" s="19"/>
      <c r="J40" s="19"/>
      <c r="K40" s="19"/>
      <c r="L40" s="19"/>
      <c r="M40" s="19"/>
      <c r="N40" s="19"/>
    </row>
    <row r="41" spans="2:14" ht="12.75">
      <c r="B41" s="19"/>
      <c r="C41" s="19"/>
      <c r="D41" s="19"/>
      <c r="E41" s="19"/>
      <c r="F41" s="19"/>
      <c r="G41" s="24"/>
      <c r="H41" s="19"/>
      <c r="I41" s="19"/>
      <c r="J41" s="19"/>
      <c r="K41" s="19"/>
      <c r="L41" s="19"/>
      <c r="M41" s="19"/>
      <c r="N41" s="19"/>
    </row>
    <row r="42" spans="2:14" ht="12.75">
      <c r="B42" s="19"/>
      <c r="C42" s="19"/>
      <c r="D42" s="19"/>
      <c r="E42" s="19"/>
      <c r="F42" s="19"/>
      <c r="G42" s="24"/>
      <c r="H42" s="19"/>
      <c r="I42" s="19"/>
      <c r="J42" s="19"/>
      <c r="K42" s="19"/>
      <c r="L42" s="19"/>
      <c r="M42" s="19"/>
      <c r="N42" s="19"/>
    </row>
    <row r="43" spans="2:14" ht="12.75">
      <c r="B43" s="19"/>
      <c r="C43" s="19"/>
      <c r="D43" s="19"/>
      <c r="E43" s="19"/>
      <c r="F43" s="19"/>
      <c r="G43" s="24"/>
      <c r="H43" s="19"/>
      <c r="I43" s="19"/>
      <c r="J43" s="19"/>
      <c r="K43" s="19"/>
      <c r="L43" s="19"/>
      <c r="M43" s="19"/>
      <c r="N43" s="19"/>
    </row>
    <row r="44" spans="2:14" ht="12.75">
      <c r="B44" s="19"/>
      <c r="C44" s="19"/>
      <c r="D44" s="19"/>
      <c r="E44" s="19"/>
      <c r="F44" s="19"/>
      <c r="G44" s="24"/>
      <c r="H44" s="19"/>
      <c r="I44" s="19"/>
      <c r="J44" s="19"/>
      <c r="K44" s="19"/>
      <c r="L44" s="19"/>
      <c r="M44" s="19"/>
      <c r="N44" s="19"/>
    </row>
    <row r="45" spans="2:14" ht="12.75">
      <c r="B45" s="19"/>
      <c r="C45" s="19"/>
      <c r="D45" s="19"/>
      <c r="E45" s="19"/>
      <c r="F45" s="19"/>
      <c r="G45" s="24"/>
      <c r="H45" s="19"/>
      <c r="I45" s="19"/>
      <c r="J45" s="19"/>
      <c r="K45" s="19"/>
      <c r="L45" s="19"/>
      <c r="M45" s="19"/>
      <c r="N45" s="19"/>
    </row>
    <row r="46" spans="2:14" ht="12.75">
      <c r="B46" s="19"/>
      <c r="C46" s="19"/>
      <c r="D46" s="19"/>
      <c r="E46" s="19"/>
      <c r="F46" s="19"/>
      <c r="G46" s="24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19"/>
      <c r="D47" s="19"/>
      <c r="E47" s="19"/>
      <c r="F47" s="19"/>
      <c r="G47" s="24"/>
      <c r="H47" s="19"/>
      <c r="I47" s="19"/>
      <c r="J47" s="19"/>
      <c r="K47" s="19"/>
      <c r="L47" s="19"/>
      <c r="M47" s="19"/>
      <c r="N47" s="19"/>
    </row>
    <row r="48" spans="2:14" ht="12.75">
      <c r="B48" s="19"/>
      <c r="C48" s="19"/>
      <c r="D48" s="19"/>
      <c r="E48" s="19"/>
      <c r="F48" s="19"/>
      <c r="G48" s="24"/>
      <c r="H48" s="19"/>
      <c r="I48" s="19"/>
      <c r="J48" s="19"/>
      <c r="K48" s="19"/>
      <c r="L48" s="19"/>
      <c r="M48" s="19"/>
      <c r="N48" s="19"/>
    </row>
    <row r="49" spans="2:14" ht="12.75">
      <c r="B49" s="19"/>
      <c r="C49" s="19"/>
      <c r="D49" s="19"/>
      <c r="E49" s="19"/>
      <c r="F49" s="19"/>
      <c r="G49" s="24"/>
      <c r="H49" s="19"/>
      <c r="I49" s="19"/>
      <c r="J49" s="19"/>
      <c r="K49" s="19"/>
      <c r="L49" s="19"/>
      <c r="M49" s="19"/>
      <c r="N49" s="19"/>
    </row>
    <row r="50" spans="2:14" ht="12.75">
      <c r="B50" s="19"/>
      <c r="C50" s="19"/>
      <c r="D50" s="19"/>
      <c r="E50" s="19"/>
      <c r="F50" s="19"/>
      <c r="G50" s="24"/>
      <c r="H50" s="19"/>
      <c r="I50" s="19"/>
      <c r="J50" s="19"/>
      <c r="K50" s="19"/>
      <c r="L50" s="19"/>
      <c r="M50" s="19"/>
      <c r="N50" s="19"/>
    </row>
    <row r="51" spans="2:14" ht="12.75">
      <c r="B51" s="19"/>
      <c r="C51" s="19"/>
      <c r="D51" s="19"/>
      <c r="E51" s="19"/>
      <c r="F51" s="19"/>
      <c r="G51" s="24"/>
      <c r="H51" s="19"/>
      <c r="I51" s="19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19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19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  <row r="126" spans="2:14" ht="12.75">
      <c r="B126" s="19"/>
      <c r="C126" s="19"/>
      <c r="D126" s="19"/>
      <c r="E126" s="19"/>
      <c r="F126" s="19"/>
      <c r="G126" s="24"/>
      <c r="H126" s="19"/>
      <c r="I126" s="19"/>
      <c r="J126" s="19"/>
      <c r="K126" s="19"/>
      <c r="L126" s="19"/>
      <c r="M126" s="19"/>
      <c r="N126" s="19"/>
    </row>
  </sheetData>
  <mergeCells count="1">
    <mergeCell ref="A2:N2"/>
  </mergeCells>
  <printOptions/>
  <pageMargins left="1" right="0.5" top="1" bottom="0" header="0.5" footer="0.25"/>
  <pageSetup horizontalDpi="600" verticalDpi="600" orientation="landscape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8">
      <selection activeCell="A1" sqref="A1:J1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27" t="s">
        <v>31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9.75" customHeight="1">
      <c r="A2" s="128" t="s">
        <v>2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9.7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126" t="s">
        <v>49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126" t="s">
        <v>70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8" ht="12.75">
      <c r="A6" s="72"/>
      <c r="H6" s="5"/>
    </row>
    <row r="8" spans="8:10" ht="15">
      <c r="H8" s="124" t="s">
        <v>50</v>
      </c>
      <c r="I8" s="125"/>
      <c r="J8" s="125"/>
    </row>
    <row r="9" spans="8:10" ht="15">
      <c r="H9" s="107"/>
      <c r="I9" s="108"/>
      <c r="J9" s="109"/>
    </row>
    <row r="10" spans="8:10" s="16" customFormat="1" ht="12.75">
      <c r="H10" s="13" t="s">
        <v>69</v>
      </c>
      <c r="I10" s="5"/>
      <c r="J10" s="13" t="s">
        <v>71</v>
      </c>
    </row>
    <row r="11" spans="8:10" s="16" customFormat="1" ht="6" customHeight="1">
      <c r="H11" s="91"/>
      <c r="I11" s="37"/>
      <c r="J11" s="91"/>
    </row>
    <row r="12" spans="8:10" s="16" customFormat="1" ht="12.75">
      <c r="H12" s="92" t="s">
        <v>1</v>
      </c>
      <c r="I12" s="37"/>
      <c r="J12" s="92" t="s">
        <v>1</v>
      </c>
    </row>
    <row r="13" spans="8:10" s="16" customFormat="1" ht="12.75">
      <c r="H13" s="92"/>
      <c r="I13" s="37"/>
      <c r="J13" s="92"/>
    </row>
    <row r="14" spans="1:10" ht="12.75">
      <c r="A14" s="5" t="s">
        <v>63</v>
      </c>
      <c r="H14" s="24">
        <v>-10298</v>
      </c>
      <c r="J14" s="24">
        <v>-9284</v>
      </c>
    </row>
    <row r="15" spans="8:10" ht="12.75">
      <c r="H15" s="24"/>
      <c r="J15" s="24"/>
    </row>
    <row r="16" spans="1:10" ht="12.75">
      <c r="A16" s="5" t="s">
        <v>98</v>
      </c>
      <c r="H16" s="24">
        <v>-1509</v>
      </c>
      <c r="J16" s="24">
        <v>-3777</v>
      </c>
    </row>
    <row r="17" spans="8:10" ht="12.75">
      <c r="H17" s="24"/>
      <c r="J17" s="24"/>
    </row>
    <row r="18" spans="1:10" ht="12.75">
      <c r="A18" s="5" t="s">
        <v>99</v>
      </c>
      <c r="H18" s="28">
        <v>-3178</v>
      </c>
      <c r="J18" s="28">
        <v>-7264</v>
      </c>
    </row>
    <row r="19" ht="12.75">
      <c r="J19" s="19"/>
    </row>
    <row r="20" spans="1:10" ht="12.75">
      <c r="A20" s="5" t="s">
        <v>60</v>
      </c>
      <c r="H20" s="24">
        <f>SUM(H14:H18)</f>
        <v>-14985</v>
      </c>
      <c r="I20" s="25"/>
      <c r="J20" s="24">
        <f>SUM(J14:J18)</f>
        <v>-20325</v>
      </c>
    </row>
    <row r="21" ht="12.75">
      <c r="J21" s="19"/>
    </row>
    <row r="22" spans="1:10" ht="12.75">
      <c r="A22" s="5" t="s">
        <v>56</v>
      </c>
      <c r="H22" s="24">
        <v>-70736</v>
      </c>
      <c r="J22" s="24">
        <v>-57127</v>
      </c>
    </row>
    <row r="23" spans="5:10" ht="12.75" customHeight="1">
      <c r="E23" s="5" t="s">
        <v>32</v>
      </c>
      <c r="H23" s="24"/>
      <c r="J23" s="24"/>
    </row>
    <row r="24" spans="1:10" ht="16.5" customHeight="1" thickBot="1">
      <c r="A24" s="5" t="s">
        <v>55</v>
      </c>
      <c r="H24" s="97">
        <f>H20+H22</f>
        <v>-85721</v>
      </c>
      <c r="J24" s="97">
        <f>J20+J22</f>
        <v>-77452</v>
      </c>
    </row>
    <row r="25" ht="13.5" thickTop="1">
      <c r="J25" s="19"/>
    </row>
    <row r="26" spans="3:11" ht="12.75">
      <c r="C26" s="93"/>
      <c r="D26" s="25"/>
      <c r="E26" s="25"/>
      <c r="F26" s="25"/>
      <c r="G26" s="25"/>
      <c r="H26" s="24"/>
      <c r="I26" s="25"/>
      <c r="J26" s="24"/>
      <c r="K26" s="25"/>
    </row>
    <row r="27" spans="1:11" ht="12.75">
      <c r="A27" s="96"/>
      <c r="C27" s="25"/>
      <c r="D27" s="25"/>
      <c r="E27" s="25"/>
      <c r="F27" s="25"/>
      <c r="G27" s="25"/>
      <c r="H27" s="24"/>
      <c r="I27" s="24"/>
      <c r="J27" s="25"/>
      <c r="K27" s="25"/>
    </row>
    <row r="28" spans="1:11" ht="12.75">
      <c r="A28" s="22"/>
      <c r="C28" s="25"/>
      <c r="D28" s="25"/>
      <c r="E28" s="25"/>
      <c r="F28" s="94"/>
      <c r="G28" s="25"/>
      <c r="H28" s="24"/>
      <c r="I28" s="24"/>
      <c r="J28" s="25"/>
      <c r="K28" s="25"/>
    </row>
    <row r="29" spans="1:11" ht="12.75">
      <c r="A29" s="22"/>
      <c r="C29" s="23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3" spans="3:11" ht="12.75">
      <c r="C33" s="25"/>
      <c r="D33" s="25"/>
      <c r="E33" s="25"/>
      <c r="F33" s="25"/>
      <c r="G33" s="25"/>
      <c r="H33" s="24"/>
      <c r="I33" s="24"/>
      <c r="J33" s="25"/>
      <c r="K33" s="25"/>
    </row>
    <row r="35" ht="12.75">
      <c r="H35" s="5"/>
    </row>
    <row r="36" ht="12.75">
      <c r="H36" s="5"/>
    </row>
    <row r="37" ht="12.75">
      <c r="H37" s="5"/>
    </row>
    <row r="38" ht="12.75">
      <c r="H38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Amdb</cp:lastModifiedBy>
  <cp:lastPrinted>2005-08-15T08:35:15Z</cp:lastPrinted>
  <dcterms:created xsi:type="dcterms:W3CDTF">2001-05-25T06:37:15Z</dcterms:created>
  <dcterms:modified xsi:type="dcterms:W3CDTF">2005-08-15T09:44:26Z</dcterms:modified>
  <cp:category/>
  <cp:version/>
  <cp:contentType/>
  <cp:contentStatus/>
</cp:coreProperties>
</file>