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0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'BS'!$A$1:$H$54</definedName>
    <definedName name="_xlnm.Print_Area" localSheetId="1">'income'!$A$1:$I$40</definedName>
    <definedName name="_xlnm.Print_Titles" localSheetId="2">'equity'!$1:$10</definedName>
    <definedName name="_xlnm.Print_Titles" localSheetId="1">'income'!$7:$15</definedName>
  </definedNames>
  <calcPr fullCalcOnLoad="1"/>
</workbook>
</file>

<file path=xl/sharedStrings.xml><?xml version="1.0" encoding="utf-8"?>
<sst xmlns="http://schemas.openxmlformats.org/spreadsheetml/2006/main" count="134" uniqueCount="98">
  <si>
    <t>Revenue</t>
  </si>
  <si>
    <t>RM'000</t>
  </si>
  <si>
    <t>(Company No : 6386-K)</t>
  </si>
  <si>
    <t>N/A</t>
  </si>
  <si>
    <t>Property, plant and equipment</t>
  </si>
  <si>
    <t>Investment property</t>
  </si>
  <si>
    <t>Investment in associated companies</t>
  </si>
  <si>
    <t xml:space="preserve">Long term investments </t>
  </si>
  <si>
    <t>Other long term assets</t>
  </si>
  <si>
    <t>Current Assets</t>
  </si>
  <si>
    <t>Inventories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</si>
  <si>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</si>
  <si>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</si>
  <si>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</si>
  <si>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</si>
  <si>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</si>
  <si>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</si>
  <si>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</si>
  <si>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</si>
  <si>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</si>
  <si>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</si>
  <si>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</si>
  <si>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Deferred income</t>
  </si>
  <si>
    <t>Trade receivables</t>
  </si>
  <si>
    <t>Others receivables</t>
  </si>
  <si>
    <t>Trade payables</t>
  </si>
  <si>
    <t>Other payables</t>
  </si>
  <si>
    <t xml:space="preserve">Finance Costs </t>
  </si>
  <si>
    <t>Taxation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</si>
  <si>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</si>
  <si>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</si>
  <si>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</si>
  <si>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</si>
  <si>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</si>
  <si>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</si>
  <si>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</si>
  <si>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</si>
  <si>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Currency translation loss</t>
  </si>
  <si>
    <t>CONDENSED CONSOLIDATED STATEMENTS OF CHANGES IN EQUITY</t>
  </si>
  <si>
    <t>As At</t>
  </si>
  <si>
    <t>Diluted earnings per ordinary share (sen)</t>
  </si>
  <si>
    <t>AMDB BERHAD</t>
  </si>
  <si>
    <t xml:space="preserve">Exchange </t>
  </si>
  <si>
    <r>
      <t xml:space="preserve">AMDB BERHAD </t>
    </r>
  </si>
  <si>
    <t>Net loss for the year</t>
  </si>
  <si>
    <t xml:space="preserve"> </t>
  </si>
  <si>
    <t>CONDENSED CONSOLIDATED  BALANCE SHEET</t>
  </si>
  <si>
    <t>Financial</t>
  </si>
  <si>
    <t>losses</t>
  </si>
  <si>
    <t>Tax recoverable</t>
  </si>
  <si>
    <t>- as previously reported</t>
  </si>
  <si>
    <t>- prior year adjustment</t>
  </si>
  <si>
    <t>- as restated</t>
  </si>
  <si>
    <t>Current</t>
  </si>
  <si>
    <t>Quarter</t>
  </si>
  <si>
    <t>Preceding</t>
  </si>
  <si>
    <t>Year End</t>
  </si>
  <si>
    <t>Net Tangible Assets per Share (RM)</t>
  </si>
  <si>
    <t xml:space="preserve">QUARTERLY REPORT ON CONSOLIDATED RESULTS </t>
  </si>
  <si>
    <t>CONDENSED CONSOLIDATED INCOME STATEMENT</t>
  </si>
  <si>
    <t>To Date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</si>
  <si>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</si>
  <si>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</si>
  <si>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</si>
  <si>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</si>
  <si>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</si>
  <si>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</si>
  <si>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Balance as at 31.03.2003</t>
  </si>
  <si>
    <t>Period</t>
  </si>
  <si>
    <t>CURRENT YEAR TODATE</t>
  </si>
  <si>
    <t xml:space="preserve">End of </t>
  </si>
  <si>
    <t>ICULS</t>
  </si>
  <si>
    <t>Profit/(Loss) Before Tax</t>
  </si>
  <si>
    <t>Profit/(Loss) After Tax</t>
  </si>
  <si>
    <t>Net Profit/(Loss) For The Period</t>
  </si>
  <si>
    <t>Net Current Assets/(Liabilities)</t>
  </si>
  <si>
    <t>Basic earning/(loss) per ordinary share (sen)</t>
  </si>
  <si>
    <t>Net cash outflow from financing activities</t>
  </si>
  <si>
    <t>Irredeemable Convertible Unsecured Loan Stocks</t>
  </si>
  <si>
    <t>31.3.2004</t>
  </si>
  <si>
    <t>CASH AND CASH EQUIVALENTS AT END OF FINANCIAL YEAR</t>
  </si>
  <si>
    <t>CASH AND CASH EQUIVALENTS AT BEGINNING OF FINANCIAL YEAR</t>
  </si>
  <si>
    <t>Deferred tax assets</t>
  </si>
  <si>
    <t>Net profit for the year</t>
  </si>
  <si>
    <t xml:space="preserve">Operating profit/(loss) before Finance Costs </t>
  </si>
  <si>
    <t>FOR THE FIRST QUARTER ENDED 30 JUNE 2004</t>
  </si>
  <si>
    <t>30.6.2004</t>
  </si>
  <si>
    <t>30.6.2003</t>
  </si>
  <si>
    <t>Balance as at 30.6.2004</t>
  </si>
  <si>
    <t>Balance as at 30.6.2003</t>
  </si>
  <si>
    <t>Balance as at 31.03.2004</t>
  </si>
  <si>
    <t>Share of profits/(loss) of associated companies</t>
  </si>
  <si>
    <t>Net cash outflowf from operating activities</t>
  </si>
  <si>
    <t>Net cash outflow from investing activities</t>
  </si>
  <si>
    <t>NET DECREASE IN CASH AND CASH EQUIVALENTS</t>
  </si>
  <si>
    <t>Currency translation gain</t>
  </si>
  <si>
    <t>Land held for property development</t>
  </si>
  <si>
    <t>Property development costs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</si>
</sst>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dd/mm/yyyy"/>
    <numFmt numFmtId="193" formatCode="0_);\(0\)"/>
    <numFmt numFmtId="194" formatCode="#,##0.0_);\(#,##0.0\)"/>
    <numFmt numFmtId="195" formatCode="#,##0.000_);\(#,##0.000\)"/>
    <numFmt numFmtId="196" formatCode="dd\-mmm\-yy_)"/>
    <numFmt numFmtId="197" formatCode="hh:mm:ss\ AM/PM_)"/>
    <numFmt numFmtId="198" formatCode="_(* #,##0.0000_);_(* \(#,##0.0000\);_(* &quot;-&quot;????_);_(@_)"/>
    <numFmt numFmtId="199" formatCode="m/d/yyyy"/>
    <numFmt numFmtId="200" formatCode="0.00_);[Red]\(0.00\)"/>
    <numFmt numFmtId="201" formatCode="_(* #,##0.0_);_(* \(#,##0.0\);_(* &quot;-&quot;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2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i/>
      <sz val="10"/>
      <color indexed="27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183" fontId="6" fillId="0" borderId="3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183" fontId="6" fillId="0" borderId="4" xfId="15" applyNumberFormat="1" applyFont="1" applyBorder="1" applyAlignment="1">
      <alignment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183" fontId="6" fillId="0" borderId="4" xfId="15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183" fontId="6" fillId="0" borderId="3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200" fontId="6" fillId="0" borderId="0" xfId="15" applyNumberFormat="1" applyFont="1" applyBorder="1" applyAlignment="1">
      <alignment/>
    </xf>
    <xf numFmtId="40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right"/>
    </xf>
    <xf numFmtId="183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5" xfId="15" applyNumberFormat="1" applyFont="1" applyBorder="1" applyAlignment="1">
      <alignment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3" xfId="0" applyFont="1" applyBorder="1" applyAlignment="1">
      <alignment/>
    </xf>
    <xf numFmtId="183" fontId="6" fillId="0" borderId="1" xfId="15" applyNumberFormat="1" applyFont="1" applyFill="1" applyBorder="1" applyAlignment="1">
      <alignment/>
    </xf>
    <xf numFmtId="37" fontId="6" fillId="0" borderId="0" xfId="0" applyFont="1" applyAlignment="1" quotePrefix="1">
      <alignment/>
    </xf>
    <xf numFmtId="37" fontId="12" fillId="0" borderId="0" xfId="0" applyFont="1" applyAlignment="1">
      <alignment horizontal="centerContinuous"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6" fillId="0" borderId="6" xfId="15" applyNumberFormat="1" applyFont="1" applyFill="1" applyBorder="1" applyAlignment="1">
      <alignment/>
    </xf>
    <xf numFmtId="183" fontId="6" fillId="0" borderId="7" xfId="15" applyNumberFormat="1" applyFont="1" applyFill="1" applyBorder="1" applyAlignment="1">
      <alignment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8" xfId="15" applyNumberFormat="1" applyFont="1" applyBorder="1" applyAlignment="1">
      <alignment/>
    </xf>
    <xf numFmtId="37" fontId="9" fillId="0" borderId="0" xfId="0" applyFont="1" applyAlignment="1">
      <alignment horizontal="center"/>
    </xf>
    <xf numFmtId="37" fontId="20" fillId="0" borderId="0" xfId="0" applyFont="1" applyFill="1" applyBorder="1" applyAlignment="1">
      <alignment horizontal="center"/>
    </xf>
    <xf numFmtId="37" fontId="20" fillId="0" borderId="0" xfId="0" applyFont="1" applyFill="1" applyBorder="1" applyAlignment="1" applyProtection="1">
      <alignment/>
      <protection/>
    </xf>
    <xf numFmtId="37" fontId="20" fillId="0" borderId="0" xfId="0" applyFont="1" applyFill="1" applyBorder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39" fontId="6" fillId="0" borderId="0" xfId="15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2" fillId="0" borderId="0" xfId="0" applyFont="1" applyAlignment="1" applyProtection="1">
      <alignment horizontal="center"/>
      <protection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7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4"/>
  <sheetViews>
    <sheetView tabSelected="1" zoomScaleSheetLayoutView="100" workbookViewId="0" topLeftCell="A1">
      <selection activeCell="D8" sqref="D8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4.57421875" style="5" customWidth="1"/>
    <col min="7" max="7" width="2.00390625" style="5" customWidth="1"/>
    <col min="8" max="8" width="14.57421875" style="5" customWidth="1"/>
    <col min="9" max="9" width="11.14062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5.75" customHeight="1">
      <c r="A1" s="113" t="s">
        <v>41</v>
      </c>
      <c r="B1" s="113"/>
      <c r="C1" s="113"/>
      <c r="D1" s="113"/>
      <c r="E1" s="113"/>
      <c r="F1" s="113"/>
      <c r="G1" s="113"/>
      <c r="H1" s="113"/>
      <c r="I1" s="3"/>
      <c r="J1" s="4"/>
      <c r="K1" s="4"/>
      <c r="L1" s="4"/>
    </row>
    <row r="2" spans="1:12" s="36" customFormat="1" ht="9" customHeight="1">
      <c r="A2" s="30" t="s">
        <v>2</v>
      </c>
      <c r="B2" s="31"/>
      <c r="C2" s="31"/>
      <c r="D2" s="31"/>
      <c r="E2" s="31"/>
      <c r="F2" s="31"/>
      <c r="G2" s="31"/>
      <c r="H2" s="32"/>
      <c r="I2" s="33"/>
      <c r="J2" s="34"/>
      <c r="K2" s="34"/>
      <c r="L2" s="35"/>
    </row>
    <row r="3" spans="1:12" s="36" customFormat="1" ht="9" customHeight="1">
      <c r="A3" s="30"/>
      <c r="B3" s="31"/>
      <c r="C3" s="31"/>
      <c r="D3" s="31"/>
      <c r="E3" s="31"/>
      <c r="F3" s="31"/>
      <c r="G3" s="31"/>
      <c r="H3" s="32"/>
      <c r="I3" s="33"/>
      <c r="J3" s="34"/>
      <c r="K3" s="34"/>
      <c r="L3" s="35"/>
    </row>
    <row r="4" spans="1:12" ht="15.75" customHeight="1">
      <c r="A4" s="1" t="s">
        <v>46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15.75" customHeight="1">
      <c r="A5" s="1"/>
      <c r="B5" s="1"/>
      <c r="C5" s="1"/>
      <c r="D5" s="9"/>
      <c r="E5" s="2"/>
      <c r="F5" s="1"/>
      <c r="G5" s="1"/>
      <c r="I5" s="6"/>
      <c r="J5" s="6"/>
      <c r="K5" s="7"/>
      <c r="L5" s="4"/>
    </row>
    <row r="6" spans="4:12" ht="15.75" customHeight="1">
      <c r="D6" s="10"/>
      <c r="E6" s="10"/>
      <c r="F6" s="11" t="s">
        <v>39</v>
      </c>
      <c r="G6" s="6"/>
      <c r="H6" s="11" t="str">
        <f>F6</f>
        <v>As At</v>
      </c>
      <c r="I6" s="3"/>
      <c r="J6" s="7"/>
      <c r="L6" s="7"/>
    </row>
    <row r="7" spans="4:12" ht="15.75" customHeight="1">
      <c r="D7" s="10"/>
      <c r="E7" s="10"/>
      <c r="F7" s="11" t="s">
        <v>70</v>
      </c>
      <c r="G7" s="6"/>
      <c r="H7" s="11" t="s">
        <v>55</v>
      </c>
      <c r="I7" s="3"/>
      <c r="J7" s="7"/>
      <c r="L7" s="7"/>
    </row>
    <row r="8" spans="4:12" ht="15.75" customHeight="1">
      <c r="D8" s="10"/>
      <c r="E8" s="10"/>
      <c r="F8" s="11" t="s">
        <v>53</v>
      </c>
      <c r="G8" s="6"/>
      <c r="H8" s="11" t="s">
        <v>47</v>
      </c>
      <c r="I8" s="3"/>
      <c r="J8" s="7"/>
      <c r="L8" s="7"/>
    </row>
    <row r="9" spans="4:12" ht="15.75" customHeight="1">
      <c r="D9" s="10"/>
      <c r="E9" s="10"/>
      <c r="F9" s="11" t="s">
        <v>54</v>
      </c>
      <c r="G9" s="6"/>
      <c r="H9" s="11" t="s">
        <v>56</v>
      </c>
      <c r="I9" s="3"/>
      <c r="J9" s="7"/>
      <c r="L9" s="7"/>
    </row>
    <row r="10" spans="4:12" ht="15.75" customHeight="1">
      <c r="D10" s="10"/>
      <c r="E10" s="10"/>
      <c r="F10" s="13" t="s">
        <v>86</v>
      </c>
      <c r="G10" s="14"/>
      <c r="H10" s="13" t="s">
        <v>79</v>
      </c>
      <c r="I10" s="3"/>
      <c r="J10" s="15"/>
      <c r="L10" s="15"/>
    </row>
    <row r="11" spans="4:12" ht="15.75" customHeight="1">
      <c r="D11" s="10"/>
      <c r="E11" s="10"/>
      <c r="F11" s="37" t="s">
        <v>1</v>
      </c>
      <c r="G11" s="10"/>
      <c r="H11" s="37" t="s">
        <v>1</v>
      </c>
      <c r="I11" s="3"/>
      <c r="J11" s="15"/>
      <c r="L11" s="7"/>
    </row>
    <row r="12" spans="4:12" ht="12" customHeight="1">
      <c r="D12" s="10"/>
      <c r="E12" s="10"/>
      <c r="G12" s="10"/>
      <c r="I12" s="3"/>
      <c r="K12" s="4"/>
      <c r="L12" s="4"/>
    </row>
    <row r="13" spans="1:12" ht="15.75" customHeight="1">
      <c r="A13" s="16"/>
      <c r="B13" s="16"/>
      <c r="C13" s="5" t="s">
        <v>4</v>
      </c>
      <c r="F13" s="19">
        <v>138305</v>
      </c>
      <c r="H13" s="19">
        <v>139364</v>
      </c>
      <c r="J13" s="20"/>
      <c r="K13" s="20"/>
      <c r="L13" s="20"/>
    </row>
    <row r="14" spans="1:12" ht="15.75" customHeight="1">
      <c r="A14" s="16"/>
      <c r="B14" s="16"/>
      <c r="C14" s="5" t="s">
        <v>5</v>
      </c>
      <c r="F14" s="19">
        <v>61981</v>
      </c>
      <c r="H14" s="19">
        <v>61981</v>
      </c>
      <c r="J14" s="20"/>
      <c r="K14" s="20"/>
      <c r="L14" s="20"/>
    </row>
    <row r="15" spans="1:12" ht="15.75" customHeight="1">
      <c r="A15" s="16"/>
      <c r="B15" s="16"/>
      <c r="C15" s="5" t="s">
        <v>6</v>
      </c>
      <c r="F15" s="19">
        <v>185014</v>
      </c>
      <c r="H15" s="19">
        <v>181922</v>
      </c>
      <c r="J15" s="20"/>
      <c r="K15" s="20"/>
      <c r="L15" s="20"/>
    </row>
    <row r="16" spans="1:12" ht="15.75" customHeight="1">
      <c r="A16" s="16"/>
      <c r="B16" s="16"/>
      <c r="C16" s="5" t="s">
        <v>7</v>
      </c>
      <c r="F16" s="19">
        <v>65299</v>
      </c>
      <c r="H16" s="19">
        <v>65276</v>
      </c>
      <c r="J16" s="20"/>
      <c r="K16" s="20"/>
      <c r="L16" s="20"/>
    </row>
    <row r="17" spans="1:12" ht="15.75" customHeight="1">
      <c r="A17" s="16"/>
      <c r="B17" s="16"/>
      <c r="C17" s="5" t="s">
        <v>96</v>
      </c>
      <c r="F17" s="19">
        <v>63684</v>
      </c>
      <c r="H17" s="19">
        <v>68695</v>
      </c>
      <c r="J17" s="20"/>
      <c r="K17" s="20"/>
      <c r="L17" s="20"/>
    </row>
    <row r="18" spans="1:12" ht="15.75" customHeight="1">
      <c r="A18" s="16"/>
      <c r="B18" s="16"/>
      <c r="C18" s="5" t="s">
        <v>82</v>
      </c>
      <c r="F18" s="19">
        <v>471</v>
      </c>
      <c r="H18" s="19">
        <v>422</v>
      </c>
      <c r="J18" s="20"/>
      <c r="K18" s="20"/>
      <c r="L18" s="20"/>
    </row>
    <row r="19" spans="1:12" ht="15.75" customHeight="1">
      <c r="A19" s="16"/>
      <c r="B19" s="16"/>
      <c r="C19" s="5" t="s">
        <v>8</v>
      </c>
      <c r="F19" s="19">
        <f>9580+1417</f>
        <v>10997</v>
      </c>
      <c r="H19" s="19">
        <f>9112+1417</f>
        <v>10529</v>
      </c>
      <c r="J19" s="20"/>
      <c r="K19" s="20"/>
      <c r="L19" s="20"/>
    </row>
    <row r="20" spans="4:12" ht="12" customHeight="1">
      <c r="D20" s="10"/>
      <c r="E20" s="10"/>
      <c r="G20" s="10"/>
      <c r="I20" s="3"/>
      <c r="K20" s="4"/>
      <c r="L20" s="4"/>
    </row>
    <row r="21" spans="1:12" ht="15.75" customHeight="1">
      <c r="A21" s="16"/>
      <c r="B21" s="16"/>
      <c r="C21" s="5" t="s">
        <v>9</v>
      </c>
      <c r="F21" s="19"/>
      <c r="H21" s="19"/>
      <c r="J21" s="21"/>
      <c r="K21" s="21"/>
      <c r="L21" s="21"/>
    </row>
    <row r="22" spans="1:12" ht="15.75" customHeight="1">
      <c r="A22" s="16"/>
      <c r="B22" s="16"/>
      <c r="D22" s="22" t="s">
        <v>97</v>
      </c>
      <c r="E22" s="22"/>
      <c r="F22" s="19">
        <v>297198</v>
      </c>
      <c r="H22" s="19">
        <v>297344</v>
      </c>
      <c r="J22" s="21"/>
      <c r="K22" s="21"/>
      <c r="L22" s="21"/>
    </row>
    <row r="23" spans="1:12" ht="15.75" customHeight="1">
      <c r="A23" s="16"/>
      <c r="B23" s="16"/>
      <c r="C23" s="16"/>
      <c r="D23" s="22" t="s">
        <v>10</v>
      </c>
      <c r="E23" s="22"/>
      <c r="F23" s="19">
        <v>33064</v>
      </c>
      <c r="H23" s="19">
        <v>37709</v>
      </c>
      <c r="J23" s="21"/>
      <c r="K23" s="21"/>
      <c r="L23" s="21"/>
    </row>
    <row r="24" spans="1:12" ht="15.75" customHeight="1">
      <c r="A24" s="16"/>
      <c r="B24" s="16"/>
      <c r="C24" s="16"/>
      <c r="D24" s="22" t="s">
        <v>23</v>
      </c>
      <c r="E24" s="22"/>
      <c r="F24" s="19">
        <f>69670+22775</f>
        <v>92445</v>
      </c>
      <c r="H24" s="19">
        <f>71615+24211</f>
        <v>95826</v>
      </c>
      <c r="J24" s="21"/>
      <c r="K24" s="21"/>
      <c r="L24" s="21"/>
    </row>
    <row r="25" spans="1:12" ht="15.75" customHeight="1">
      <c r="A25" s="16"/>
      <c r="B25" s="16"/>
      <c r="C25" s="16"/>
      <c r="D25" s="23" t="s">
        <v>24</v>
      </c>
      <c r="E25" s="23"/>
      <c r="F25" s="24">
        <v>25050</v>
      </c>
      <c r="G25" s="25"/>
      <c r="H25" s="24">
        <v>26381</v>
      </c>
      <c r="J25" s="21"/>
      <c r="K25" s="21"/>
      <c r="L25" s="21"/>
    </row>
    <row r="26" spans="1:12" ht="15.75" customHeight="1">
      <c r="A26" s="16"/>
      <c r="B26" s="16"/>
      <c r="C26" s="16"/>
      <c r="D26" s="23" t="s">
        <v>49</v>
      </c>
      <c r="E26" s="23"/>
      <c r="F26" s="24">
        <v>20464</v>
      </c>
      <c r="G26" s="25"/>
      <c r="H26" s="24">
        <v>19684</v>
      </c>
      <c r="J26" s="21"/>
      <c r="K26" s="21"/>
      <c r="L26" s="21"/>
    </row>
    <row r="27" spans="1:12" ht="15.75" customHeight="1">
      <c r="A27" s="16"/>
      <c r="B27" s="16"/>
      <c r="C27" s="16"/>
      <c r="D27" s="22" t="s">
        <v>11</v>
      </c>
      <c r="E27" s="22"/>
      <c r="F27" s="19">
        <v>36372</v>
      </c>
      <c r="H27" s="19">
        <v>54643</v>
      </c>
      <c r="J27" s="21"/>
      <c r="K27" s="21"/>
      <c r="L27" s="21"/>
    </row>
    <row r="28" spans="1:12" ht="15.75" customHeight="1">
      <c r="A28" s="16"/>
      <c r="B28" s="16"/>
      <c r="C28" s="16"/>
      <c r="F28" s="26">
        <f>SUM(F22:F27)</f>
        <v>504593</v>
      </c>
      <c r="H28" s="26">
        <f>SUM(H22:H27)</f>
        <v>531587</v>
      </c>
      <c r="J28" s="21"/>
      <c r="K28" s="21"/>
      <c r="L28" s="21"/>
    </row>
    <row r="29" spans="4:12" ht="12" customHeight="1">
      <c r="D29" s="10"/>
      <c r="E29" s="10"/>
      <c r="G29" s="10"/>
      <c r="I29" s="3"/>
      <c r="K29" s="4"/>
      <c r="L29" s="4"/>
    </row>
    <row r="30" spans="1:12" ht="15.75" customHeight="1">
      <c r="A30" s="16"/>
      <c r="B30" s="16"/>
      <c r="C30" s="5" t="s">
        <v>12</v>
      </c>
      <c r="F30" s="19"/>
      <c r="H30" s="19"/>
      <c r="J30" s="21"/>
      <c r="K30" s="21"/>
      <c r="L30" s="21"/>
    </row>
    <row r="31" spans="1:12" ht="15.75" customHeight="1">
      <c r="A31" s="16"/>
      <c r="B31" s="16"/>
      <c r="C31" s="16"/>
      <c r="D31" s="22" t="s">
        <v>25</v>
      </c>
      <c r="E31" s="22"/>
      <c r="F31" s="19">
        <v>54259</v>
      </c>
      <c r="H31" s="19">
        <v>66651</v>
      </c>
      <c r="J31" s="21"/>
      <c r="K31" s="21"/>
      <c r="L31" s="21"/>
    </row>
    <row r="32" spans="1:12" ht="15.75" customHeight="1">
      <c r="A32" s="16"/>
      <c r="B32" s="16"/>
      <c r="C32" s="16"/>
      <c r="D32" s="22" t="s">
        <v>26</v>
      </c>
      <c r="E32" s="22"/>
      <c r="F32" s="19">
        <v>75677</v>
      </c>
      <c r="H32" s="19">
        <v>73221</v>
      </c>
      <c r="J32" s="21"/>
      <c r="K32" s="21"/>
      <c r="L32" s="21"/>
    </row>
    <row r="33" spans="1:12" ht="15.75" customHeight="1">
      <c r="A33" s="16"/>
      <c r="B33" s="16"/>
      <c r="C33" s="16"/>
      <c r="D33" s="22" t="s">
        <v>13</v>
      </c>
      <c r="E33" s="22"/>
      <c r="F33" s="19">
        <v>267938</v>
      </c>
      <c r="H33" s="19">
        <v>272894</v>
      </c>
      <c r="J33" s="21"/>
      <c r="K33" s="21"/>
      <c r="L33" s="21"/>
    </row>
    <row r="34" spans="1:12" ht="15.75" customHeight="1">
      <c r="A34" s="16"/>
      <c r="B34" s="16"/>
      <c r="C34" s="16"/>
      <c r="D34" s="22" t="s">
        <v>14</v>
      </c>
      <c r="E34" s="22"/>
      <c r="F34" s="19">
        <v>7154</v>
      </c>
      <c r="H34" s="19">
        <v>7469</v>
      </c>
      <c r="J34" s="21"/>
      <c r="K34" s="21"/>
      <c r="L34" s="21"/>
    </row>
    <row r="35" spans="1:12" ht="15.75" customHeight="1">
      <c r="A35" s="16"/>
      <c r="B35" s="16"/>
      <c r="C35" s="16"/>
      <c r="F35" s="26">
        <f>SUM(F31:F34)</f>
        <v>405028</v>
      </c>
      <c r="H35" s="26">
        <f>SUM(H31:H34)</f>
        <v>420235</v>
      </c>
      <c r="J35" s="21"/>
      <c r="K35" s="21"/>
      <c r="L35" s="21"/>
    </row>
    <row r="36" spans="4:12" ht="12" customHeight="1">
      <c r="D36" s="10"/>
      <c r="E36" s="10"/>
      <c r="G36" s="10"/>
      <c r="I36" s="3"/>
      <c r="K36" s="4"/>
      <c r="L36" s="4"/>
    </row>
    <row r="37" spans="1:12" ht="15.75" customHeight="1">
      <c r="A37" s="16"/>
      <c r="B37" s="16"/>
      <c r="C37" s="5" t="s">
        <v>75</v>
      </c>
      <c r="F37" s="19">
        <f>F28-F35</f>
        <v>99565</v>
      </c>
      <c r="H37" s="19">
        <f>H28-H35</f>
        <v>111352</v>
      </c>
      <c r="J37" s="21"/>
      <c r="K37" s="21"/>
      <c r="L37" s="21"/>
    </row>
    <row r="38" spans="1:12" ht="15.75" customHeight="1" thickBot="1">
      <c r="A38" s="16"/>
      <c r="B38" s="16"/>
      <c r="F38" s="27">
        <f>SUM(F13:F19)+F37</f>
        <v>625316</v>
      </c>
      <c r="H38" s="27">
        <f>SUM(H13:H19)+H37</f>
        <v>639541</v>
      </c>
      <c r="J38" s="21"/>
      <c r="K38" s="21"/>
      <c r="L38" s="21"/>
    </row>
    <row r="39" spans="4:12" ht="12" customHeight="1">
      <c r="D39" s="10"/>
      <c r="E39" s="10"/>
      <c r="G39" s="10"/>
      <c r="I39" s="3"/>
      <c r="K39" s="4"/>
      <c r="L39" s="4"/>
    </row>
    <row r="40" spans="1:12" ht="15.75" customHeight="1">
      <c r="A40" s="16"/>
      <c r="B40" s="16"/>
      <c r="C40" s="22" t="s">
        <v>15</v>
      </c>
      <c r="F40" s="19"/>
      <c r="H40" s="19"/>
      <c r="J40" s="21"/>
      <c r="K40" s="21"/>
      <c r="L40" s="21"/>
    </row>
    <row r="41" spans="1:12" ht="15.75" customHeight="1">
      <c r="A41" s="16"/>
      <c r="B41" s="16"/>
      <c r="C41" s="22" t="s">
        <v>16</v>
      </c>
      <c r="F41" s="19">
        <v>401420</v>
      </c>
      <c r="H41" s="19">
        <v>401420</v>
      </c>
      <c r="J41" s="21"/>
      <c r="K41" s="21"/>
      <c r="L41" s="21"/>
    </row>
    <row r="42" spans="1:12" ht="15.75" customHeight="1">
      <c r="A42" s="16"/>
      <c r="B42" s="16"/>
      <c r="C42" s="22" t="s">
        <v>17</v>
      </c>
      <c r="F42" s="19">
        <v>59268</v>
      </c>
      <c r="H42" s="19">
        <v>57272</v>
      </c>
      <c r="J42" s="21"/>
      <c r="K42" s="21"/>
      <c r="L42" s="21"/>
    </row>
    <row r="43" spans="1:12" ht="15.75" customHeight="1">
      <c r="A43" s="16"/>
      <c r="C43" s="22" t="s">
        <v>78</v>
      </c>
      <c r="F43" s="28">
        <v>75921</v>
      </c>
      <c r="H43" s="28">
        <v>75921</v>
      </c>
      <c r="J43" s="21"/>
      <c r="K43" s="21"/>
      <c r="L43" s="21"/>
    </row>
    <row r="44" spans="1:12" ht="15.75" customHeight="1">
      <c r="A44" s="16"/>
      <c r="F44" s="24">
        <f>+F41+F43+F42</f>
        <v>536609</v>
      </c>
      <c r="H44" s="24">
        <f>SUM(H41:H43)</f>
        <v>534613</v>
      </c>
      <c r="J44" s="21"/>
      <c r="K44" s="21"/>
      <c r="L44" s="21"/>
    </row>
    <row r="45" spans="1:12" ht="15.75" customHeight="1">
      <c r="A45" s="16"/>
      <c r="B45" s="16"/>
      <c r="C45" s="5" t="s">
        <v>18</v>
      </c>
      <c r="F45" s="19">
        <v>-26511</v>
      </c>
      <c r="H45" s="19">
        <v>-12943</v>
      </c>
      <c r="J45" s="21"/>
      <c r="K45" s="21"/>
      <c r="L45" s="21"/>
    </row>
    <row r="46" spans="1:12" ht="15.75" customHeight="1">
      <c r="A46" s="16"/>
      <c r="B46" s="16"/>
      <c r="C46" s="5" t="s">
        <v>19</v>
      </c>
      <c r="F46" s="19">
        <f>92532-4666-47017</f>
        <v>40849</v>
      </c>
      <c r="H46" s="19">
        <f>92532-4666-47017</f>
        <v>40849</v>
      </c>
      <c r="J46" s="21"/>
      <c r="K46" s="21"/>
      <c r="L46" s="21"/>
    </row>
    <row r="47" spans="1:12" ht="15.75" customHeight="1">
      <c r="A47" s="16"/>
      <c r="B47" s="16"/>
      <c r="C47" s="5" t="s">
        <v>20</v>
      </c>
      <c r="F47" s="19">
        <f>13289+49328-1</f>
        <v>62616</v>
      </c>
      <c r="H47" s="19">
        <f>13289+51089+572</f>
        <v>64950</v>
      </c>
      <c r="J47" s="21"/>
      <c r="K47" s="21"/>
      <c r="L47" s="21"/>
    </row>
    <row r="48" spans="1:12" ht="15.75" customHeight="1">
      <c r="A48" s="16"/>
      <c r="B48" s="16"/>
      <c r="C48" s="5" t="s">
        <v>21</v>
      </c>
      <c r="F48" s="19">
        <v>6707</v>
      </c>
      <c r="H48" s="19">
        <v>6729</v>
      </c>
      <c r="J48" s="21"/>
      <c r="K48" s="21"/>
      <c r="L48" s="21"/>
    </row>
    <row r="49" spans="1:12" ht="15.75" customHeight="1">
      <c r="A49" s="16"/>
      <c r="B49" s="16"/>
      <c r="C49" s="5" t="s">
        <v>22</v>
      </c>
      <c r="F49" s="19">
        <v>5046</v>
      </c>
      <c r="H49" s="19">
        <v>5343</v>
      </c>
      <c r="J49" s="21"/>
      <c r="K49" s="21"/>
      <c r="L49" s="21"/>
    </row>
    <row r="50" spans="1:12" ht="15.75" customHeight="1" thickBot="1">
      <c r="A50" s="16"/>
      <c r="B50" s="16"/>
      <c r="F50" s="27">
        <f>SUM(F44:F49)</f>
        <v>625316</v>
      </c>
      <c r="H50" s="27">
        <f>SUM(H44:H49)</f>
        <v>639541</v>
      </c>
      <c r="J50" s="21"/>
      <c r="K50" s="21"/>
      <c r="L50" s="21"/>
    </row>
    <row r="51" spans="1:12" ht="15.75" customHeight="1">
      <c r="A51" s="16"/>
      <c r="B51" s="16"/>
      <c r="C51" s="16"/>
      <c r="F51" s="24"/>
      <c r="H51" s="24"/>
      <c r="J51" s="21"/>
      <c r="K51" s="21"/>
      <c r="L51" s="21"/>
    </row>
    <row r="52" spans="1:12" ht="15.75" customHeight="1">
      <c r="A52" s="16"/>
      <c r="B52" s="16"/>
      <c r="C52" s="38" t="s">
        <v>57</v>
      </c>
      <c r="F52" s="39">
        <f>(+F42+F41+F43)/954681</f>
        <v>0.5620819938806785</v>
      </c>
      <c r="G52" s="40"/>
      <c r="H52" s="39">
        <f>+H44/954682</f>
        <v>0.55999065657465</v>
      </c>
      <c r="J52" s="21"/>
      <c r="K52" s="21"/>
      <c r="L52" s="21"/>
    </row>
    <row r="53" spans="1:12" ht="15.75" customHeight="1">
      <c r="A53" s="16"/>
      <c r="B53" s="16"/>
      <c r="C53" s="16"/>
      <c r="F53" s="19"/>
      <c r="H53" s="19"/>
      <c r="J53" s="21"/>
      <c r="K53" s="21"/>
      <c r="L53" s="21"/>
    </row>
    <row r="54" spans="1:12" ht="15.75" customHeight="1">
      <c r="A54" s="103"/>
      <c r="B54" s="104"/>
      <c r="C54" s="105"/>
      <c r="D54" s="106"/>
      <c r="H54" s="19"/>
      <c r="J54" s="21"/>
      <c r="K54" s="21"/>
      <c r="L54" s="21"/>
    </row>
    <row r="55" spans="1:12" ht="15.75" customHeight="1">
      <c r="A55" s="16"/>
      <c r="B55" s="16"/>
      <c r="C55" s="16"/>
      <c r="H55" s="19"/>
      <c r="J55" s="21"/>
      <c r="K55" s="21"/>
      <c r="L55" s="21"/>
    </row>
    <row r="56" spans="1:12" ht="15.75" customHeight="1">
      <c r="A56" s="16"/>
      <c r="B56" s="16"/>
      <c r="C56" s="16"/>
      <c r="H56" s="19"/>
      <c r="J56" s="21"/>
      <c r="K56" s="21"/>
      <c r="L56" s="21"/>
    </row>
    <row r="57" spans="1:12" ht="15.75" customHeight="1">
      <c r="A57" s="16"/>
      <c r="B57" s="16"/>
      <c r="C57" s="16"/>
      <c r="H57" s="19"/>
      <c r="J57" s="21"/>
      <c r="K57" s="21"/>
      <c r="L57" s="21"/>
    </row>
    <row r="58" spans="1:12" ht="15.75" customHeight="1">
      <c r="A58" s="16"/>
      <c r="B58" s="16"/>
      <c r="C58" s="16"/>
      <c r="H58" s="19"/>
      <c r="J58" s="21"/>
      <c r="K58" s="21"/>
      <c r="L58" s="21"/>
    </row>
    <row r="59" spans="1:12" ht="15.75" customHeight="1">
      <c r="A59" s="16"/>
      <c r="B59" s="16"/>
      <c r="C59" s="16"/>
      <c r="H59" s="19"/>
      <c r="J59" s="21"/>
      <c r="K59" s="21"/>
      <c r="L59" s="21"/>
    </row>
    <row r="60" spans="1:12" ht="15.75" customHeight="1">
      <c r="A60" s="16"/>
      <c r="B60" s="16"/>
      <c r="C60" s="16"/>
      <c r="H60" s="19"/>
      <c r="J60" s="21"/>
      <c r="K60" s="21"/>
      <c r="L60" s="21"/>
    </row>
    <row r="61" spans="1:12" ht="15.75" customHeight="1">
      <c r="A61" s="16"/>
      <c r="B61" s="16"/>
      <c r="C61" s="16"/>
      <c r="H61" s="19"/>
      <c r="J61" s="21"/>
      <c r="K61" s="21"/>
      <c r="L61" s="21"/>
    </row>
    <row r="62" spans="1:12" ht="15.75" customHeight="1">
      <c r="A62" s="16"/>
      <c r="B62" s="16"/>
      <c r="C62" s="16"/>
      <c r="J62" s="21"/>
      <c r="K62" s="21"/>
      <c r="L62" s="21"/>
    </row>
    <row r="63" spans="10:12" ht="15.75" customHeight="1">
      <c r="J63" s="21"/>
      <c r="K63" s="21"/>
      <c r="L63" s="21"/>
    </row>
    <row r="64" spans="10:12" ht="15.75" customHeight="1">
      <c r="J64" s="21"/>
      <c r="K64" s="21"/>
      <c r="L64" s="21"/>
    </row>
    <row r="65" spans="10:12" ht="15.75" customHeight="1">
      <c r="J65" s="21"/>
      <c r="K65" s="21"/>
      <c r="L65" s="21"/>
    </row>
    <row r="66" spans="10:12" ht="15.75" customHeight="1">
      <c r="J66" s="21"/>
      <c r="K66" s="21"/>
      <c r="L66" s="21"/>
    </row>
    <row r="67" spans="10:12" ht="15.75" customHeight="1">
      <c r="J67" s="21"/>
      <c r="K67" s="21"/>
      <c r="L67" s="21"/>
    </row>
    <row r="68" spans="10:12" ht="15.75" customHeight="1">
      <c r="J68" s="21"/>
      <c r="K68" s="21"/>
      <c r="L68" s="21"/>
    </row>
    <row r="69" spans="10:12" ht="15.75" customHeight="1">
      <c r="J69" s="21"/>
      <c r="K69" s="21"/>
      <c r="L69" s="21"/>
    </row>
    <row r="70" spans="10:12" ht="15.75" customHeight="1">
      <c r="J70" s="21"/>
      <c r="K70" s="21"/>
      <c r="L70" s="21"/>
    </row>
    <row r="71" spans="10:12" ht="15.75" customHeight="1">
      <c r="J71" s="21"/>
      <c r="K71" s="21"/>
      <c r="L71" s="21"/>
    </row>
    <row r="72" spans="10:12" ht="15.75" customHeight="1">
      <c r="J72" s="21"/>
      <c r="K72" s="21"/>
      <c r="L72" s="21"/>
    </row>
    <row r="73" spans="10:12" ht="15.75" customHeight="1">
      <c r="J73" s="21"/>
      <c r="K73" s="21"/>
      <c r="L73" s="21"/>
    </row>
    <row r="74" spans="10:12" ht="15.75" customHeight="1">
      <c r="J74" s="21"/>
      <c r="K74" s="21"/>
      <c r="L74" s="21"/>
    </row>
    <row r="75" spans="10:12" ht="15.75" customHeight="1">
      <c r="J75" s="21"/>
      <c r="K75" s="21"/>
      <c r="L75" s="21"/>
    </row>
    <row r="76" spans="10:12" ht="15.75" customHeight="1"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9"/>
      <c r="K173" s="29"/>
      <c r="L173" s="29"/>
    </row>
    <row r="174" spans="10:12" ht="15.75" customHeight="1">
      <c r="J174" s="29"/>
      <c r="K174" s="29"/>
      <c r="L174" s="29"/>
    </row>
    <row r="175" spans="10:12" ht="15.75" customHeight="1">
      <c r="J175" s="29"/>
      <c r="K175" s="29"/>
      <c r="L175" s="29"/>
    </row>
    <row r="176" spans="10:12" ht="15.75" customHeight="1">
      <c r="J176" s="29"/>
      <c r="K176" s="29"/>
      <c r="L176" s="29"/>
    </row>
    <row r="177" spans="10:12" ht="15.75" customHeight="1">
      <c r="J177" s="29"/>
      <c r="K177" s="29"/>
      <c r="L177" s="29"/>
    </row>
    <row r="178" spans="10:12" ht="15.75" customHeight="1">
      <c r="J178" s="29"/>
      <c r="K178" s="29"/>
      <c r="L178" s="29"/>
    </row>
    <row r="179" spans="10:12" ht="15.75" customHeight="1">
      <c r="J179" s="29"/>
      <c r="K179" s="29"/>
      <c r="L179" s="29"/>
    </row>
    <row r="180" spans="10:12" ht="15.75" customHeight="1">
      <c r="J180" s="29"/>
      <c r="K180" s="29"/>
      <c r="L180" s="29"/>
    </row>
    <row r="181" spans="10:12" ht="15.75" customHeight="1">
      <c r="J181" s="29"/>
      <c r="K181" s="29"/>
      <c r="L181" s="29"/>
    </row>
    <row r="182" spans="10:12" ht="15.75" customHeight="1">
      <c r="J182" s="29"/>
      <c r="K182" s="29"/>
      <c r="L182" s="29"/>
    </row>
    <row r="183" spans="10:12" ht="15.75" customHeight="1">
      <c r="J183" s="29"/>
      <c r="K183" s="29"/>
      <c r="L183" s="29"/>
    </row>
    <row r="184" spans="10:12" ht="15.75" customHeight="1">
      <c r="J184" s="29"/>
      <c r="K184" s="29"/>
      <c r="L184" s="29"/>
    </row>
    <row r="185" spans="10:12" ht="15.75" customHeight="1">
      <c r="J185" s="29"/>
      <c r="K185" s="29"/>
      <c r="L185" s="29"/>
    </row>
    <row r="186" spans="10:12" ht="15.75" customHeight="1">
      <c r="J186" s="29"/>
      <c r="K186" s="29"/>
      <c r="L186" s="29"/>
    </row>
    <row r="187" spans="10:12" ht="15.75" customHeight="1">
      <c r="J187" s="29"/>
      <c r="K187" s="29"/>
      <c r="L187" s="29"/>
    </row>
    <row r="188" spans="10:12" ht="15.75" customHeight="1">
      <c r="J188" s="29"/>
      <c r="K188" s="29"/>
      <c r="L188" s="29"/>
    </row>
    <row r="189" spans="10:12" ht="15.75" customHeight="1">
      <c r="J189" s="29"/>
      <c r="K189" s="29"/>
      <c r="L189" s="29"/>
    </row>
    <row r="190" spans="10:12" ht="15.75" customHeight="1">
      <c r="J190" s="29"/>
      <c r="K190" s="29"/>
      <c r="L190" s="29"/>
    </row>
    <row r="191" spans="10:12" ht="15.75" customHeight="1">
      <c r="J191" s="29"/>
      <c r="K191" s="29"/>
      <c r="L191" s="29"/>
    </row>
    <row r="192" spans="10:12" ht="15.75" customHeight="1">
      <c r="J192" s="29"/>
      <c r="K192" s="29"/>
      <c r="L192" s="29"/>
    </row>
    <row r="193" spans="10:12" ht="15.75" customHeight="1">
      <c r="J193" s="29"/>
      <c r="K193" s="29"/>
      <c r="L193" s="29"/>
    </row>
    <row r="194" spans="10:12" ht="15.75" customHeight="1">
      <c r="J194" s="29"/>
      <c r="K194" s="29"/>
      <c r="L194" s="29"/>
    </row>
    <row r="195" spans="10:12" ht="15.75" customHeight="1">
      <c r="J195" s="29"/>
      <c r="K195" s="29"/>
      <c r="L195" s="29"/>
    </row>
    <row r="196" spans="10:12" ht="15.75" customHeight="1">
      <c r="J196" s="29"/>
      <c r="K196" s="29"/>
      <c r="L196" s="29"/>
    </row>
    <row r="197" spans="10:12" ht="15.75" customHeight="1">
      <c r="J197" s="29"/>
      <c r="K197" s="29"/>
      <c r="L197" s="29"/>
    </row>
    <row r="198" spans="10:12" ht="15.75" customHeight="1">
      <c r="J198" s="29"/>
      <c r="K198" s="29"/>
      <c r="L198" s="29"/>
    </row>
    <row r="199" spans="10:12" ht="15.75" customHeight="1">
      <c r="J199" s="29"/>
      <c r="K199" s="29"/>
      <c r="L199" s="29"/>
    </row>
    <row r="200" spans="10:12" ht="15.75" customHeight="1">
      <c r="J200" s="29"/>
      <c r="K200" s="29"/>
      <c r="L200" s="29"/>
    </row>
    <row r="201" spans="10:12" ht="15.75" customHeight="1">
      <c r="J201" s="29"/>
      <c r="K201" s="29"/>
      <c r="L201" s="29"/>
    </row>
    <row r="202" spans="10:12" ht="15.75" customHeight="1">
      <c r="J202" s="29"/>
      <c r="K202" s="29"/>
      <c r="L202" s="29"/>
    </row>
    <row r="203" spans="10:12" ht="15.75" customHeight="1">
      <c r="J203" s="29"/>
      <c r="K203" s="29"/>
      <c r="L203" s="29"/>
    </row>
    <row r="204" spans="10:12" ht="15.75" customHeight="1">
      <c r="J204" s="29"/>
      <c r="K204" s="29"/>
      <c r="L204" s="29"/>
    </row>
    <row r="205" spans="10:12" ht="15.75" customHeight="1">
      <c r="J205" s="29"/>
      <c r="K205" s="29"/>
      <c r="L205" s="29"/>
    </row>
    <row r="206" spans="10:12" ht="15.75" customHeight="1">
      <c r="J206" s="29"/>
      <c r="K206" s="29"/>
      <c r="L206" s="29"/>
    </row>
    <row r="207" spans="10:12" ht="15.75" customHeight="1">
      <c r="J207" s="29"/>
      <c r="K207" s="29"/>
      <c r="L207" s="29"/>
    </row>
    <row r="208" spans="10:12" ht="15.75" customHeight="1">
      <c r="J208" s="29"/>
      <c r="K208" s="29"/>
      <c r="L208" s="29"/>
    </row>
    <row r="209" spans="10:12" ht="15.75" customHeight="1">
      <c r="J209" s="29"/>
      <c r="K209" s="29"/>
      <c r="L209" s="29"/>
    </row>
    <row r="210" spans="10:12" ht="15.75" customHeight="1">
      <c r="J210" s="29"/>
      <c r="K210" s="29"/>
      <c r="L210" s="29"/>
    </row>
    <row r="211" spans="10:12" ht="15.75" customHeight="1">
      <c r="J211" s="29"/>
      <c r="K211" s="29"/>
      <c r="L211" s="29"/>
    </row>
    <row r="212" spans="10:12" ht="15.75" customHeight="1">
      <c r="J212" s="29"/>
      <c r="K212" s="29"/>
      <c r="L212" s="29"/>
    </row>
    <row r="213" spans="10:12" ht="15.75" customHeight="1">
      <c r="J213" s="29"/>
      <c r="K213" s="29"/>
      <c r="L213" s="29"/>
    </row>
    <row r="214" spans="10:12" ht="15.75" customHeight="1">
      <c r="J214" s="29"/>
      <c r="K214" s="29"/>
      <c r="L214" s="29"/>
    </row>
    <row r="215" spans="10:12" ht="15.75" customHeight="1">
      <c r="J215" s="29"/>
      <c r="K215" s="29"/>
      <c r="L215" s="29"/>
    </row>
    <row r="216" spans="10:12" ht="15.75" customHeight="1">
      <c r="J216" s="29"/>
      <c r="K216" s="29"/>
      <c r="L216" s="29"/>
    </row>
    <row r="217" spans="10:12" ht="15.75" customHeight="1">
      <c r="J217" s="29"/>
      <c r="K217" s="29"/>
      <c r="L217" s="29"/>
    </row>
    <row r="218" spans="10:12" ht="15.75" customHeight="1">
      <c r="J218" s="29"/>
      <c r="K218" s="29"/>
      <c r="L218" s="29"/>
    </row>
    <row r="219" spans="10:12" ht="15.75" customHeight="1">
      <c r="J219" s="29"/>
      <c r="K219" s="29"/>
      <c r="L219" s="29"/>
    </row>
    <row r="220" spans="10:12" ht="15.75" customHeight="1">
      <c r="J220" s="29"/>
      <c r="K220" s="29"/>
      <c r="L220" s="29"/>
    </row>
    <row r="221" spans="10:12" ht="15.75" customHeight="1">
      <c r="J221" s="29"/>
      <c r="K221" s="29"/>
      <c r="L221" s="29"/>
    </row>
    <row r="222" spans="10:12" ht="15.75" customHeight="1">
      <c r="J222" s="29"/>
      <c r="K222" s="29"/>
      <c r="L222" s="29"/>
    </row>
    <row r="223" spans="10:12" ht="15.75" customHeight="1">
      <c r="J223" s="29"/>
      <c r="K223" s="29"/>
      <c r="L223" s="29"/>
    </row>
    <row r="224" spans="10:12" ht="15.75" customHeight="1">
      <c r="J224" s="29"/>
      <c r="K224" s="29"/>
      <c r="L224" s="29"/>
    </row>
    <row r="225" spans="10:12" ht="15.75" customHeight="1">
      <c r="J225" s="29"/>
      <c r="K225" s="29"/>
      <c r="L225" s="29"/>
    </row>
    <row r="226" spans="10:12" ht="15.75" customHeight="1">
      <c r="J226" s="29"/>
      <c r="K226" s="29"/>
      <c r="L226" s="29"/>
    </row>
    <row r="227" spans="10:12" ht="15.75" customHeight="1">
      <c r="J227" s="29"/>
      <c r="K227" s="29"/>
      <c r="L227" s="29"/>
    </row>
    <row r="228" spans="10:12" ht="15.75" customHeight="1">
      <c r="J228" s="29"/>
      <c r="K228" s="29"/>
      <c r="L228" s="29"/>
    </row>
    <row r="229" spans="10:12" ht="15.75" customHeight="1">
      <c r="J229" s="29"/>
      <c r="K229" s="29"/>
      <c r="L229" s="29"/>
    </row>
    <row r="230" spans="10:12" ht="15.75" customHeight="1">
      <c r="J230" s="29"/>
      <c r="K230" s="29"/>
      <c r="L230" s="29"/>
    </row>
    <row r="231" spans="10:12" ht="15.75" customHeight="1">
      <c r="J231" s="29"/>
      <c r="K231" s="29"/>
      <c r="L231" s="29"/>
    </row>
    <row r="232" spans="10:12" ht="15.75" customHeight="1">
      <c r="J232" s="29"/>
      <c r="K232" s="29"/>
      <c r="L232" s="29"/>
    </row>
    <row r="233" spans="10:12" ht="15.75" customHeight="1">
      <c r="J233" s="29"/>
      <c r="K233" s="29"/>
      <c r="L233" s="29"/>
    </row>
    <row r="234" spans="10:12" ht="15.75" customHeight="1">
      <c r="J234" s="29"/>
      <c r="K234" s="29"/>
      <c r="L234" s="29"/>
    </row>
    <row r="235" spans="10:12" ht="15.75" customHeight="1">
      <c r="J235" s="29"/>
      <c r="K235" s="29"/>
      <c r="L235" s="29"/>
    </row>
    <row r="236" spans="10:12" ht="15.75" customHeight="1">
      <c r="J236" s="29"/>
      <c r="K236" s="29"/>
      <c r="L236" s="29"/>
    </row>
    <row r="237" spans="10:12" ht="15.75" customHeight="1">
      <c r="J237" s="29"/>
      <c r="K237" s="29"/>
      <c r="L237" s="29"/>
    </row>
    <row r="238" spans="10:12" ht="15.75" customHeight="1">
      <c r="J238" s="29"/>
      <c r="K238" s="29"/>
      <c r="L238" s="29"/>
    </row>
    <row r="239" spans="10:12" ht="15.75" customHeight="1">
      <c r="J239" s="29"/>
      <c r="K239" s="29"/>
      <c r="L239" s="29"/>
    </row>
    <row r="240" spans="10:12" ht="15.75" customHeight="1">
      <c r="J240" s="29"/>
      <c r="K240" s="29"/>
      <c r="L240" s="29"/>
    </row>
    <row r="241" spans="10:12" ht="15.75" customHeight="1">
      <c r="J241" s="29"/>
      <c r="K241" s="29"/>
      <c r="L241" s="29"/>
    </row>
    <row r="242" spans="10:12" ht="15.75" customHeight="1">
      <c r="J242" s="29"/>
      <c r="K242" s="29"/>
      <c r="L242" s="29"/>
    </row>
    <row r="243" spans="10:12" ht="15.75" customHeight="1">
      <c r="J243" s="29"/>
      <c r="K243" s="29"/>
      <c r="L243" s="29"/>
    </row>
    <row r="244" spans="10:12" ht="15.75" customHeight="1">
      <c r="J244" s="29"/>
      <c r="K244" s="29"/>
      <c r="L244" s="29"/>
    </row>
    <row r="245" spans="10:12" ht="15.75" customHeight="1">
      <c r="J245" s="29"/>
      <c r="K245" s="29"/>
      <c r="L245" s="29"/>
    </row>
    <row r="246" spans="10:12" ht="15.75" customHeight="1">
      <c r="J246" s="29"/>
      <c r="K246" s="29"/>
      <c r="L246" s="29"/>
    </row>
    <row r="247" spans="10:12" ht="15.75" customHeight="1">
      <c r="J247" s="29"/>
      <c r="K247" s="29"/>
      <c r="L247" s="29"/>
    </row>
    <row r="248" spans="10:12" ht="15.75" customHeight="1">
      <c r="J248" s="29"/>
      <c r="K248" s="29"/>
      <c r="L248" s="29"/>
    </row>
    <row r="249" spans="10:12" ht="15.75" customHeight="1">
      <c r="J249" s="29"/>
      <c r="K249" s="29"/>
      <c r="L249" s="29"/>
    </row>
    <row r="250" spans="10:12" ht="15.75" customHeight="1">
      <c r="J250" s="29"/>
      <c r="K250" s="29"/>
      <c r="L250" s="29"/>
    </row>
    <row r="251" spans="10:12" ht="15.75" customHeight="1">
      <c r="J251" s="29"/>
      <c r="K251" s="29"/>
      <c r="L251" s="29"/>
    </row>
    <row r="252" spans="10:12" ht="15.75" customHeight="1">
      <c r="J252" s="29"/>
      <c r="K252" s="29"/>
      <c r="L252" s="29"/>
    </row>
    <row r="253" spans="10:12" ht="15.75" customHeight="1">
      <c r="J253" s="29"/>
      <c r="K253" s="29"/>
      <c r="L253" s="29"/>
    </row>
    <row r="254" spans="10:12" ht="15.75" customHeight="1">
      <c r="J254" s="29"/>
      <c r="K254" s="29"/>
      <c r="L254" s="29"/>
    </row>
    <row r="255" spans="10:12" ht="15.75" customHeight="1">
      <c r="J255" s="29"/>
      <c r="K255" s="29"/>
      <c r="L255" s="29"/>
    </row>
    <row r="256" spans="10:12" ht="15.75" customHeight="1">
      <c r="J256" s="29"/>
      <c r="K256" s="29"/>
      <c r="L256" s="29"/>
    </row>
    <row r="257" spans="10:12" ht="15.75" customHeight="1">
      <c r="J257" s="29"/>
      <c r="K257" s="29"/>
      <c r="L257" s="29"/>
    </row>
    <row r="258" spans="10:12" ht="15.75" customHeight="1">
      <c r="J258" s="29"/>
      <c r="K258" s="29"/>
      <c r="L258" s="29"/>
    </row>
    <row r="259" spans="10:12" ht="15.75" customHeight="1">
      <c r="J259" s="29"/>
      <c r="K259" s="29"/>
      <c r="L259" s="29"/>
    </row>
    <row r="260" spans="10:12" ht="15.75" customHeight="1">
      <c r="J260" s="29"/>
      <c r="K260" s="29"/>
      <c r="L260" s="29"/>
    </row>
    <row r="261" spans="10:12" ht="15.75" customHeight="1">
      <c r="J261" s="29"/>
      <c r="K261" s="29"/>
      <c r="L261" s="29"/>
    </row>
    <row r="262" spans="10:12" ht="15.75" customHeight="1">
      <c r="J262" s="29"/>
      <c r="K262" s="29"/>
      <c r="L262" s="29"/>
    </row>
    <row r="263" spans="10:12" ht="15.75" customHeight="1">
      <c r="J263" s="29"/>
      <c r="K263" s="29"/>
      <c r="L263" s="29"/>
    </row>
    <row r="264" spans="10:12" ht="15.75" customHeight="1">
      <c r="J264" s="29"/>
      <c r="K264" s="29"/>
      <c r="L264" s="29"/>
    </row>
  </sheetData>
  <mergeCells count="1">
    <mergeCell ref="A1:H1"/>
  </mergeCells>
  <printOptions/>
  <pageMargins left="0.75" right="0.5" top="0.5" bottom="0.5" header="0" footer="0"/>
  <pageSetup fitToHeight="1" fitToWidth="1" horizontalDpi="600" verticalDpi="6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8"/>
  <sheetViews>
    <sheetView workbookViewId="0" topLeftCell="A19">
      <selection activeCell="G35" sqref="G35"/>
    </sheetView>
  </sheetViews>
  <sheetFormatPr defaultColWidth="9.140625" defaultRowHeight="15.75" customHeight="1"/>
  <cols>
    <col min="1" max="1" width="41.00390625" style="5" customWidth="1"/>
    <col min="2" max="2" width="0.71875" style="5" customWidth="1"/>
    <col min="3" max="3" width="13.7109375" style="5" customWidth="1"/>
    <col min="4" max="4" width="0.71875" style="5" customWidth="1"/>
    <col min="5" max="5" width="13.7109375" style="5" customWidth="1"/>
    <col min="6" max="6" width="0.85546875" style="5" customWidth="1"/>
    <col min="7" max="7" width="13.7109375" style="5" customWidth="1"/>
    <col min="8" max="8" width="0.71875" style="5" customWidth="1"/>
    <col min="9" max="9" width="13.7109375" style="5" customWidth="1"/>
    <col min="10" max="25" width="9.8515625" style="5" customWidth="1"/>
    <col min="26" max="26" width="9.8515625" style="25" customWidth="1"/>
    <col min="27" max="27" width="11.140625" style="5" customWidth="1"/>
    <col min="28" max="16384" width="9.140625" style="5" customWidth="1"/>
  </cols>
  <sheetData>
    <row r="1" spans="1:26" ht="15.75" customHeight="1">
      <c r="A1" s="113" t="s">
        <v>41</v>
      </c>
      <c r="B1" s="113"/>
      <c r="C1" s="113"/>
      <c r="D1" s="113"/>
      <c r="E1" s="113"/>
      <c r="F1" s="113"/>
      <c r="G1" s="113"/>
      <c r="H1" s="113"/>
      <c r="I1" s="113"/>
      <c r="J1" s="4"/>
      <c r="K1" s="4"/>
      <c r="Z1" s="41"/>
    </row>
    <row r="2" spans="1:26" ht="10.5" customHeight="1">
      <c r="A2" s="116" t="s">
        <v>2</v>
      </c>
      <c r="B2" s="116"/>
      <c r="C2" s="116"/>
      <c r="D2" s="116"/>
      <c r="E2" s="116"/>
      <c r="F2" s="116"/>
      <c r="G2" s="116"/>
      <c r="H2" s="116"/>
      <c r="I2" s="116"/>
      <c r="J2" s="7"/>
      <c r="K2" s="7"/>
      <c r="Z2" s="42"/>
    </row>
    <row r="3" spans="1:26" ht="10.5" customHeight="1">
      <c r="A3" s="72"/>
      <c r="B3" s="72"/>
      <c r="C3" s="72"/>
      <c r="D3" s="72"/>
      <c r="E3" s="72"/>
      <c r="F3" s="72"/>
      <c r="G3" s="72"/>
      <c r="H3" s="72"/>
      <c r="I3" s="72"/>
      <c r="J3" s="7"/>
      <c r="K3" s="7"/>
      <c r="Z3" s="42"/>
    </row>
    <row r="4" spans="1:26" ht="15.75" customHeight="1">
      <c r="A4" s="117" t="s">
        <v>58</v>
      </c>
      <c r="B4" s="117"/>
      <c r="C4" s="117"/>
      <c r="D4" s="117"/>
      <c r="E4" s="117"/>
      <c r="F4" s="117"/>
      <c r="G4" s="117"/>
      <c r="H4" s="117"/>
      <c r="I4" s="117"/>
      <c r="J4" s="6"/>
      <c r="K4" s="7"/>
      <c r="Z4" s="43"/>
    </row>
    <row r="5" spans="1:26" ht="15.75" customHeight="1">
      <c r="A5" s="117" t="s">
        <v>85</v>
      </c>
      <c r="B5" s="117"/>
      <c r="C5" s="117"/>
      <c r="D5" s="117"/>
      <c r="E5" s="117"/>
      <c r="F5" s="117"/>
      <c r="G5" s="117"/>
      <c r="H5" s="117"/>
      <c r="I5" s="117"/>
      <c r="J5" s="6"/>
      <c r="K5" s="7"/>
      <c r="Z5" s="43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/>
      <c r="K6" s="7"/>
      <c r="Z6" s="43"/>
    </row>
    <row r="7" spans="1:26" ht="15.75" customHeight="1">
      <c r="A7" s="73" t="s">
        <v>59</v>
      </c>
      <c r="B7" s="1"/>
      <c r="D7" s="1"/>
      <c r="E7" s="9"/>
      <c r="F7" s="6"/>
      <c r="G7" s="6"/>
      <c r="H7" s="6"/>
      <c r="I7" s="9"/>
      <c r="J7" s="1"/>
      <c r="K7" s="44"/>
      <c r="Z7" s="45"/>
    </row>
    <row r="8" spans="1:26" ht="15.75" customHeight="1">
      <c r="A8" s="73"/>
      <c r="B8" s="1"/>
      <c r="D8" s="1"/>
      <c r="E8" s="9"/>
      <c r="F8" s="6"/>
      <c r="G8" s="6"/>
      <c r="H8" s="6"/>
      <c r="J8" s="1"/>
      <c r="K8" s="44"/>
      <c r="Z8" s="45"/>
    </row>
    <row r="9" spans="1:26" ht="15.75" customHeight="1">
      <c r="A9" s="73"/>
      <c r="B9" s="1"/>
      <c r="C9" s="114" t="s">
        <v>64</v>
      </c>
      <c r="D9" s="114"/>
      <c r="E9" s="114"/>
      <c r="F9" s="6"/>
      <c r="G9" s="115" t="s">
        <v>65</v>
      </c>
      <c r="H9" s="115"/>
      <c r="I9" s="115"/>
      <c r="J9" s="1"/>
      <c r="K9" s="44"/>
      <c r="Z9" s="45"/>
    </row>
    <row r="10" spans="1:26" ht="15.75" customHeight="1">
      <c r="A10" s="73"/>
      <c r="B10" s="1"/>
      <c r="C10" s="111"/>
      <c r="D10" s="111"/>
      <c r="E10" s="111"/>
      <c r="F10" s="6"/>
      <c r="G10" s="112"/>
      <c r="H10" s="112"/>
      <c r="I10" s="112"/>
      <c r="J10" s="1"/>
      <c r="K10" s="44"/>
      <c r="Z10" s="45"/>
    </row>
    <row r="11" spans="1:26" ht="15.75" customHeight="1">
      <c r="A11" s="73"/>
      <c r="B11" s="1"/>
      <c r="C11" s="75" t="s">
        <v>53</v>
      </c>
      <c r="D11" s="76"/>
      <c r="E11" s="77" t="s">
        <v>63</v>
      </c>
      <c r="F11" s="78"/>
      <c r="G11" s="75" t="s">
        <v>53</v>
      </c>
      <c r="H11" s="78"/>
      <c r="I11" s="77" t="s">
        <v>63</v>
      </c>
      <c r="J11" s="1"/>
      <c r="K11" s="44"/>
      <c r="Z11" s="45"/>
    </row>
    <row r="12" spans="1:26" ht="15.75" customHeight="1">
      <c r="A12" s="73"/>
      <c r="B12" s="1"/>
      <c r="C12" s="75" t="s">
        <v>61</v>
      </c>
      <c r="D12" s="76"/>
      <c r="E12" s="77" t="s">
        <v>62</v>
      </c>
      <c r="F12" s="78"/>
      <c r="G12" s="75" t="s">
        <v>61</v>
      </c>
      <c r="H12" s="78"/>
      <c r="I12" s="77" t="s">
        <v>62</v>
      </c>
      <c r="J12" s="1"/>
      <c r="K12" s="44"/>
      <c r="Z12" s="45"/>
    </row>
    <row r="13" spans="1:26" ht="15.75" customHeight="1">
      <c r="A13" s="73"/>
      <c r="B13" s="1"/>
      <c r="C13" s="75" t="s">
        <v>54</v>
      </c>
      <c r="D13" s="76"/>
      <c r="E13" s="75" t="s">
        <v>54</v>
      </c>
      <c r="F13" s="78"/>
      <c r="G13" s="77" t="s">
        <v>60</v>
      </c>
      <c r="H13" s="78"/>
      <c r="I13" s="77" t="s">
        <v>68</v>
      </c>
      <c r="J13" s="1"/>
      <c r="K13" s="44"/>
      <c r="Z13" s="45"/>
    </row>
    <row r="14" spans="1:27" ht="15.75" customHeight="1">
      <c r="A14" s="10"/>
      <c r="B14" s="10"/>
      <c r="C14" s="79" t="s">
        <v>86</v>
      </c>
      <c r="D14" s="75"/>
      <c r="E14" s="79" t="s">
        <v>87</v>
      </c>
      <c r="F14" s="80"/>
      <c r="G14" s="79" t="s">
        <v>86</v>
      </c>
      <c r="H14" s="75"/>
      <c r="I14" s="79" t="s">
        <v>87</v>
      </c>
      <c r="J14" s="37"/>
      <c r="K14" s="46"/>
      <c r="Z14" s="47"/>
      <c r="AA14" s="48"/>
    </row>
    <row r="15" spans="1:27" ht="15.75" customHeight="1">
      <c r="A15" s="10"/>
      <c r="B15" s="10"/>
      <c r="C15" s="75" t="s">
        <v>1</v>
      </c>
      <c r="D15" s="75"/>
      <c r="E15" s="81" t="s">
        <v>1</v>
      </c>
      <c r="F15" s="82"/>
      <c r="G15" s="83" t="str">
        <f>C15</f>
        <v>RM'000</v>
      </c>
      <c r="H15" s="82"/>
      <c r="I15" s="81" t="s">
        <v>1</v>
      </c>
      <c r="J15" s="37"/>
      <c r="K15" s="46"/>
      <c r="U15" s="25"/>
      <c r="V15" s="25"/>
      <c r="W15" s="49"/>
      <c r="Z15" s="49"/>
      <c r="AA15" s="50"/>
    </row>
    <row r="16" spans="1:28" ht="15.75" customHeight="1">
      <c r="A16" s="10"/>
      <c r="B16" s="10"/>
      <c r="C16" s="16"/>
      <c r="D16" s="16"/>
      <c r="E16" s="17"/>
      <c r="F16" s="10"/>
      <c r="G16" s="17"/>
      <c r="H16" s="10"/>
      <c r="I16" s="17"/>
      <c r="J16" s="37"/>
      <c r="K16" s="46"/>
      <c r="U16" s="25"/>
      <c r="V16" s="25"/>
      <c r="W16" s="49"/>
      <c r="Z16" s="49"/>
      <c r="AA16" s="49"/>
      <c r="AB16" s="25"/>
    </row>
    <row r="17" spans="1:28" ht="15.75" customHeight="1" thickBot="1">
      <c r="A17" s="10" t="s">
        <v>0</v>
      </c>
      <c r="B17" s="10"/>
      <c r="C17" s="51">
        <v>69070</v>
      </c>
      <c r="D17" s="24"/>
      <c r="E17" s="52">
        <v>35321</v>
      </c>
      <c r="F17" s="53"/>
      <c r="G17" s="54">
        <v>69070</v>
      </c>
      <c r="H17" s="53"/>
      <c r="I17" s="54">
        <v>35321</v>
      </c>
      <c r="J17" s="24"/>
      <c r="K17" s="55"/>
      <c r="U17" s="56"/>
      <c r="V17" s="25"/>
      <c r="W17" s="55"/>
      <c r="Z17" s="107"/>
      <c r="AA17" s="107"/>
      <c r="AB17" s="25"/>
    </row>
    <row r="18" spans="1:28" ht="14.25" customHeight="1" thickTop="1">
      <c r="A18" s="10"/>
      <c r="B18" s="10"/>
      <c r="C18" s="55"/>
      <c r="D18" s="55"/>
      <c r="E18" s="55"/>
      <c r="F18" s="53"/>
      <c r="G18" s="57"/>
      <c r="H18" s="53"/>
      <c r="I18" s="57"/>
      <c r="K18" s="18"/>
      <c r="U18" s="25"/>
      <c r="V18" s="25"/>
      <c r="W18" s="55"/>
      <c r="Z18" s="57"/>
      <c r="AA18" s="57"/>
      <c r="AB18" s="25"/>
    </row>
    <row r="19" spans="1:28" ht="15.75" customHeight="1">
      <c r="A19" s="10" t="s">
        <v>84</v>
      </c>
      <c r="B19" s="10"/>
      <c r="C19" s="19">
        <v>4639</v>
      </c>
      <c r="D19" s="19"/>
      <c r="E19" s="19">
        <v>-1848</v>
      </c>
      <c r="F19" s="10"/>
      <c r="G19" s="19">
        <v>4639</v>
      </c>
      <c r="H19" s="10"/>
      <c r="I19" s="19">
        <v>-1848</v>
      </c>
      <c r="J19" s="24"/>
      <c r="K19" s="55"/>
      <c r="U19" s="25"/>
      <c r="V19" s="25"/>
      <c r="W19" s="55"/>
      <c r="Z19" s="107"/>
      <c r="AA19" s="24"/>
      <c r="AB19" s="25"/>
    </row>
    <row r="20" spans="1:28" ht="15.75" customHeight="1">
      <c r="A20" s="10"/>
      <c r="B20" s="10"/>
      <c r="C20" s="24"/>
      <c r="D20" s="24"/>
      <c r="E20" s="18"/>
      <c r="F20" s="10"/>
      <c r="G20" s="24"/>
      <c r="H20" s="10"/>
      <c r="I20" s="24"/>
      <c r="J20" s="24"/>
      <c r="K20" s="55"/>
      <c r="U20" s="56"/>
      <c r="V20" s="25"/>
      <c r="W20" s="55"/>
      <c r="Z20" s="24"/>
      <c r="AA20" s="24"/>
      <c r="AB20" s="25"/>
    </row>
    <row r="21" spans="1:28" ht="15.75" customHeight="1">
      <c r="A21" s="10" t="s">
        <v>27</v>
      </c>
      <c r="B21" s="10"/>
      <c r="C21" s="19">
        <v>-5077</v>
      </c>
      <c r="D21" s="19"/>
      <c r="E21" s="18">
        <v>-4947</v>
      </c>
      <c r="F21" s="10"/>
      <c r="G21" s="57">
        <v>-5077</v>
      </c>
      <c r="H21" s="10"/>
      <c r="I21" s="57">
        <v>-4947</v>
      </c>
      <c r="J21" s="24"/>
      <c r="K21" s="55"/>
      <c r="U21" s="25"/>
      <c r="V21" s="25"/>
      <c r="W21" s="55"/>
      <c r="Z21" s="107"/>
      <c r="AA21" s="57"/>
      <c r="AB21" s="25"/>
    </row>
    <row r="22" spans="1:28" ht="15.75" customHeight="1">
      <c r="A22" s="10"/>
      <c r="B22" s="10"/>
      <c r="C22" s="24"/>
      <c r="D22" s="24"/>
      <c r="E22" s="58"/>
      <c r="F22" s="10"/>
      <c r="G22" s="24"/>
      <c r="H22" s="10"/>
      <c r="I22" s="24"/>
      <c r="J22" s="24"/>
      <c r="K22" s="55"/>
      <c r="U22" s="56"/>
      <c r="V22" s="25"/>
      <c r="W22" s="55"/>
      <c r="Z22" s="24"/>
      <c r="AA22" s="24"/>
      <c r="AB22" s="25"/>
    </row>
    <row r="23" spans="1:28" ht="15.75" customHeight="1">
      <c r="A23" s="10" t="s">
        <v>91</v>
      </c>
      <c r="B23" s="10"/>
      <c r="C23" s="28">
        <v>943</v>
      </c>
      <c r="D23" s="19"/>
      <c r="E23" s="59">
        <v>-193</v>
      </c>
      <c r="F23" s="10"/>
      <c r="G23" s="60">
        <v>943</v>
      </c>
      <c r="H23" s="10"/>
      <c r="I23" s="60">
        <v>-193</v>
      </c>
      <c r="J23" s="24"/>
      <c r="K23" s="55"/>
      <c r="U23" s="25"/>
      <c r="V23" s="25"/>
      <c r="W23" s="55"/>
      <c r="Z23" s="107"/>
      <c r="AA23" s="57"/>
      <c r="AB23" s="25"/>
    </row>
    <row r="24" spans="1:28" ht="15.75" customHeight="1">
      <c r="A24" s="10"/>
      <c r="B24" s="10"/>
      <c r="C24" s="24"/>
      <c r="D24" s="61"/>
      <c r="E24" s="58"/>
      <c r="F24" s="62"/>
      <c r="G24" s="24"/>
      <c r="H24" s="62"/>
      <c r="I24" s="24"/>
      <c r="J24" s="24"/>
      <c r="K24" s="55"/>
      <c r="U24" s="56"/>
      <c r="V24" s="25"/>
      <c r="W24" s="63"/>
      <c r="Z24" s="24"/>
      <c r="AA24" s="24"/>
      <c r="AB24" s="25"/>
    </row>
    <row r="25" spans="1:28" ht="15.75" customHeight="1">
      <c r="A25" s="14" t="s">
        <v>72</v>
      </c>
      <c r="B25" s="10"/>
      <c r="C25" s="24">
        <f>SUM(C19:C23)</f>
        <v>505</v>
      </c>
      <c r="D25" s="24"/>
      <c r="E25" s="24">
        <f>SUM(E19:E23)</f>
        <v>-6988</v>
      </c>
      <c r="F25" s="10"/>
      <c r="G25" s="24">
        <f>SUM(G19:G23)</f>
        <v>505</v>
      </c>
      <c r="H25" s="10"/>
      <c r="I25" s="24">
        <f>SUM(I19:I23)</f>
        <v>-6988</v>
      </c>
      <c r="J25" s="24"/>
      <c r="K25" s="55"/>
      <c r="U25" s="25"/>
      <c r="V25" s="25"/>
      <c r="W25" s="64"/>
      <c r="Z25" s="107"/>
      <c r="AA25" s="24"/>
      <c r="AB25" s="25"/>
    </row>
    <row r="26" spans="1:28" ht="15.75" customHeight="1">
      <c r="A26" s="14"/>
      <c r="B26" s="10"/>
      <c r="C26" s="55"/>
      <c r="D26" s="55"/>
      <c r="E26" s="55"/>
      <c r="F26" s="10"/>
      <c r="G26" s="57"/>
      <c r="H26" s="10"/>
      <c r="I26" s="57"/>
      <c r="J26" s="55"/>
      <c r="K26" s="55"/>
      <c r="U26" s="25"/>
      <c r="V26" s="25"/>
      <c r="W26" s="55"/>
      <c r="Z26" s="57"/>
      <c r="AA26" s="57"/>
      <c r="AB26" s="25"/>
    </row>
    <row r="27" spans="1:28" ht="15.75" customHeight="1">
      <c r="A27" s="10" t="s">
        <v>28</v>
      </c>
      <c r="B27" s="10"/>
      <c r="C27" s="28">
        <v>1322</v>
      </c>
      <c r="D27" s="24"/>
      <c r="E27" s="59">
        <v>-631</v>
      </c>
      <c r="F27" s="10"/>
      <c r="G27" s="60">
        <v>1322</v>
      </c>
      <c r="H27" s="10"/>
      <c r="I27" s="60">
        <v>-631</v>
      </c>
      <c r="J27" s="24"/>
      <c r="K27" s="55"/>
      <c r="U27" s="25"/>
      <c r="V27" s="25"/>
      <c r="W27" s="55"/>
      <c r="Z27" s="107"/>
      <c r="AA27" s="57"/>
      <c r="AB27" s="25"/>
    </row>
    <row r="28" spans="1:28" ht="15.75" customHeight="1">
      <c r="A28" s="10"/>
      <c r="B28" s="10"/>
      <c r="C28" s="55"/>
      <c r="D28" s="55"/>
      <c r="E28" s="55"/>
      <c r="F28" s="10"/>
      <c r="G28" s="57"/>
      <c r="H28" s="10"/>
      <c r="I28" s="57"/>
      <c r="J28" s="55"/>
      <c r="K28" s="55"/>
      <c r="U28" s="25"/>
      <c r="V28" s="25"/>
      <c r="W28" s="55"/>
      <c r="Z28" s="57"/>
      <c r="AA28" s="57"/>
      <c r="AB28" s="25"/>
    </row>
    <row r="29" spans="1:28" ht="15.75" customHeight="1">
      <c r="A29" s="14" t="s">
        <v>73</v>
      </c>
      <c r="B29" s="10"/>
      <c r="C29" s="24">
        <f>SUM(C25:C27)</f>
        <v>1827</v>
      </c>
      <c r="D29" s="24"/>
      <c r="E29" s="24">
        <f>SUM(E25:E27)</f>
        <v>-7619</v>
      </c>
      <c r="F29" s="10"/>
      <c r="G29" s="24">
        <f>SUM(G25:G27)</f>
        <v>1827</v>
      </c>
      <c r="H29" s="10"/>
      <c r="I29" s="24">
        <f>SUM(I25:I27)</f>
        <v>-7619</v>
      </c>
      <c r="J29" s="55"/>
      <c r="K29" s="55"/>
      <c r="U29" s="56"/>
      <c r="V29" s="25"/>
      <c r="W29" s="55"/>
      <c r="Z29" s="107"/>
      <c r="AA29" s="24"/>
      <c r="AB29" s="25"/>
    </row>
    <row r="30" spans="1:28" ht="15.75" customHeight="1">
      <c r="A30" s="10"/>
      <c r="B30" s="10"/>
      <c r="C30" s="55"/>
      <c r="D30" s="55"/>
      <c r="E30" s="55"/>
      <c r="F30" s="10"/>
      <c r="G30" s="57"/>
      <c r="H30" s="10"/>
      <c r="I30" s="57"/>
      <c r="J30" s="55"/>
      <c r="K30" s="55"/>
      <c r="U30" s="25"/>
      <c r="V30" s="25"/>
      <c r="W30" s="55"/>
      <c r="Z30" s="57"/>
      <c r="AA30" s="57"/>
      <c r="AB30" s="25"/>
    </row>
    <row r="31" spans="1:28" ht="15.75" customHeight="1">
      <c r="A31" s="10" t="s">
        <v>18</v>
      </c>
      <c r="B31" s="10"/>
      <c r="C31" s="60">
        <v>-254</v>
      </c>
      <c r="E31" s="59">
        <v>2726</v>
      </c>
      <c r="F31" s="10"/>
      <c r="G31" s="60">
        <v>-254</v>
      </c>
      <c r="H31" s="10"/>
      <c r="I31" s="60">
        <v>2726</v>
      </c>
      <c r="J31" s="25"/>
      <c r="K31" s="55"/>
      <c r="U31" s="25"/>
      <c r="V31" s="25"/>
      <c r="W31" s="55"/>
      <c r="Z31" s="107"/>
      <c r="AA31" s="57"/>
      <c r="AB31" s="25"/>
    </row>
    <row r="32" spans="2:28" ht="15.75" customHeight="1">
      <c r="B32" s="10"/>
      <c r="C32" s="24"/>
      <c r="D32" s="24"/>
      <c r="E32" s="55"/>
      <c r="F32" s="10"/>
      <c r="G32" s="24"/>
      <c r="H32" s="10"/>
      <c r="I32" s="24"/>
      <c r="J32" s="24"/>
      <c r="K32" s="55"/>
      <c r="U32" s="56"/>
      <c r="V32" s="25"/>
      <c r="W32" s="55"/>
      <c r="Z32" s="24"/>
      <c r="AA32" s="24"/>
      <c r="AB32" s="25"/>
    </row>
    <row r="33" spans="1:28" ht="15.75" customHeight="1" thickBot="1">
      <c r="A33" s="14" t="s">
        <v>74</v>
      </c>
      <c r="B33" s="10"/>
      <c r="C33" s="84">
        <f>SUM(C29:C31)</f>
        <v>1573</v>
      </c>
      <c r="D33" s="24"/>
      <c r="E33" s="84">
        <f>SUM(E29:E31)</f>
        <v>-4893</v>
      </c>
      <c r="F33" s="10"/>
      <c r="G33" s="84">
        <f>SUM(G29:G31)</f>
        <v>1573</v>
      </c>
      <c r="H33" s="10"/>
      <c r="I33" s="84">
        <f>SUM(I29:I31)</f>
        <v>-4893</v>
      </c>
      <c r="J33" s="24"/>
      <c r="K33" s="55"/>
      <c r="U33" s="56"/>
      <c r="V33" s="25"/>
      <c r="W33" s="55"/>
      <c r="Z33" s="107"/>
      <c r="AA33" s="24"/>
      <c r="AB33" s="25"/>
    </row>
    <row r="34" spans="3:28" ht="15.75" customHeight="1">
      <c r="C34" s="24"/>
      <c r="D34" s="24"/>
      <c r="E34" s="24"/>
      <c r="F34" s="24"/>
      <c r="G34" s="24"/>
      <c r="H34" s="24"/>
      <c r="I34" s="24"/>
      <c r="Z34" s="24"/>
      <c r="AA34" s="24"/>
      <c r="AB34" s="25"/>
    </row>
    <row r="35" spans="1:28" ht="15.75" customHeight="1">
      <c r="A35" s="10" t="s">
        <v>76</v>
      </c>
      <c r="B35" s="10"/>
      <c r="C35" s="66">
        <f>C33/802839*100</f>
        <v>0.195929694496655</v>
      </c>
      <c r="D35" s="24"/>
      <c r="E35" s="67">
        <v>-0.76</v>
      </c>
      <c r="F35" s="53"/>
      <c r="G35" s="65">
        <f>G33/802839*100</f>
        <v>0.195929694496655</v>
      </c>
      <c r="H35" s="53"/>
      <c r="I35" s="65">
        <v>-0.76</v>
      </c>
      <c r="J35" s="24"/>
      <c r="K35" s="55"/>
      <c r="U35" s="25"/>
      <c r="V35" s="25"/>
      <c r="W35" s="55"/>
      <c r="Z35" s="108"/>
      <c r="AA35" s="65"/>
      <c r="AB35" s="25"/>
    </row>
    <row r="36" spans="1:28" ht="9" customHeight="1">
      <c r="A36" s="10"/>
      <c r="B36" s="10"/>
      <c r="C36" s="66"/>
      <c r="D36" s="24"/>
      <c r="E36" s="67"/>
      <c r="F36" s="53"/>
      <c r="G36" s="65"/>
      <c r="H36" s="53"/>
      <c r="I36" s="65"/>
      <c r="J36" s="24"/>
      <c r="K36" s="55"/>
      <c r="U36" s="25"/>
      <c r="V36" s="25"/>
      <c r="W36" s="55"/>
      <c r="AA36" s="65"/>
      <c r="AB36" s="25"/>
    </row>
    <row r="37" spans="1:28" ht="15.75" customHeight="1">
      <c r="A37" s="10" t="s">
        <v>40</v>
      </c>
      <c r="B37" s="10"/>
      <c r="C37" s="109">
        <v>0.16</v>
      </c>
      <c r="D37" s="56"/>
      <c r="E37" s="68" t="s">
        <v>3</v>
      </c>
      <c r="F37" s="53"/>
      <c r="G37" s="110">
        <v>0.16</v>
      </c>
      <c r="H37" s="53"/>
      <c r="I37" s="110" t="s">
        <v>3</v>
      </c>
      <c r="J37" s="56"/>
      <c r="K37" s="55"/>
      <c r="U37" s="25"/>
      <c r="V37" s="25"/>
      <c r="W37" s="56"/>
      <c r="AA37" s="68"/>
      <c r="AB37" s="25"/>
    </row>
    <row r="38" spans="1:28" ht="15.75" customHeight="1">
      <c r="A38" s="10"/>
      <c r="B38" s="10"/>
      <c r="C38" s="24"/>
      <c r="D38" s="24"/>
      <c r="E38" s="24"/>
      <c r="F38" s="24"/>
      <c r="G38" s="24"/>
      <c r="H38" s="24"/>
      <c r="I38" s="24"/>
      <c r="J38" s="24"/>
      <c r="K38" s="55"/>
      <c r="U38" s="25"/>
      <c r="V38" s="25"/>
      <c r="W38" s="69"/>
      <c r="Z38" s="24"/>
      <c r="AA38" s="24"/>
      <c r="AB38" s="25"/>
    </row>
    <row r="39" spans="1:27" ht="15.75" customHeight="1">
      <c r="A39" s="10"/>
      <c r="B39" s="10"/>
      <c r="C39" s="24"/>
      <c r="D39" s="24"/>
      <c r="E39" s="24"/>
      <c r="F39" s="24"/>
      <c r="G39" s="24"/>
      <c r="H39" s="24"/>
      <c r="I39" s="24"/>
      <c r="J39" s="24"/>
      <c r="K39" s="55"/>
      <c r="U39" s="25"/>
      <c r="V39" s="25"/>
      <c r="W39" s="69"/>
      <c r="Z39" s="24"/>
      <c r="AA39" s="25"/>
    </row>
    <row r="40" spans="1:27" ht="15.75" customHeight="1">
      <c r="A40" s="10"/>
      <c r="B40" s="10"/>
      <c r="C40" s="24"/>
      <c r="D40" s="24"/>
      <c r="E40" s="24"/>
      <c r="F40" s="24"/>
      <c r="G40" s="24"/>
      <c r="H40" s="24"/>
      <c r="I40" s="24"/>
      <c r="J40" s="70"/>
      <c r="K40" s="70"/>
      <c r="U40" s="25"/>
      <c r="V40" s="25"/>
      <c r="W40" s="70"/>
      <c r="Z40" s="24"/>
      <c r="AA40" s="25"/>
    </row>
    <row r="41" ht="15.75" customHeight="1">
      <c r="AA41" s="25"/>
    </row>
    <row r="42" spans="1:27" ht="15.75" customHeight="1">
      <c r="A42" s="10"/>
      <c r="B42" s="10"/>
      <c r="C42" s="71"/>
      <c r="D42" s="71"/>
      <c r="E42" s="71"/>
      <c r="F42" s="71"/>
      <c r="G42" s="71"/>
      <c r="H42" s="71"/>
      <c r="I42" s="71"/>
      <c r="J42" s="70"/>
      <c r="K42" s="70"/>
      <c r="U42" s="25"/>
      <c r="V42" s="25"/>
      <c r="W42" s="70"/>
      <c r="Z42" s="70"/>
      <c r="AA42" s="25"/>
    </row>
    <row r="43" spans="10:27" ht="15.75" customHeight="1">
      <c r="J43" s="25"/>
      <c r="K43" s="25"/>
      <c r="U43" s="25"/>
      <c r="V43" s="25"/>
      <c r="W43" s="25"/>
      <c r="AA43" s="25"/>
    </row>
    <row r="44" spans="10:27" ht="15.75" customHeight="1">
      <c r="J44" s="25"/>
      <c r="K44" s="25"/>
      <c r="U44" s="25"/>
      <c r="V44" s="25"/>
      <c r="W44" s="25"/>
      <c r="AA44" s="25"/>
    </row>
    <row r="45" spans="10:27" ht="15.75" customHeight="1">
      <c r="J45" s="25"/>
      <c r="K45" s="25"/>
      <c r="U45" s="25"/>
      <c r="V45" s="25"/>
      <c r="W45" s="25"/>
      <c r="AA45" s="25"/>
    </row>
    <row r="46" spans="10:27" ht="15.75" customHeight="1">
      <c r="J46" s="25"/>
      <c r="K46" s="25"/>
      <c r="U46" s="25"/>
      <c r="V46" s="25"/>
      <c r="W46" s="25"/>
      <c r="AA46" s="25"/>
    </row>
    <row r="47" spans="10:27" ht="15.75" customHeight="1">
      <c r="J47" s="25"/>
      <c r="K47" s="25"/>
      <c r="U47" s="25"/>
      <c r="V47" s="25"/>
      <c r="W47" s="25"/>
      <c r="AA47" s="25"/>
    </row>
    <row r="48" spans="3:27" ht="15.75" customHeight="1">
      <c r="C48" s="11"/>
      <c r="D48" s="14"/>
      <c r="E48" s="11"/>
      <c r="J48" s="25"/>
      <c r="K48" s="25"/>
      <c r="U48" s="25"/>
      <c r="V48" s="25"/>
      <c r="W48" s="25"/>
      <c r="AA48" s="25"/>
    </row>
    <row r="49" spans="3:27" ht="15.75" customHeight="1">
      <c r="C49" s="37"/>
      <c r="D49" s="14"/>
      <c r="E49" s="37"/>
      <c r="J49" s="25"/>
      <c r="K49" s="25"/>
      <c r="U49" s="25"/>
      <c r="V49" s="25"/>
      <c r="W49" s="25"/>
      <c r="AA49" s="25"/>
    </row>
    <row r="50" spans="3:27" ht="15.75" customHeight="1">
      <c r="C50" s="37"/>
      <c r="D50" s="14"/>
      <c r="E50" s="37"/>
      <c r="J50" s="25"/>
      <c r="K50" s="25"/>
      <c r="U50" s="25"/>
      <c r="V50" s="25"/>
      <c r="W50" s="25"/>
      <c r="AA50" s="25"/>
    </row>
    <row r="51" spans="3:27" ht="15.75" customHeight="1">
      <c r="C51" s="37"/>
      <c r="D51" s="14"/>
      <c r="E51" s="37"/>
      <c r="J51" s="25"/>
      <c r="K51" s="25"/>
      <c r="U51" s="25"/>
      <c r="V51" s="25"/>
      <c r="W51" s="25"/>
      <c r="AA51" s="25"/>
    </row>
    <row r="52" spans="3:27" ht="15.75" customHeight="1">
      <c r="C52" s="13"/>
      <c r="D52" s="14"/>
      <c r="E52" s="13"/>
      <c r="J52" s="25"/>
      <c r="K52" s="25"/>
      <c r="U52" s="25"/>
      <c r="V52" s="25"/>
      <c r="W52" s="25"/>
      <c r="AA52" s="25"/>
    </row>
    <row r="53" spans="10:27" ht="15.75" customHeight="1">
      <c r="J53" s="25"/>
      <c r="K53" s="25"/>
      <c r="U53" s="25"/>
      <c r="V53" s="25"/>
      <c r="W53" s="25"/>
      <c r="AA53" s="25"/>
    </row>
    <row r="54" spans="10:27" ht="15.75" customHeight="1">
      <c r="J54" s="25"/>
      <c r="K54" s="25"/>
      <c r="U54" s="25"/>
      <c r="V54" s="25"/>
      <c r="W54" s="25"/>
      <c r="AA54" s="25"/>
    </row>
    <row r="55" spans="10:27" ht="15.75" customHeight="1">
      <c r="J55" s="25"/>
      <c r="K55" s="25"/>
      <c r="U55" s="25"/>
      <c r="V55" s="25"/>
      <c r="W55" s="25"/>
      <c r="AA55" s="25"/>
    </row>
    <row r="56" spans="10:27" ht="15.75" customHeight="1">
      <c r="J56" s="25"/>
      <c r="K56" s="25"/>
      <c r="U56" s="25"/>
      <c r="V56" s="25"/>
      <c r="W56" s="25"/>
      <c r="AA56" s="25"/>
    </row>
    <row r="57" spans="10:27" ht="15.75" customHeight="1">
      <c r="J57" s="25"/>
      <c r="K57" s="25"/>
      <c r="AA57" s="25"/>
    </row>
    <row r="58" spans="10:27" ht="15.75" customHeight="1">
      <c r="J58" s="25"/>
      <c r="K58" s="25"/>
      <c r="AA58" s="25"/>
    </row>
    <row r="59" spans="10:27" ht="15.75" customHeight="1">
      <c r="J59" s="25"/>
      <c r="K59" s="25"/>
      <c r="AA59" s="25"/>
    </row>
    <row r="60" spans="10:27" ht="15.75" customHeight="1">
      <c r="J60" s="25"/>
      <c r="K60" s="25"/>
      <c r="AA60" s="25"/>
    </row>
    <row r="61" spans="10:27" ht="15.75" customHeight="1">
      <c r="J61" s="25"/>
      <c r="K61" s="25"/>
      <c r="AA61" s="25"/>
    </row>
    <row r="62" spans="10:11" ht="15.75" customHeight="1">
      <c r="J62" s="25"/>
      <c r="K62" s="25"/>
    </row>
    <row r="63" spans="10:11" ht="15.75" customHeight="1">
      <c r="J63" s="25"/>
      <c r="K63" s="25"/>
    </row>
    <row r="64" spans="10:11" ht="15.75" customHeight="1">
      <c r="J64" s="25"/>
      <c r="K64" s="25"/>
    </row>
    <row r="65" spans="10:11" ht="15.75" customHeight="1">
      <c r="J65" s="25"/>
      <c r="K65" s="25"/>
    </row>
    <row r="66" spans="10:11" ht="15.75" customHeight="1">
      <c r="J66" s="25"/>
      <c r="K66" s="25"/>
    </row>
    <row r="67" spans="10:11" ht="15.75" customHeight="1">
      <c r="J67" s="25"/>
      <c r="K67" s="25"/>
    </row>
    <row r="68" spans="10:11" ht="15.75" customHeight="1">
      <c r="J68" s="25"/>
      <c r="K68" s="25"/>
    </row>
    <row r="69" spans="10:11" ht="15.75" customHeight="1">
      <c r="J69" s="25"/>
      <c r="K69" s="25"/>
    </row>
    <row r="70" spans="10:11" ht="15.75" customHeight="1">
      <c r="J70" s="25"/>
      <c r="K70" s="25"/>
    </row>
    <row r="71" spans="10:11" ht="15.75" customHeight="1">
      <c r="J71" s="25"/>
      <c r="K71" s="25"/>
    </row>
    <row r="72" spans="10:11" ht="15.75" customHeight="1">
      <c r="J72" s="25"/>
      <c r="K72" s="25"/>
    </row>
    <row r="73" spans="10:11" ht="15.75" customHeight="1">
      <c r="J73" s="25"/>
      <c r="K73" s="25"/>
    </row>
    <row r="74" spans="10:11" ht="15.75" customHeight="1">
      <c r="J74" s="25"/>
      <c r="K74" s="25"/>
    </row>
    <row r="75" spans="10:11" ht="15.75" customHeight="1">
      <c r="J75" s="25"/>
      <c r="K75" s="25"/>
    </row>
    <row r="76" spans="10:11" ht="15.75" customHeight="1">
      <c r="J76" s="25"/>
      <c r="K76" s="25"/>
    </row>
    <row r="77" spans="10:11" ht="15.75" customHeight="1">
      <c r="J77" s="25"/>
      <c r="K77" s="25"/>
    </row>
    <row r="78" spans="10:11" ht="15.75" customHeight="1">
      <c r="J78" s="25"/>
      <c r="K78" s="25"/>
    </row>
    <row r="79" spans="10:11" ht="15.75" customHeight="1">
      <c r="J79" s="25"/>
      <c r="K79" s="25"/>
    </row>
    <row r="80" spans="10:11" ht="15.75" customHeight="1">
      <c r="J80" s="25"/>
      <c r="K80" s="25"/>
    </row>
    <row r="81" spans="10:11" ht="15.75" customHeight="1">
      <c r="J81" s="25"/>
      <c r="K81" s="25"/>
    </row>
    <row r="82" spans="10:11" ht="15.75" customHeight="1">
      <c r="J82" s="25"/>
      <c r="K82" s="25"/>
    </row>
    <row r="83" spans="10:11" ht="15.75" customHeight="1">
      <c r="J83" s="25"/>
      <c r="K83" s="25"/>
    </row>
    <row r="84" spans="10:11" ht="15.75" customHeight="1">
      <c r="J84" s="25"/>
      <c r="K84" s="25"/>
    </row>
    <row r="85" spans="10:11" ht="15.75" customHeight="1">
      <c r="J85" s="25"/>
      <c r="K85" s="25"/>
    </row>
    <row r="86" spans="10:11" ht="15.75" customHeight="1">
      <c r="J86" s="25"/>
      <c r="K86" s="25"/>
    </row>
    <row r="87" spans="10:11" ht="15.75" customHeight="1">
      <c r="J87" s="25"/>
      <c r="K87" s="25"/>
    </row>
    <row r="88" spans="10:11" ht="15.75" customHeight="1">
      <c r="J88" s="25"/>
      <c r="K88" s="25"/>
    </row>
    <row r="89" spans="10:11" ht="15.75" customHeight="1">
      <c r="J89" s="25"/>
      <c r="K89" s="25"/>
    </row>
    <row r="90" spans="10:11" ht="15.75" customHeight="1">
      <c r="J90" s="25"/>
      <c r="K90" s="25"/>
    </row>
    <row r="91" spans="10:11" ht="15.75" customHeight="1">
      <c r="J91" s="25"/>
      <c r="K91" s="25"/>
    </row>
    <row r="92" spans="10:11" ht="15.75" customHeight="1">
      <c r="J92" s="25"/>
      <c r="K92" s="25"/>
    </row>
    <row r="93" spans="10:11" ht="15.75" customHeight="1">
      <c r="J93" s="25"/>
      <c r="K93" s="25"/>
    </row>
    <row r="94" spans="10:11" ht="15.75" customHeight="1">
      <c r="J94" s="25"/>
      <c r="K94" s="25"/>
    </row>
    <row r="95" spans="10:11" ht="15.75" customHeight="1">
      <c r="J95" s="25"/>
      <c r="K95" s="25"/>
    </row>
    <row r="96" spans="10:11" ht="15.75" customHeight="1">
      <c r="J96" s="25"/>
      <c r="K96" s="25"/>
    </row>
    <row r="97" spans="10:11" ht="15.75" customHeight="1">
      <c r="J97" s="25"/>
      <c r="K97" s="25"/>
    </row>
    <row r="98" spans="10:11" ht="15.75" customHeight="1">
      <c r="J98" s="25"/>
      <c r="K98" s="25"/>
    </row>
    <row r="99" spans="10:11" ht="15.75" customHeight="1">
      <c r="J99" s="25"/>
      <c r="K99" s="25"/>
    </row>
    <row r="100" spans="10:11" ht="15.75" customHeight="1">
      <c r="J100" s="25"/>
      <c r="K100" s="25"/>
    </row>
    <row r="101" spans="10:11" ht="15.75" customHeight="1">
      <c r="J101" s="25"/>
      <c r="K101" s="25"/>
    </row>
    <row r="102" spans="10:11" ht="15.75" customHeight="1">
      <c r="J102" s="25"/>
      <c r="K102" s="25"/>
    </row>
    <row r="103" spans="10:11" ht="15.75" customHeight="1">
      <c r="J103" s="25"/>
      <c r="K103" s="25"/>
    </row>
    <row r="104" spans="10:11" ht="15.75" customHeight="1">
      <c r="J104" s="25"/>
      <c r="K104" s="25"/>
    </row>
    <row r="105" spans="10:11" ht="15.75" customHeight="1">
      <c r="J105" s="25"/>
      <c r="K105" s="25"/>
    </row>
    <row r="106" spans="10:11" ht="15.75" customHeight="1">
      <c r="J106" s="25"/>
      <c r="K106" s="25"/>
    </row>
    <row r="107" spans="10:11" ht="15.75" customHeight="1">
      <c r="J107" s="25"/>
      <c r="K107" s="25"/>
    </row>
    <row r="108" spans="10:11" ht="15.75" customHeight="1">
      <c r="J108" s="25"/>
      <c r="K108" s="25"/>
    </row>
    <row r="109" spans="10:11" ht="15.75" customHeight="1">
      <c r="J109" s="25"/>
      <c r="K109" s="25"/>
    </row>
    <row r="110" spans="10:11" ht="15.75" customHeight="1">
      <c r="J110" s="25"/>
      <c r="K110" s="25"/>
    </row>
    <row r="111" spans="10:11" ht="15.75" customHeight="1">
      <c r="J111" s="25"/>
      <c r="K111" s="25"/>
    </row>
    <row r="112" spans="10:11" ht="15.75" customHeight="1">
      <c r="J112" s="25"/>
      <c r="K112" s="25"/>
    </row>
    <row r="113" spans="10:11" ht="15.75" customHeight="1">
      <c r="J113" s="25"/>
      <c r="K113" s="25"/>
    </row>
    <row r="114" spans="10:11" ht="15.75" customHeight="1">
      <c r="J114" s="25"/>
      <c r="K114" s="25"/>
    </row>
    <row r="115" spans="10:11" ht="15.75" customHeight="1">
      <c r="J115" s="25"/>
      <c r="K115" s="25"/>
    </row>
    <row r="116" spans="10:11" ht="15.75" customHeight="1">
      <c r="J116" s="25"/>
      <c r="K116" s="25"/>
    </row>
    <row r="117" spans="10:11" ht="15.75" customHeight="1">
      <c r="J117" s="25"/>
      <c r="K117" s="25"/>
    </row>
    <row r="118" spans="10:11" ht="15.75" customHeight="1">
      <c r="J118" s="25"/>
      <c r="K118" s="25"/>
    </row>
    <row r="119" spans="10:11" ht="15.75" customHeight="1">
      <c r="J119" s="25"/>
      <c r="K119" s="25"/>
    </row>
    <row r="120" spans="10:11" ht="15.75" customHeight="1">
      <c r="J120" s="25"/>
      <c r="K120" s="25"/>
    </row>
    <row r="121" spans="10:11" ht="15.75" customHeight="1">
      <c r="J121" s="25"/>
      <c r="K121" s="25"/>
    </row>
    <row r="122" spans="10:11" ht="15.75" customHeight="1">
      <c r="J122" s="25"/>
      <c r="K122" s="25"/>
    </row>
    <row r="123" spans="10:11" ht="15.75" customHeight="1">
      <c r="J123" s="25"/>
      <c r="K123" s="25"/>
    </row>
    <row r="124" spans="10:11" ht="15.75" customHeight="1">
      <c r="J124" s="25"/>
      <c r="K124" s="25"/>
    </row>
    <row r="125" spans="10:11" ht="15.75" customHeight="1">
      <c r="J125" s="25"/>
      <c r="K125" s="25"/>
    </row>
    <row r="126" spans="10:11" ht="15.75" customHeight="1">
      <c r="J126" s="25"/>
      <c r="K126" s="25"/>
    </row>
    <row r="127" spans="10:11" ht="15.75" customHeight="1">
      <c r="J127" s="25"/>
      <c r="K127" s="25"/>
    </row>
    <row r="128" spans="10:11" ht="15.75" customHeight="1">
      <c r="J128" s="25"/>
      <c r="K128" s="25"/>
    </row>
    <row r="129" spans="10:11" ht="15.75" customHeight="1">
      <c r="J129" s="25"/>
      <c r="K129" s="25"/>
    </row>
    <row r="130" spans="10:11" ht="15.75" customHeight="1">
      <c r="J130" s="25"/>
      <c r="K130" s="25"/>
    </row>
    <row r="131" spans="10:11" ht="15.75" customHeight="1">
      <c r="J131" s="25"/>
      <c r="K131" s="25"/>
    </row>
    <row r="132" spans="10:11" ht="15.75" customHeight="1">
      <c r="J132" s="25"/>
      <c r="K132" s="25"/>
    </row>
    <row r="133" spans="10:11" ht="15.75" customHeight="1">
      <c r="J133" s="25"/>
      <c r="K133" s="25"/>
    </row>
    <row r="134" spans="10:11" ht="15.75" customHeight="1">
      <c r="J134" s="25"/>
      <c r="K134" s="25"/>
    </row>
    <row r="135" spans="10:11" ht="15.75" customHeight="1">
      <c r="J135" s="25"/>
      <c r="K135" s="25"/>
    </row>
    <row r="136" spans="10:11" ht="15.75" customHeight="1">
      <c r="J136" s="25"/>
      <c r="K136" s="25"/>
    </row>
    <row r="137" spans="10:11" ht="15.75" customHeight="1">
      <c r="J137" s="25"/>
      <c r="K137" s="25"/>
    </row>
    <row r="138" spans="10:11" ht="15.75" customHeight="1">
      <c r="J138" s="25"/>
      <c r="K138" s="25"/>
    </row>
    <row r="139" spans="10:11" ht="15.75" customHeight="1">
      <c r="J139" s="25"/>
      <c r="K139" s="25"/>
    </row>
    <row r="140" spans="10:11" ht="15.75" customHeight="1">
      <c r="J140" s="25"/>
      <c r="K140" s="25"/>
    </row>
    <row r="141" spans="10:11" ht="15.75" customHeight="1">
      <c r="J141" s="25"/>
      <c r="K141" s="25"/>
    </row>
    <row r="142" spans="10:11" ht="15.75" customHeight="1">
      <c r="J142" s="25"/>
      <c r="K142" s="25"/>
    </row>
    <row r="143" spans="10:11" ht="15.75" customHeight="1">
      <c r="J143" s="25"/>
      <c r="K143" s="25"/>
    </row>
    <row r="144" spans="10:11" ht="15.75" customHeight="1">
      <c r="J144" s="25"/>
      <c r="K144" s="25"/>
    </row>
    <row r="145" spans="10:11" ht="15.75" customHeight="1">
      <c r="J145" s="25"/>
      <c r="K145" s="25"/>
    </row>
    <row r="146" spans="10:11" ht="15.75" customHeight="1">
      <c r="J146" s="25"/>
      <c r="K146" s="25"/>
    </row>
    <row r="147" spans="10:11" ht="15.75" customHeight="1">
      <c r="J147" s="25"/>
      <c r="K147" s="25"/>
    </row>
    <row r="148" spans="10:11" ht="15.75" customHeight="1">
      <c r="J148" s="25"/>
      <c r="K148" s="25"/>
    </row>
    <row r="149" spans="10:11" ht="15.75" customHeight="1">
      <c r="J149" s="25"/>
      <c r="K149" s="25"/>
    </row>
    <row r="150" spans="10:11" ht="15.75" customHeight="1">
      <c r="J150" s="25"/>
      <c r="K150" s="25"/>
    </row>
    <row r="151" spans="10:11" ht="15.75" customHeight="1">
      <c r="J151" s="25"/>
      <c r="K151" s="25"/>
    </row>
    <row r="152" spans="10:11" ht="15.75" customHeight="1">
      <c r="J152" s="25"/>
      <c r="K152" s="25"/>
    </row>
    <row r="153" spans="10:11" ht="15.75" customHeight="1">
      <c r="J153" s="25"/>
      <c r="K153" s="25"/>
    </row>
    <row r="154" spans="10:11" ht="15.75" customHeight="1">
      <c r="J154" s="25"/>
      <c r="K154" s="25"/>
    </row>
    <row r="155" spans="10:11" ht="15.75" customHeight="1">
      <c r="J155" s="25"/>
      <c r="K155" s="25"/>
    </row>
    <row r="156" spans="10:11" ht="15.75" customHeight="1">
      <c r="J156" s="25"/>
      <c r="K156" s="25"/>
    </row>
    <row r="157" spans="10:11" ht="15.75" customHeight="1">
      <c r="J157" s="25"/>
      <c r="K157" s="25"/>
    </row>
    <row r="158" spans="10:11" ht="15.75" customHeight="1">
      <c r="J158" s="25"/>
      <c r="K158" s="25"/>
    </row>
  </sheetData>
  <mergeCells count="6">
    <mergeCell ref="C9:E9"/>
    <mergeCell ref="G9:I9"/>
    <mergeCell ref="A1:I1"/>
    <mergeCell ref="A2:I2"/>
    <mergeCell ref="A4:I4"/>
    <mergeCell ref="A5:I5"/>
  </mergeCells>
  <printOptions/>
  <pageMargins left="0.75" right="0.25" top="0.5" bottom="0.5" header="0.5" footer="0.5"/>
  <pageSetup fitToHeight="1" fitToWidth="1"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C10">
      <selection activeCell="H15" sqref="H15"/>
    </sheetView>
  </sheetViews>
  <sheetFormatPr defaultColWidth="9.140625" defaultRowHeight="15"/>
  <cols>
    <col min="1" max="1" width="31.00390625" style="5" customWidth="1"/>
    <col min="2" max="2" width="13.7109375" style="5" customWidth="1"/>
    <col min="3" max="3" width="0.85546875" style="5" customWidth="1"/>
    <col min="4" max="4" width="13.7109375" style="5" customWidth="1"/>
    <col min="5" max="5" width="0.85546875" style="5" customWidth="1"/>
    <col min="6" max="6" width="13.710937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3.7109375" style="5" customWidth="1"/>
    <col min="11" max="11" width="0.71875" style="5" customWidth="1"/>
    <col min="12" max="12" width="13.7109375" style="5" customWidth="1"/>
    <col min="13" max="13" width="0.71875" style="5" customWidth="1"/>
    <col min="14" max="14" width="13.7109375" style="5" customWidth="1"/>
    <col min="15" max="15" width="1.57421875" style="5" customWidth="1"/>
    <col min="16" max="16384" width="9.140625" style="5" customWidth="1"/>
  </cols>
  <sheetData>
    <row r="1" spans="1:14" ht="14.25">
      <c r="A1" s="91" t="s">
        <v>41</v>
      </c>
      <c r="B1" s="2"/>
      <c r="C1" s="2"/>
      <c r="D1" s="2"/>
      <c r="E1" s="2"/>
      <c r="F1" s="2"/>
      <c r="G1" s="42"/>
      <c r="H1" s="2"/>
      <c r="I1" s="2"/>
      <c r="J1" s="2"/>
      <c r="K1" s="2"/>
      <c r="L1" s="2"/>
      <c r="M1" s="2"/>
      <c r="N1" s="2"/>
    </row>
    <row r="2" spans="1:14" ht="9.75" customHeight="1">
      <c r="A2" s="116" t="s">
        <v>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9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2.75">
      <c r="A4" s="86" t="s">
        <v>38</v>
      </c>
      <c r="B4" s="2"/>
      <c r="C4" s="2"/>
      <c r="D4" s="2"/>
      <c r="E4" s="2"/>
      <c r="F4" s="2"/>
      <c r="G4" s="42"/>
      <c r="H4" s="2"/>
      <c r="I4" s="2"/>
      <c r="J4" s="2"/>
      <c r="K4" s="2"/>
      <c r="L4" s="2"/>
      <c r="M4" s="2"/>
      <c r="N4" s="2"/>
    </row>
    <row r="5" spans="1:14" ht="12.75">
      <c r="A5" s="86" t="s">
        <v>85</v>
      </c>
      <c r="B5" s="2"/>
      <c r="C5" s="2"/>
      <c r="D5" s="2"/>
      <c r="E5" s="2"/>
      <c r="F5" s="2"/>
      <c r="G5" s="42"/>
      <c r="H5" s="2"/>
      <c r="I5" s="2"/>
      <c r="J5" s="2"/>
      <c r="K5" s="2"/>
      <c r="L5" s="2"/>
      <c r="M5" s="2"/>
      <c r="N5" s="2"/>
    </row>
    <row r="6" spans="10:13" ht="12.75">
      <c r="J6" s="37" t="s">
        <v>42</v>
      </c>
      <c r="K6" s="37"/>
      <c r="L6" s="37"/>
      <c r="M6" s="37"/>
    </row>
    <row r="7" spans="2:13" ht="12.75">
      <c r="B7" s="37" t="s">
        <v>29</v>
      </c>
      <c r="C7" s="37"/>
      <c r="D7" s="37" t="s">
        <v>31</v>
      </c>
      <c r="E7" s="37"/>
      <c r="F7" s="37" t="s">
        <v>30</v>
      </c>
      <c r="G7" s="92"/>
      <c r="H7" s="37" t="s">
        <v>32</v>
      </c>
      <c r="I7" s="37"/>
      <c r="J7" s="37" t="s">
        <v>33</v>
      </c>
      <c r="K7" s="37"/>
      <c r="L7" s="37"/>
      <c r="M7" s="37"/>
    </row>
    <row r="8" spans="2:14" ht="12.75">
      <c r="B8" s="13" t="s">
        <v>30</v>
      </c>
      <c r="C8" s="13"/>
      <c r="D8" s="13" t="s">
        <v>35</v>
      </c>
      <c r="E8" s="13"/>
      <c r="F8" s="13" t="s">
        <v>34</v>
      </c>
      <c r="G8" s="93"/>
      <c r="H8" s="13" t="s">
        <v>48</v>
      </c>
      <c r="I8" s="13"/>
      <c r="J8" s="13" t="s">
        <v>34</v>
      </c>
      <c r="K8" s="13"/>
      <c r="L8" s="13" t="s">
        <v>71</v>
      </c>
      <c r="M8" s="13"/>
      <c r="N8" s="13" t="s">
        <v>36</v>
      </c>
    </row>
    <row r="9" ht="6.75" customHeight="1"/>
    <row r="10" spans="2:14" ht="12.75">
      <c r="B10" s="37" t="s">
        <v>1</v>
      </c>
      <c r="C10" s="37"/>
      <c r="D10" s="37" t="s">
        <v>1</v>
      </c>
      <c r="E10" s="37"/>
      <c r="F10" s="37" t="s">
        <v>1</v>
      </c>
      <c r="G10" s="92"/>
      <c r="H10" s="37" t="s">
        <v>1</v>
      </c>
      <c r="I10" s="37"/>
      <c r="J10" s="37" t="s">
        <v>1</v>
      </c>
      <c r="K10" s="37"/>
      <c r="L10" s="37" t="s">
        <v>1</v>
      </c>
      <c r="M10" s="37"/>
      <c r="N10" s="37" t="s">
        <v>1</v>
      </c>
    </row>
    <row r="11" spans="1:14" ht="12.75">
      <c r="A11" s="74" t="s">
        <v>90</v>
      </c>
      <c r="B11" s="87">
        <v>401420</v>
      </c>
      <c r="C11" s="85"/>
      <c r="D11" s="87">
        <v>142301</v>
      </c>
      <c r="E11" s="87"/>
      <c r="F11" s="87">
        <v>10417</v>
      </c>
      <c r="G11" s="85"/>
      <c r="H11" s="87">
        <v>-97917</v>
      </c>
      <c r="I11" s="87"/>
      <c r="J11" s="87">
        <v>2471</v>
      </c>
      <c r="K11" s="87"/>
      <c r="L11" s="87">
        <v>75921</v>
      </c>
      <c r="M11" s="87"/>
      <c r="N11" s="87">
        <f>SUM(B11:L11)</f>
        <v>534613</v>
      </c>
    </row>
    <row r="12" spans="1:14" ht="11.25" customHeight="1">
      <c r="A12" s="74"/>
      <c r="B12" s="87"/>
      <c r="C12" s="85"/>
      <c r="D12" s="87"/>
      <c r="E12" s="87"/>
      <c r="F12" s="87"/>
      <c r="G12" s="85"/>
      <c r="H12" s="87"/>
      <c r="I12" s="87"/>
      <c r="J12" s="87"/>
      <c r="K12" s="87"/>
      <c r="L12" s="87"/>
      <c r="M12" s="87"/>
      <c r="N12" s="87"/>
    </row>
    <row r="13" spans="1:14" ht="12.75">
      <c r="A13" s="5" t="s">
        <v>95</v>
      </c>
      <c r="B13" s="19">
        <v>0</v>
      </c>
      <c r="C13" s="24"/>
      <c r="D13" s="19">
        <v>0</v>
      </c>
      <c r="E13" s="19"/>
      <c r="F13" s="19">
        <v>0</v>
      </c>
      <c r="G13" s="24"/>
      <c r="H13" s="19">
        <v>0</v>
      </c>
      <c r="I13" s="19"/>
      <c r="J13" s="19">
        <v>423</v>
      </c>
      <c r="K13" s="19"/>
      <c r="L13" s="19">
        <v>0</v>
      </c>
      <c r="M13" s="19"/>
      <c r="N13" s="87">
        <f>SUM(B13:L13)</f>
        <v>423</v>
      </c>
    </row>
    <row r="14" spans="2:14" ht="11.25" customHeight="1">
      <c r="B14" s="19"/>
      <c r="C14" s="24"/>
      <c r="D14" s="19"/>
      <c r="E14" s="24"/>
      <c r="F14" s="19"/>
      <c r="G14" s="24"/>
      <c r="H14" s="19"/>
      <c r="I14" s="19"/>
      <c r="J14" s="71"/>
      <c r="K14" s="71"/>
      <c r="L14" s="71"/>
      <c r="M14" s="71"/>
      <c r="N14" s="19"/>
    </row>
    <row r="15" spans="1:14" ht="12.75">
      <c r="A15" s="5" t="s">
        <v>83</v>
      </c>
      <c r="B15" s="19">
        <v>0</v>
      </c>
      <c r="C15" s="24"/>
      <c r="D15" s="19">
        <v>0</v>
      </c>
      <c r="E15" s="24"/>
      <c r="F15" s="19">
        <v>0</v>
      </c>
      <c r="G15" s="24"/>
      <c r="H15" s="19">
        <v>1573</v>
      </c>
      <c r="I15" s="19"/>
      <c r="J15" s="19">
        <v>0</v>
      </c>
      <c r="K15" s="19"/>
      <c r="L15" s="19">
        <v>0</v>
      </c>
      <c r="M15" s="19"/>
      <c r="N15" s="87">
        <f>SUM(B15:L15)</f>
        <v>1573</v>
      </c>
    </row>
    <row r="16" spans="2:14" ht="12" customHeight="1">
      <c r="B16" s="28"/>
      <c r="C16" s="24"/>
      <c r="D16" s="28"/>
      <c r="E16" s="24"/>
      <c r="F16" s="28"/>
      <c r="G16" s="24"/>
      <c r="H16" s="28"/>
      <c r="I16" s="24"/>
      <c r="J16" s="88"/>
      <c r="K16" s="25"/>
      <c r="L16" s="88"/>
      <c r="M16" s="25"/>
      <c r="N16" s="88"/>
    </row>
    <row r="17" spans="1:14" ht="12.75">
      <c r="A17" s="74" t="s">
        <v>88</v>
      </c>
      <c r="B17" s="89">
        <f>SUM(B11:B16)</f>
        <v>401420</v>
      </c>
      <c r="C17" s="85"/>
      <c r="D17" s="89">
        <f>SUM(D11:D16)</f>
        <v>142301</v>
      </c>
      <c r="E17" s="85"/>
      <c r="F17" s="89">
        <f>SUM(F11:F16)</f>
        <v>10417</v>
      </c>
      <c r="G17" s="85"/>
      <c r="H17" s="89">
        <f>SUM(H11:H16)</f>
        <v>-96344</v>
      </c>
      <c r="I17" s="85"/>
      <c r="J17" s="89">
        <f>SUM(J11:J16)</f>
        <v>2894</v>
      </c>
      <c r="K17" s="85"/>
      <c r="L17" s="89">
        <f>SUM(L11:L16)</f>
        <v>75921</v>
      </c>
      <c r="M17" s="85"/>
      <c r="N17" s="89">
        <f>SUM(N11:N16)</f>
        <v>536609</v>
      </c>
    </row>
    <row r="18" spans="2:14" ht="11.25" customHeight="1">
      <c r="B18" s="37"/>
      <c r="C18" s="92"/>
      <c r="D18" s="37"/>
      <c r="E18" s="92"/>
      <c r="F18" s="37"/>
      <c r="G18" s="92"/>
      <c r="H18" s="37"/>
      <c r="I18" s="92"/>
      <c r="J18" s="37"/>
      <c r="K18" s="92"/>
      <c r="L18" s="37"/>
      <c r="M18" s="92"/>
      <c r="N18" s="37"/>
    </row>
    <row r="19" spans="1:13" ht="12.75">
      <c r="A19" s="74" t="s">
        <v>67</v>
      </c>
      <c r="C19" s="25"/>
      <c r="E19" s="25"/>
      <c r="I19" s="25"/>
      <c r="K19" s="25"/>
      <c r="M19" s="25"/>
    </row>
    <row r="20" spans="1:14" ht="12.75">
      <c r="A20" s="90" t="s">
        <v>50</v>
      </c>
      <c r="B20" s="94">
        <v>323196</v>
      </c>
      <c r="C20" s="85"/>
      <c r="D20" s="94">
        <v>143212</v>
      </c>
      <c r="E20" s="85"/>
      <c r="F20" s="94">
        <v>14125</v>
      </c>
      <c r="G20" s="85"/>
      <c r="H20" s="94">
        <v>-104880</v>
      </c>
      <c r="I20" s="85"/>
      <c r="J20" s="94">
        <v>2854</v>
      </c>
      <c r="K20" s="85"/>
      <c r="L20" s="94">
        <v>0</v>
      </c>
      <c r="M20" s="85"/>
      <c r="N20" s="94">
        <f>SUM(B20:J20)</f>
        <v>378507</v>
      </c>
    </row>
    <row r="21" spans="1:14" ht="12.75">
      <c r="A21" s="90" t="s">
        <v>51</v>
      </c>
      <c r="B21" s="95">
        <v>0</v>
      </c>
      <c r="C21" s="85"/>
      <c r="D21" s="95">
        <v>0</v>
      </c>
      <c r="E21" s="85"/>
      <c r="F21" s="95">
        <v>-3708</v>
      </c>
      <c r="G21" s="85"/>
      <c r="H21" s="95">
        <v>6503</v>
      </c>
      <c r="I21" s="85"/>
      <c r="J21" s="95">
        <v>0</v>
      </c>
      <c r="K21" s="85"/>
      <c r="L21" s="95">
        <v>0</v>
      </c>
      <c r="M21" s="85"/>
      <c r="N21" s="95">
        <f>SUM(B21:J21)</f>
        <v>2795</v>
      </c>
    </row>
    <row r="22" spans="1:14" ht="12.75">
      <c r="A22" s="90" t="s">
        <v>52</v>
      </c>
      <c r="B22" s="87">
        <f aca="true" t="shared" si="0" ref="B22:N22">SUM(B20:B21)</f>
        <v>323196</v>
      </c>
      <c r="C22" s="85"/>
      <c r="D22" s="87">
        <f t="shared" si="0"/>
        <v>143212</v>
      </c>
      <c r="E22" s="85"/>
      <c r="F22" s="87">
        <f>SUM(F20:F21)</f>
        <v>10417</v>
      </c>
      <c r="G22" s="85"/>
      <c r="H22" s="87">
        <f t="shared" si="0"/>
        <v>-98377</v>
      </c>
      <c r="I22" s="85"/>
      <c r="J22" s="87">
        <f t="shared" si="0"/>
        <v>2854</v>
      </c>
      <c r="K22" s="85"/>
      <c r="L22" s="87">
        <f t="shared" si="0"/>
        <v>0</v>
      </c>
      <c r="M22" s="85"/>
      <c r="N22" s="87">
        <f t="shared" si="0"/>
        <v>381302</v>
      </c>
    </row>
    <row r="23" spans="2:14" ht="12" customHeight="1">
      <c r="B23" s="19"/>
      <c r="C23" s="24"/>
      <c r="D23" s="19"/>
      <c r="E23" s="24"/>
      <c r="F23" s="19"/>
      <c r="G23" s="24"/>
      <c r="H23" s="19"/>
      <c r="I23" s="24"/>
      <c r="J23" s="71"/>
      <c r="K23" s="70"/>
      <c r="L23" s="71"/>
      <c r="M23" s="70"/>
      <c r="N23" s="19"/>
    </row>
    <row r="24" spans="1:14" ht="12.75">
      <c r="A24" s="5" t="s">
        <v>37</v>
      </c>
      <c r="B24" s="19">
        <v>0</v>
      </c>
      <c r="C24" s="24"/>
      <c r="D24" s="19">
        <v>0</v>
      </c>
      <c r="E24" s="24"/>
      <c r="F24" s="19">
        <v>0</v>
      </c>
      <c r="G24" s="24"/>
      <c r="H24" s="19">
        <v>0</v>
      </c>
      <c r="I24" s="24"/>
      <c r="J24" s="19">
        <v>-375</v>
      </c>
      <c r="K24" s="24"/>
      <c r="L24" s="19">
        <v>0</v>
      </c>
      <c r="M24" s="24"/>
      <c r="N24" s="19">
        <f>SUM(B24:J24)</f>
        <v>-375</v>
      </c>
    </row>
    <row r="25" spans="2:14" ht="12" customHeight="1">
      <c r="B25" s="19"/>
      <c r="C25" s="24"/>
      <c r="D25" s="19"/>
      <c r="E25" s="24"/>
      <c r="F25" s="19"/>
      <c r="G25" s="24"/>
      <c r="H25" s="19"/>
      <c r="I25" s="24"/>
      <c r="J25" s="71"/>
      <c r="K25" s="70"/>
      <c r="L25" s="71"/>
      <c r="M25" s="70"/>
      <c r="N25" s="19"/>
    </row>
    <row r="26" spans="1:14" ht="12.75">
      <c r="A26" s="5" t="s">
        <v>44</v>
      </c>
      <c r="B26" s="24">
        <v>0</v>
      </c>
      <c r="C26" s="24"/>
      <c r="D26" s="24">
        <v>0</v>
      </c>
      <c r="E26" s="24"/>
      <c r="F26" s="24">
        <v>0</v>
      </c>
      <c r="G26" s="24"/>
      <c r="H26" s="24">
        <v>-4893</v>
      </c>
      <c r="I26" s="24"/>
      <c r="J26" s="24">
        <v>0</v>
      </c>
      <c r="K26" s="24"/>
      <c r="L26" s="24">
        <v>0</v>
      </c>
      <c r="M26" s="24"/>
      <c r="N26" s="24">
        <f>SUM(B26:J26)</f>
        <v>-4893</v>
      </c>
    </row>
    <row r="27" spans="2:14" ht="12.75">
      <c r="B27" s="19"/>
      <c r="C27" s="24"/>
      <c r="D27" s="19"/>
      <c r="E27" s="24"/>
      <c r="F27" s="19"/>
      <c r="G27" s="24"/>
      <c r="H27" s="19"/>
      <c r="I27" s="24"/>
      <c r="J27" s="19"/>
      <c r="K27" s="24"/>
      <c r="L27" s="19"/>
      <c r="M27" s="24"/>
      <c r="N27" s="87"/>
    </row>
    <row r="28" spans="2:14" ht="11.25" customHeight="1">
      <c r="B28" s="28"/>
      <c r="C28" s="24"/>
      <c r="D28" s="28"/>
      <c r="E28" s="24"/>
      <c r="F28" s="28"/>
      <c r="G28" s="24"/>
      <c r="H28" s="28"/>
      <c r="I28" s="24"/>
      <c r="J28" s="88"/>
      <c r="K28" s="25"/>
      <c r="L28" s="88"/>
      <c r="M28" s="25"/>
      <c r="N28" s="88"/>
    </row>
    <row r="29" spans="1:14" ht="12.75">
      <c r="A29" s="74" t="s">
        <v>89</v>
      </c>
      <c r="B29" s="89">
        <f>SUM(B22:B28)</f>
        <v>323196</v>
      </c>
      <c r="C29" s="85"/>
      <c r="D29" s="89">
        <f>SUM(D22:D28)</f>
        <v>143212</v>
      </c>
      <c r="E29" s="85"/>
      <c r="F29" s="89">
        <f>SUM(F22:F28)</f>
        <v>10417</v>
      </c>
      <c r="G29" s="85"/>
      <c r="H29" s="89">
        <f>H22+H27</f>
        <v>-98377</v>
      </c>
      <c r="I29" s="85"/>
      <c r="J29" s="89">
        <f>SUM(J22:J28)</f>
        <v>2479</v>
      </c>
      <c r="K29" s="85"/>
      <c r="L29" s="89">
        <f>SUM(L22:L28)</f>
        <v>0</v>
      </c>
      <c r="M29" s="85"/>
      <c r="N29" s="89">
        <f>N22+N24+N27</f>
        <v>380927</v>
      </c>
    </row>
    <row r="30" spans="2:14" ht="12.75">
      <c r="B30" s="19"/>
      <c r="C30" s="24"/>
      <c r="D30" s="19"/>
      <c r="E30" s="24"/>
      <c r="F30" s="19"/>
      <c r="G30" s="24"/>
      <c r="H30" s="19"/>
      <c r="I30" s="24"/>
      <c r="J30" s="19"/>
      <c r="K30" s="24"/>
      <c r="L30" s="19"/>
      <c r="M30" s="24"/>
      <c r="N30" s="19"/>
    </row>
    <row r="31" spans="2:14" ht="12.75">
      <c r="B31" s="19"/>
      <c r="C31" s="19"/>
      <c r="D31" s="19"/>
      <c r="E31" s="24"/>
      <c r="F31" s="19"/>
      <c r="G31" s="24"/>
      <c r="H31" s="19"/>
      <c r="I31" s="24"/>
      <c r="J31" s="19"/>
      <c r="K31" s="19"/>
      <c r="L31" s="19"/>
      <c r="M31" s="19"/>
      <c r="N31" s="19"/>
    </row>
    <row r="32" spans="2:14" ht="12.75">
      <c r="B32" s="19"/>
      <c r="C32" s="19"/>
      <c r="D32" s="19"/>
      <c r="E32" s="24"/>
      <c r="F32" s="19"/>
      <c r="G32" s="24"/>
      <c r="H32" s="19"/>
      <c r="I32" s="19"/>
      <c r="J32" s="19"/>
      <c r="K32" s="19"/>
      <c r="L32" s="19"/>
      <c r="M32" s="19"/>
      <c r="N32" s="19"/>
    </row>
    <row r="33" spans="2:14" ht="12.75">
      <c r="B33" s="19"/>
      <c r="C33" s="19"/>
      <c r="D33" s="19"/>
      <c r="E33" s="24"/>
      <c r="F33" s="19"/>
      <c r="G33" s="24"/>
      <c r="H33" s="19"/>
      <c r="I33" s="19"/>
      <c r="J33" s="19"/>
      <c r="K33" s="19"/>
      <c r="L33" s="19"/>
      <c r="M33" s="19"/>
      <c r="N33" s="19"/>
    </row>
    <row r="34" spans="2:14" ht="12.75">
      <c r="B34" s="19"/>
      <c r="C34" s="19"/>
      <c r="D34" s="19"/>
      <c r="E34" s="24"/>
      <c r="F34" s="19"/>
      <c r="G34" s="24"/>
      <c r="H34" s="19"/>
      <c r="I34" s="19"/>
      <c r="J34" s="19"/>
      <c r="K34" s="19"/>
      <c r="L34" s="19"/>
      <c r="M34" s="19"/>
      <c r="N34" s="19"/>
    </row>
    <row r="35" spans="2:14" ht="12.75">
      <c r="B35" s="19"/>
      <c r="C35" s="19"/>
      <c r="D35" s="19"/>
      <c r="E35" s="24"/>
      <c r="F35" s="19"/>
      <c r="G35" s="24"/>
      <c r="H35" s="19"/>
      <c r="I35" s="19"/>
      <c r="J35" s="19"/>
      <c r="K35" s="19"/>
      <c r="L35" s="19"/>
      <c r="M35" s="19"/>
      <c r="N35" s="19"/>
    </row>
    <row r="36" spans="2:14" ht="12.75">
      <c r="B36" s="19"/>
      <c r="C36" s="19"/>
      <c r="D36" s="19"/>
      <c r="E36" s="19"/>
      <c r="F36" s="19"/>
      <c r="G36" s="24"/>
      <c r="H36" s="19"/>
      <c r="I36" s="19"/>
      <c r="J36" s="19"/>
      <c r="K36" s="19"/>
      <c r="L36" s="19"/>
      <c r="M36" s="19"/>
      <c r="N36" s="19"/>
    </row>
    <row r="37" spans="2:14" ht="12.75">
      <c r="B37" s="19"/>
      <c r="C37" s="19"/>
      <c r="D37" s="19"/>
      <c r="E37" s="19"/>
      <c r="F37" s="19"/>
      <c r="G37" s="24"/>
      <c r="H37" s="19"/>
      <c r="I37" s="19"/>
      <c r="J37" s="19"/>
      <c r="K37" s="19"/>
      <c r="L37" s="19"/>
      <c r="M37" s="19"/>
      <c r="N37" s="19"/>
    </row>
    <row r="38" spans="2:14" ht="12.75">
      <c r="B38" s="19"/>
      <c r="C38" s="19"/>
      <c r="D38" s="19"/>
      <c r="E38" s="19"/>
      <c r="F38" s="19"/>
      <c r="G38" s="24"/>
      <c r="H38" s="19"/>
      <c r="I38" s="19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19"/>
      <c r="F39" s="19"/>
      <c r="G39" s="24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19"/>
      <c r="D40" s="19"/>
      <c r="E40" s="19"/>
      <c r="F40" s="19"/>
      <c r="G40" s="24"/>
      <c r="H40" s="19"/>
      <c r="I40" s="19"/>
      <c r="J40" s="19"/>
      <c r="K40" s="19"/>
      <c r="L40" s="19"/>
      <c r="M40" s="19"/>
      <c r="N40" s="19"/>
    </row>
    <row r="41" spans="2:14" ht="12.75">
      <c r="B41" s="19"/>
      <c r="C41" s="19"/>
      <c r="D41" s="19"/>
      <c r="E41" s="19"/>
      <c r="F41" s="19"/>
      <c r="G41" s="24"/>
      <c r="H41" s="19"/>
      <c r="I41" s="19"/>
      <c r="J41" s="19"/>
      <c r="K41" s="19"/>
      <c r="L41" s="19"/>
      <c r="M41" s="19"/>
      <c r="N41" s="19"/>
    </row>
    <row r="42" spans="2:14" ht="12.75">
      <c r="B42" s="19"/>
      <c r="C42" s="19"/>
      <c r="D42" s="19"/>
      <c r="E42" s="19"/>
      <c r="F42" s="19"/>
      <c r="G42" s="24"/>
      <c r="H42" s="19"/>
      <c r="I42" s="19"/>
      <c r="J42" s="19"/>
      <c r="K42" s="19"/>
      <c r="L42" s="19"/>
      <c r="M42" s="19"/>
      <c r="N42" s="19"/>
    </row>
    <row r="43" spans="2:14" ht="12.75">
      <c r="B43" s="19"/>
      <c r="C43" s="19"/>
      <c r="D43" s="19"/>
      <c r="E43" s="19"/>
      <c r="F43" s="19"/>
      <c r="G43" s="24"/>
      <c r="H43" s="19"/>
      <c r="I43" s="19"/>
      <c r="J43" s="19"/>
      <c r="K43" s="19"/>
      <c r="L43" s="19"/>
      <c r="M43" s="19"/>
      <c r="N43" s="19"/>
    </row>
    <row r="44" spans="2:14" ht="12.75">
      <c r="B44" s="19"/>
      <c r="C44" s="19"/>
      <c r="D44" s="19"/>
      <c r="E44" s="19"/>
      <c r="F44" s="19"/>
      <c r="G44" s="24"/>
      <c r="H44" s="19"/>
      <c r="I44" s="19"/>
      <c r="J44" s="19"/>
      <c r="K44" s="19"/>
      <c r="L44" s="19"/>
      <c r="M44" s="19"/>
      <c r="N44" s="19"/>
    </row>
    <row r="45" spans="2:14" ht="12.75">
      <c r="B45" s="19"/>
      <c r="C45" s="19"/>
      <c r="D45" s="19"/>
      <c r="E45" s="19"/>
      <c r="F45" s="19"/>
      <c r="G45" s="24"/>
      <c r="H45" s="19"/>
      <c r="I45" s="19"/>
      <c r="J45" s="19"/>
      <c r="K45" s="19"/>
      <c r="L45" s="19"/>
      <c r="M45" s="19"/>
      <c r="N45" s="19"/>
    </row>
    <row r="46" spans="2:14" ht="12.75">
      <c r="B46" s="19"/>
      <c r="C46" s="19"/>
      <c r="D46" s="19"/>
      <c r="E46" s="19"/>
      <c r="F46" s="19"/>
      <c r="G46" s="24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19"/>
      <c r="D47" s="19"/>
      <c r="E47" s="19"/>
      <c r="F47" s="19"/>
      <c r="G47" s="24"/>
      <c r="H47" s="19"/>
      <c r="I47" s="19"/>
      <c r="J47" s="19"/>
      <c r="K47" s="19"/>
      <c r="L47" s="19"/>
      <c r="M47" s="19"/>
      <c r="N47" s="19"/>
    </row>
    <row r="48" spans="2:14" ht="12.75">
      <c r="B48" s="19"/>
      <c r="C48" s="19"/>
      <c r="D48" s="19"/>
      <c r="E48" s="19"/>
      <c r="F48" s="19"/>
      <c r="G48" s="24"/>
      <c r="H48" s="19"/>
      <c r="I48" s="19"/>
      <c r="J48" s="19"/>
      <c r="K48" s="19"/>
      <c r="L48" s="19"/>
      <c r="M48" s="19"/>
      <c r="N48" s="19"/>
    </row>
    <row r="49" spans="2:14" ht="12.75">
      <c r="B49" s="19"/>
      <c r="C49" s="19"/>
      <c r="D49" s="19"/>
      <c r="E49" s="19"/>
      <c r="F49" s="19"/>
      <c r="G49" s="24"/>
      <c r="H49" s="19"/>
      <c r="I49" s="19"/>
      <c r="J49" s="19"/>
      <c r="K49" s="19"/>
      <c r="L49" s="19"/>
      <c r="M49" s="19"/>
      <c r="N49" s="19"/>
    </row>
    <row r="50" spans="2:14" ht="12.75">
      <c r="B50" s="19"/>
      <c r="C50" s="19"/>
      <c r="D50" s="19"/>
      <c r="E50" s="19"/>
      <c r="F50" s="19"/>
      <c r="G50" s="24"/>
      <c r="H50" s="19"/>
      <c r="I50" s="19"/>
      <c r="J50" s="19"/>
      <c r="K50" s="19"/>
      <c r="L50" s="19"/>
      <c r="M50" s="19"/>
      <c r="N50" s="19"/>
    </row>
    <row r="51" spans="2:14" ht="12.75">
      <c r="B51" s="19"/>
      <c r="C51" s="19"/>
      <c r="D51" s="19"/>
      <c r="E51" s="19"/>
      <c r="F51" s="19"/>
      <c r="G51" s="24"/>
      <c r="H51" s="19"/>
      <c r="I51" s="19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19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19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</sheetData>
  <mergeCells count="1">
    <mergeCell ref="A2:N2"/>
  </mergeCells>
  <printOptions/>
  <pageMargins left="1" right="0.5" top="0.25" bottom="0" header="0.5" footer="0.25"/>
  <pageSetup horizontalDpi="600" verticalDpi="600" orientation="landscape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H20" sqref="H20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21" t="s">
        <v>43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9.75" customHeight="1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.75">
      <c r="A4" s="120" t="s">
        <v>66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2.75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8" ht="12.75">
      <c r="A6" s="74"/>
      <c r="H6" s="5"/>
    </row>
    <row r="8" spans="8:10" ht="15">
      <c r="H8" s="118" t="s">
        <v>69</v>
      </c>
      <c r="I8" s="119"/>
      <c r="J8" s="119"/>
    </row>
    <row r="9" spans="8:10" s="16" customFormat="1" ht="12.75">
      <c r="H9" s="13" t="s">
        <v>86</v>
      </c>
      <c r="I9" s="5"/>
      <c r="J9" s="13" t="s">
        <v>87</v>
      </c>
    </row>
    <row r="10" spans="8:10" s="16" customFormat="1" ht="6" customHeight="1">
      <c r="H10" s="96"/>
      <c r="I10" s="37"/>
      <c r="J10" s="96"/>
    </row>
    <row r="11" spans="8:10" s="16" customFormat="1" ht="12.75">
      <c r="H11" s="97" t="s">
        <v>1</v>
      </c>
      <c r="I11" s="37"/>
      <c r="J11" s="97" t="s">
        <v>1</v>
      </c>
    </row>
    <row r="12" spans="8:10" s="16" customFormat="1" ht="12.75">
      <c r="H12" s="97"/>
      <c r="I12" s="37"/>
      <c r="J12" s="97"/>
    </row>
    <row r="13" spans="1:10" ht="12.75">
      <c r="A13" s="5" t="s">
        <v>92</v>
      </c>
      <c r="H13" s="24">
        <v>-9284</v>
      </c>
      <c r="J13" s="24">
        <v>-8403</v>
      </c>
    </row>
    <row r="14" spans="8:10" ht="12.75">
      <c r="H14" s="24"/>
      <c r="J14" s="24"/>
    </row>
    <row r="15" spans="1:10" ht="12.75">
      <c r="A15" s="5" t="s">
        <v>93</v>
      </c>
      <c r="H15" s="24">
        <v>-3777</v>
      </c>
      <c r="J15" s="24">
        <v>-631</v>
      </c>
    </row>
    <row r="16" spans="8:10" ht="12.75">
      <c r="H16" s="24"/>
      <c r="J16" s="24"/>
    </row>
    <row r="17" spans="1:10" ht="12.75">
      <c r="A17" s="5" t="s">
        <v>77</v>
      </c>
      <c r="H17" s="28">
        <v>-7264</v>
      </c>
      <c r="J17" s="28">
        <v>-10465</v>
      </c>
    </row>
    <row r="18" ht="12.75">
      <c r="J18" s="19"/>
    </row>
    <row r="19" spans="1:10" ht="12.75">
      <c r="A19" s="5" t="s">
        <v>94</v>
      </c>
      <c r="H19" s="24">
        <f>SUM(H13:H17)</f>
        <v>-20325</v>
      </c>
      <c r="I19" s="25"/>
      <c r="J19" s="24">
        <f>SUM(J13:J17)</f>
        <v>-19499</v>
      </c>
    </row>
    <row r="20" ht="12.75">
      <c r="J20" s="19"/>
    </row>
    <row r="21" spans="1:10" ht="12.75">
      <c r="A21" s="5" t="s">
        <v>81</v>
      </c>
      <c r="H21" s="24">
        <v>-57127</v>
      </c>
      <c r="J21" s="24">
        <v>-27208</v>
      </c>
    </row>
    <row r="22" spans="5:10" ht="12.75" customHeight="1">
      <c r="E22" s="5" t="s">
        <v>45</v>
      </c>
      <c r="H22" s="24"/>
      <c r="J22" s="24"/>
    </row>
    <row r="23" spans="1:10" ht="16.5" customHeight="1" thickBot="1">
      <c r="A23" s="5" t="s">
        <v>80</v>
      </c>
      <c r="H23" s="102">
        <f>H19+H21</f>
        <v>-77452</v>
      </c>
      <c r="J23" s="102">
        <f>J19+J21</f>
        <v>-46707</v>
      </c>
    </row>
    <row r="24" ht="13.5" thickTop="1">
      <c r="J24" s="19"/>
    </row>
    <row r="25" spans="3:11" ht="12.75">
      <c r="C25" s="98"/>
      <c r="D25" s="25"/>
      <c r="E25" s="25"/>
      <c r="F25" s="25"/>
      <c r="G25" s="25"/>
      <c r="H25" s="24"/>
      <c r="I25" s="25"/>
      <c r="J25" s="24"/>
      <c r="K25" s="25"/>
    </row>
    <row r="26" spans="1:11" ht="12.75">
      <c r="A26" s="101"/>
      <c r="C26" s="25"/>
      <c r="D26" s="25"/>
      <c r="E26" s="25"/>
      <c r="F26" s="25"/>
      <c r="G26" s="25"/>
      <c r="H26" s="24"/>
      <c r="I26" s="24"/>
      <c r="J26" s="25"/>
      <c r="K26" s="25"/>
    </row>
    <row r="27" spans="1:11" ht="12.75">
      <c r="A27" s="22"/>
      <c r="C27" s="25"/>
      <c r="D27" s="25"/>
      <c r="E27" s="25"/>
      <c r="F27" s="99"/>
      <c r="G27" s="25"/>
      <c r="H27" s="24"/>
      <c r="I27" s="24"/>
      <c r="J27" s="25"/>
      <c r="K27" s="25"/>
    </row>
    <row r="28" spans="1:11" ht="12.75">
      <c r="A28" s="22"/>
      <c r="C28" s="23"/>
      <c r="D28" s="25"/>
      <c r="E28" s="25"/>
      <c r="F28" s="25"/>
      <c r="G28" s="25"/>
      <c r="H28" s="24"/>
      <c r="I28" s="24"/>
      <c r="J28" s="25"/>
      <c r="K28" s="25"/>
    </row>
    <row r="29" spans="3:11" ht="12.75">
      <c r="C29" s="25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4" ht="12.75">
      <c r="H34" s="5"/>
    </row>
    <row r="35" ht="12.75">
      <c r="H35" s="5"/>
    </row>
    <row r="36" ht="12.75">
      <c r="H36" s="5"/>
    </row>
    <row r="37" ht="12.75">
      <c r="H37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Amdb</cp:lastModifiedBy>
  <cp:lastPrinted>2004-08-02T01:01:36Z</cp:lastPrinted>
  <dcterms:created xsi:type="dcterms:W3CDTF">2001-05-25T06:37:15Z</dcterms:created>
  <dcterms:modified xsi:type="dcterms:W3CDTF">2004-08-25T06:43:15Z</dcterms:modified>
  <cp:category/>
  <cp:version/>
  <cp:contentType/>
  <cp:contentStatus/>
</cp:coreProperties>
</file>