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5220" tabRatio="768" activeTab="0"/>
  </bookViews>
  <sheets>
    <sheet name="BS" sheetId="1" r:id="rId1"/>
    <sheet name="income" sheetId="2" r:id="rId2"/>
    <sheet name="equity" sheetId="3" r:id="rId3"/>
    <sheet name="cf" sheetId="4" r:id="rId4"/>
    <sheet name="notes" sheetId="5" r:id="rId5"/>
    <sheet name="Segmental" sheetId="6" r:id="rId6"/>
    <sheet name="KLSE" sheetId="7" r:id="rId7"/>
  </sheets>
  <definedNames>
    <definedName name="_xlnm.Print_Area" localSheetId="0">'BS'!$A$1:$H$51</definedName>
    <definedName name="_xlnm.Print_Area" localSheetId="1">'income'!$A$1:$I$39</definedName>
    <definedName name="_xlnm.Print_Area" localSheetId="4">'notes'!$A$1:$P$60</definedName>
    <definedName name="_xlnm.Print_Titles" localSheetId="2">'equity'!$1:$12</definedName>
    <definedName name="_xlnm.Print_Titles" localSheetId="1">'income'!$7:$11</definedName>
  </definedNames>
  <calcPr fullCalcOnLoad="1"/>
</workbook>
</file>

<file path=xl/sharedStrings.xml><?xml version="1.0" encoding="utf-8"?>
<sst xmlns="http://schemas.openxmlformats.org/spreadsheetml/2006/main" count="299" uniqueCount="235">
  <si>
    <t>Revenue</t>
  </si>
  <si>
    <t>Others</t>
  </si>
  <si>
    <t>Total</t>
  </si>
  <si>
    <t>RM'000</t>
  </si>
  <si>
    <t>Current taxation</t>
  </si>
  <si>
    <t>Share in taxation of associated companies</t>
  </si>
  <si>
    <t xml:space="preserve">Effective tax charge </t>
  </si>
  <si>
    <t>Notes (continued)</t>
  </si>
  <si>
    <t>Total investment at cost</t>
  </si>
  <si>
    <t>Total investment at carrying value/book value</t>
  </si>
  <si>
    <t>(after provision for diminution in value)</t>
  </si>
  <si>
    <t>Total investment at market value</t>
  </si>
  <si>
    <t>a)</t>
  </si>
  <si>
    <t>b)</t>
  </si>
  <si>
    <t>(Company No : 6386-K)</t>
  </si>
  <si>
    <t>N/A</t>
  </si>
  <si>
    <t>Property, plant and equipment</t>
  </si>
  <si>
    <t>Investment property</t>
  </si>
  <si>
    <t>Investment in associated companies</t>
  </si>
  <si>
    <t xml:space="preserve">Long term investments </t>
  </si>
  <si>
    <t>Real property assets</t>
  </si>
  <si>
    <t>Other long term assets</t>
  </si>
  <si>
    <t>Current Assets</t>
  </si>
  <si>
    <t>Development properties</t>
  </si>
  <si>
    <t>Inventories</t>
  </si>
  <si>
    <t>Cash and bank balances</t>
  </si>
  <si>
    <t>Current Liabilities</t>
  </si>
  <si>
    <t>Short term borrowings</t>
  </si>
  <si>
    <t>Provision for taxation</t>
  </si>
  <si>
    <t>Net Current Assets</t>
  </si>
  <si>
    <t>Shareholders' Funds</t>
  </si>
  <si>
    <t>Share Capital</t>
  </si>
  <si>
    <t>Reserves</t>
  </si>
  <si>
    <t>Share premium</t>
  </si>
  <si>
    <t>Capital reserve</t>
  </si>
  <si>
    <t>Minority Interests</t>
  </si>
  <si>
    <t>Long Term Borrowings</t>
  </si>
  <si>
    <t>Other Long Term liabilities</t>
  </si>
  <si>
    <t>Deferred taxation</t>
  </si>
  <si>
    <t>Secured</t>
  </si>
  <si>
    <t>Unsecured</t>
  </si>
  <si>
    <t>Long term borrowings</t>
  </si>
  <si>
    <t>Grand Total</t>
  </si>
  <si>
    <t>Total profit on disposal of quoted securities</t>
  </si>
  <si>
    <t>The Group has diversified interests and operations. There were no apparent cyclical or seasonal factors which had significantly affected the Group's overall operations.</t>
  </si>
  <si>
    <t>&gt;100%</t>
  </si>
  <si>
    <t>As there was no profit forecast announced earlier, the comparison of results is not applicable.</t>
  </si>
  <si>
    <t>Total sale proceeds from quoted investments</t>
  </si>
  <si>
    <t>Deferred income</t>
  </si>
  <si>
    <t>Trade receivables</t>
  </si>
  <si>
    <t>Others receivables</t>
  </si>
  <si>
    <t>Trade payables</t>
  </si>
  <si>
    <t>Other payables</t>
  </si>
  <si>
    <t>Accumulated losses</t>
  </si>
  <si>
    <t>31.03.2002</t>
  </si>
  <si>
    <t xml:space="preserve">The Group incurred a tax charge despite a loss position for the quarter and financial year-to-date mainly due to the absence of Group relief for losses suffered by certain subsidiary companies and share of taxation of certain associated companies.  </t>
  </si>
  <si>
    <t>The breakdown of tax charge for the quarter and financial year-to-date are as follows :-</t>
  </si>
  <si>
    <t xml:space="preserve">Finance Costs </t>
  </si>
  <si>
    <t>Taxation</t>
  </si>
  <si>
    <t>Net Loss For The Period</t>
  </si>
  <si>
    <t xml:space="preserve">CONDENSED CONSOLIDATED INCOME STATEMENTS </t>
  </si>
  <si>
    <t>Share</t>
  </si>
  <si>
    <t>Capital</t>
  </si>
  <si>
    <t xml:space="preserve">Share </t>
  </si>
  <si>
    <t>Accumulated</t>
  </si>
  <si>
    <t>Translation</t>
  </si>
  <si>
    <t>Reserve</t>
  </si>
  <si>
    <t>Premium</t>
  </si>
  <si>
    <t>TOTAL</t>
  </si>
  <si>
    <t>Currency translation loss</t>
  </si>
  <si>
    <t>CONDENSED CONSOLIDATED STATEMENTS OF CHANGES IN EQUITY</t>
  </si>
  <si>
    <t>Balance as at 31-03-2001</t>
  </si>
  <si>
    <t>Balance as at 31-03-2002</t>
  </si>
  <si>
    <t>Realised gain on disposal of investments</t>
  </si>
  <si>
    <t>transferred to retained profit</t>
  </si>
  <si>
    <t>Currency translation gain</t>
  </si>
  <si>
    <t>Negative goodwill arising from acquisition</t>
  </si>
  <si>
    <t xml:space="preserve">of additional interest in an indirect </t>
  </si>
  <si>
    <t>subsidiary company</t>
  </si>
  <si>
    <t>under ICULS</t>
  </si>
  <si>
    <t xml:space="preserve">Premium arising from shares issued </t>
  </si>
  <si>
    <t>Cash and cash equivalents at beginning of year</t>
  </si>
  <si>
    <t>CONDENSED CONSOLIDATED CASH FLOW STATEMENTS</t>
  </si>
  <si>
    <t>As At</t>
  </si>
  <si>
    <t>Diluted earnings per ordinary share (sen)</t>
  </si>
  <si>
    <t>3 Months Ended</t>
  </si>
  <si>
    <t>The valuations of land and buildings have been brought forward, without the amendment from previous annual report.</t>
  </si>
  <si>
    <t>Current assets</t>
  </si>
  <si>
    <t>Net Asset</t>
  </si>
  <si>
    <t>Consideration received, satisfied in cash</t>
  </si>
  <si>
    <t>Cash disposed of</t>
  </si>
  <si>
    <t>Net cash inflow</t>
  </si>
  <si>
    <t>Net cash inflow from investing activities</t>
  </si>
  <si>
    <t>Net cash outflow from financing activities</t>
  </si>
  <si>
    <t>Net increase / (decrease) in cash and cash equivalents</t>
  </si>
  <si>
    <t>3 months ended</t>
  </si>
  <si>
    <t>Status of corporate proposal announced</t>
  </si>
  <si>
    <t>Basic loss per share</t>
  </si>
  <si>
    <t>Weighted average number of ordinary shares</t>
  </si>
  <si>
    <t>Issued ordinary shares at beginning of the period</t>
  </si>
  <si>
    <t>Basis of preparation</t>
  </si>
  <si>
    <t>Changes in composition of the Group</t>
  </si>
  <si>
    <t>Dividend paid</t>
  </si>
  <si>
    <t>Seasonal or cyclical factors</t>
  </si>
  <si>
    <t>Changes in contingent liabilities</t>
  </si>
  <si>
    <t>Capital commitments</t>
  </si>
  <si>
    <t>Debt and equity securities</t>
  </si>
  <si>
    <t>Events subsequent to the balance sheet date</t>
  </si>
  <si>
    <t>Review of performance</t>
  </si>
  <si>
    <t>Variation of results against preceding quarter</t>
  </si>
  <si>
    <t>Current year prospects</t>
  </si>
  <si>
    <t>Profit forecast</t>
  </si>
  <si>
    <t>Tax expenses</t>
  </si>
  <si>
    <t>Unquoted investments and properties</t>
  </si>
  <si>
    <t>Quoted investments</t>
  </si>
  <si>
    <t>Borrowing and debt securities</t>
  </si>
  <si>
    <t>Off balance sheet financial instruments</t>
  </si>
  <si>
    <t>Changes in material litigation</t>
  </si>
  <si>
    <t>Dividends</t>
  </si>
  <si>
    <t>AMDB BERHAD</t>
  </si>
  <si>
    <t xml:space="preserve">Exchange </t>
  </si>
  <si>
    <t xml:space="preserve">Employees Share Option Scheme 2 </t>
  </si>
  <si>
    <t>expenses</t>
  </si>
  <si>
    <t>Bonus share issue by a subsidiary</t>
  </si>
  <si>
    <t xml:space="preserve">There were no financial instruments with off balance sheet risk. </t>
  </si>
  <si>
    <t xml:space="preserve">Effect of shares issued </t>
  </si>
  <si>
    <t>Diluted earning per share</t>
  </si>
  <si>
    <t>Currents liabilities</t>
  </si>
  <si>
    <t>The effect on the basic loss per share for the current quarter arising from the assumed exercise of the Employees Share Option is anti-dilutive. Hence, the diluted loss per share for the current quarter has not been presented.</t>
  </si>
  <si>
    <t xml:space="preserve">The interim financial report is unaudited and has been prepared in compliance with Malaysian Accounting Standard Board 26 - Interim Financial Reporting and paragraph 9.22 of the Kuala Lumpur Stock Exchange's  Listing Requirement and should be read in conjunction with the Group's financial statement for the year ended 31 March 2002.   </t>
  </si>
  <si>
    <t xml:space="preserve">  a)</t>
  </si>
  <si>
    <t xml:space="preserve">  b)</t>
  </si>
  <si>
    <t xml:space="preserve">  c)</t>
  </si>
  <si>
    <t>Related Party Transactions</t>
  </si>
  <si>
    <t xml:space="preserve">On 5 August 2002, the company entered into Consent Judgement in respect of a claim of compensation for abortive work of RM 656,250 with a settlement of RM150,000. </t>
  </si>
  <si>
    <t>Loss Before Tax</t>
  </si>
  <si>
    <t>Loss After Tax</t>
  </si>
  <si>
    <t>Basic loss per ordinary share (sen)</t>
  </si>
  <si>
    <t>On the same day, the Company and a wholly owned subsidiary company, namely, Taifab Properties Sdn Bhd ("TPSB") also entered into a conditional sale and purchase agreement with Megatime Enterprise Sdn Bhd ("MESB"), a wholly owned subsidiary company of AMCORP, to acquire 7 contiguous parcels of freehold land measuring in area of approximately 73.4 hectares for a total consideration of RM30,000,000.  The consideration shall be settled by the issuance of 60,000,000 ordinary shares of RM0.50 each fully paid-up in the Company.</t>
  </si>
  <si>
    <t>(Formerly known as Arab-Malaysian Development Berhad)</t>
  </si>
  <si>
    <r>
      <t xml:space="preserve">AMDB BERHAD </t>
    </r>
  </si>
  <si>
    <t>Additional taxation in respect of prior years claimed by the IRB was reduced from RM7,986,223 to RM 7,616,511 due to refunds based on computation of repayments.</t>
  </si>
  <si>
    <t>Information Required By The KLSE's Listing Requirements</t>
  </si>
  <si>
    <t>Basic earning per share</t>
  </si>
  <si>
    <t>Plant and equipment</t>
  </si>
  <si>
    <t>Total purchases of quoted investment</t>
  </si>
  <si>
    <t xml:space="preserve">Other than the foregoing, there were no further changes to the material litigations disclosed previously at the date of issue of this quarterly report. </t>
  </si>
  <si>
    <t>On 20th June 2002, the Company entered into a conditional sale and purchase agreement with Arab-Malaysian Corporation Berhad ("AMCORP") to acquire the entire paid-up share capital of Arab-Malaysian Corporation Industrial City Sdn Bhd ("AMCIC"), a wholly owned subsidiary company of AMCORP, comprising 2 ordinary shares of RM1.00 each for a purchase consideration of RM10,875,314.  In addition, the Company is required to settle the inter-company advances made by AMCORP to AMCIC of RM113,268,882.  The purchase consideration and the repayment of the advances totalling RM124,144,196 shall be settled by the issuance of 96,288,392 ordinary shares of RM0.50 each fully paid-up in the Company and the issuance of 76,000,000 RM1.00 nominal value zero coupon Irredeemable Convertible Unsecured Loan Stocks ("ICULS") by the Company to AMCORP.</t>
  </si>
  <si>
    <t>FOR THE YEAR ENDED 31 MARCH 2003</t>
  </si>
  <si>
    <t>31 March</t>
  </si>
  <si>
    <t>AS AT 31 MARCH 2003</t>
  </si>
  <si>
    <t>31.3.2003</t>
  </si>
  <si>
    <t>12 Months Ended</t>
  </si>
  <si>
    <t>31 March 2003</t>
  </si>
  <si>
    <t>Share Issue expenses</t>
  </si>
  <si>
    <t>Share issue under ICULS</t>
  </si>
  <si>
    <t>Net loss for the year</t>
  </si>
  <si>
    <t>Goodwill arising from acquisition of</t>
  </si>
  <si>
    <t>associated companies dealt with</t>
  </si>
  <si>
    <t>through reserves</t>
  </si>
  <si>
    <t>Balance as at 31-3-2002</t>
  </si>
  <si>
    <t>Balance as at 31-3-2003</t>
  </si>
  <si>
    <t>31 March 2002</t>
  </si>
  <si>
    <t xml:space="preserve"> </t>
  </si>
  <si>
    <t>Cash and cash equivalents at end of year</t>
  </si>
  <si>
    <t>12 months ended</t>
  </si>
  <si>
    <t>Under/(Over) provision in respect of prior period</t>
  </si>
  <si>
    <t>Investments in quoted shares as at 31 March 2003:-</t>
  </si>
  <si>
    <t>Particulars of purchase or disposal of quoted securities for the current quarter and financial year-to-date ended 31 March 2003.</t>
  </si>
  <si>
    <t>Group borrowings and debt securities as at 31 March 2003 are as follows:-</t>
  </si>
  <si>
    <t>CONDENSED CONSOLIDATED  BALANCE SHEET</t>
  </si>
  <si>
    <t>Engineering &amp;</t>
  </si>
  <si>
    <t>Financial</t>
  </si>
  <si>
    <t>Travel &amp;</t>
  </si>
  <si>
    <t>Property</t>
  </si>
  <si>
    <t>Construction</t>
  </si>
  <si>
    <t>Services</t>
  </si>
  <si>
    <t>Textiles</t>
  </si>
  <si>
    <t>Leisure</t>
  </si>
  <si>
    <t>Group</t>
  </si>
  <si>
    <t>REVENUE</t>
  </si>
  <si>
    <t>Total revenue</t>
  </si>
  <si>
    <t>Inter-segment revenue</t>
  </si>
  <si>
    <t>External revenue</t>
  </si>
  <si>
    <t>RESULT</t>
  </si>
  <si>
    <t>Unallocated expenses</t>
  </si>
  <si>
    <t>Profit from operations</t>
  </si>
  <si>
    <t>Share of profits of associates</t>
  </si>
  <si>
    <t>Minority interest</t>
  </si>
  <si>
    <t>Net Loss for the year</t>
  </si>
  <si>
    <t>Segmental Information</t>
  </si>
  <si>
    <t xml:space="preserve">On 20 February 2003, the Company entered into a Sale and Purchase Agreement with Hospitality Solutions (Malaysia) Sdn Bhd and Hotel Information Systems Pte Ltd to dispose its entire shareholdings in its 65% owned subsidiary, AMDB HSI Sdn Bhd for a total sale consideration of RM300,000.  </t>
  </si>
  <si>
    <t>Loss on disposal of subsidiary</t>
  </si>
  <si>
    <t>The Company recorded a profit of RM 14K on sale of properties in conjunction with the disposal of investment in a subsidiary, Discovery Tours (Sabah) Sdn Bhd. Other than the foregoing, there were no other profits/(losses) registered on sale of unquoted investments and/or properties for the current quarter and financial year-to-date.</t>
  </si>
  <si>
    <t>Transfer from/(to) deferred taxation</t>
  </si>
  <si>
    <t>The changes in contingent liabilities for the period from 31 March 2002  to  31 March 2003 are  as follow :-</t>
  </si>
  <si>
    <t xml:space="preserve">The total of letter of credit, other bank guarantees and performance bonds was increased from RM26,999,084 at 31 March 2002 to RM37,372,845 at 31 March 2003.  </t>
  </si>
  <si>
    <t>Net cash inflow/(outflow) from operating activities</t>
  </si>
  <si>
    <t>Notes To The Financial Report</t>
  </si>
  <si>
    <t xml:space="preserve">There were no other issuance and repayment of debt and equity securities, share buy backs, share cancellations, share held as treasury shares or resale of treasury shares during the financial year ended 31 March 2003. </t>
  </si>
  <si>
    <t xml:space="preserve">The accounting policies applied and methods of computation used are consistent with those applied in the financial statements for the financial year ended 31 March 2002. </t>
  </si>
  <si>
    <t>No dividend was paid during the financial year ended 31 March 2003.</t>
  </si>
  <si>
    <t>Segment information is presented in respect of the Group's business segment for the year ended 31 March 2003.</t>
  </si>
  <si>
    <t>The Disposal had the following effect on the Group for the year ended 31 March 2003.</t>
  </si>
  <si>
    <t>Less: Instalments receivable</t>
  </si>
  <si>
    <t>Loss on disposal of quoted investments</t>
  </si>
  <si>
    <t>Share issue expenses</t>
  </si>
  <si>
    <t>Other than the above, there were no other material events subsequent to the end of 31 March 2003 reported on that have not been reflected in the financial statement for the said period.</t>
  </si>
  <si>
    <t>Segment results</t>
  </si>
  <si>
    <t>Interest income</t>
  </si>
  <si>
    <t>Gain on disposal of subsidiary companies</t>
  </si>
  <si>
    <t>Finance costs</t>
  </si>
  <si>
    <t>Profit before taxation</t>
  </si>
  <si>
    <t>Profit after taxation</t>
  </si>
  <si>
    <t>Minority interests</t>
  </si>
  <si>
    <t>(net of allowance for diminution in value written back)</t>
  </si>
  <si>
    <t>Share of profit/(loss) of associated companies</t>
  </si>
  <si>
    <t>losses</t>
  </si>
  <si>
    <t>company transferred out of retained</t>
  </si>
  <si>
    <t>profits to capital reserves</t>
  </si>
  <si>
    <t xml:space="preserve">The calculation of basic earning per share is based on the net loss attributable to the ordinary shareholders of  RM39,085,828 and the weighted average number of ordinary shares outstanding during the quarter of 646,392,864.  </t>
  </si>
  <si>
    <t>Tax recoverable</t>
  </si>
  <si>
    <t>Living Development Sdn Bhd (LD), a wholly owned subsidiary of AMDB Berhad, was served a writ of summon by the Inland Revenue Board (IRB) on 20 November 2002 for the sum of RM 4,171,536 being the outstanding tax liabilities for Year of Assessment 1993, 1994, 1995 and 1996. These tax liablities have been provided for in the 31 March 2002 audited statutory accounts. LD had on 20 February 2003 entered into a consent judgement to settle the tax liabilities by 25 instalments pending the hearing of the case before the Special Commissioner of Income Tax.</t>
  </si>
  <si>
    <t>The Group registered a pre-tax loss of RM33,764K and RM44,613K for the current quarter and financial year-to-date ended 31 March 2003. Its performance was adversely affected by the significant impairment losses provided for certain real property assets and development properties in light of the latest valuation of those properties. Concerns over the continuing spread of SARS, the effects of the Iraq War and other unfavourable geopolitical situations have also worsen the performance and trading conditions of the Group particularly in the Travel and Leisure division.</t>
  </si>
  <si>
    <t>Except for the item disclosed in Note 8 of Information Required By The KLSE's Listing Requirements which has yet to be completed, there are no other related party transactions that are material to an understanding of the interim financial report for the current period.</t>
  </si>
  <si>
    <t>For the quarter ended 31 March 2003, the group recorded higher loss of RM33,764K compared to RM1,850K in the previous quarter mainly due to significant impairment losses provided in Properties division as explained above.</t>
  </si>
  <si>
    <t>Other than those disclosed in Note 8 of Information Required By The KLSE's Listing Requirements, there were no other capital commitments, which have not been provided for in the financial statements.</t>
  </si>
  <si>
    <t>The above proposed acquisitions are deemed related to Tan Sri Dato' Azman Hashim who is a major shareholder of AMCORP, while Dato' Azlan Hashim, Dato' Azhar Hashim and Azmi Hashim are deemed related by virtue of them being brothers of Tan Sri Dato' Azman Hashim. In addition, Mr Foong Wing Ling is also deemed interested in the proposed acquisitions as he was the Managing Director and shareholder of AMDB and also a shareholder of AMCORP. Presently, AMCORP holds a 30.66% equity interest in the Company.</t>
  </si>
  <si>
    <t>The Board of Directors did not recommend any dividend for the quarter and financial year ended 31 March 2003.</t>
  </si>
  <si>
    <t>The above proposed acquisitions have been approved by Foreign Investment Committee, Securities Commission, shareholders of the Company and other relevant authorities. The Company would also seek KLSE's approval on the listing and quotation of the new shares and ICULS on the KLSE.</t>
  </si>
  <si>
    <t>On 22 May 2003, Sebana Management Services Sdn Bhd acquired one ordinary share of RM1.00 each in Sebana Marina Management Services Sdn Bhd for a total consideration of RM50,000. Upon the acquisition of the share, the Group's effective equity interest in Sebana Marina Management Services Sdn Bhd will increase from 30% to 58%.</t>
  </si>
  <si>
    <t>The Group will continue to improve its operational efficiencies and cost control. Going forward, the Group will rationalise the cost structure by disposing unprofitable assets to strengthen the future financial position of the Group. The Group will also explore new business opportunities which are synergetic to existing operations to create better value for shareholders. For the coming financial quarter, barring any unforseen circumstances, the Group expects to improve its performance.</t>
  </si>
  <si>
    <t>Impairment Loss</t>
  </si>
  <si>
    <t xml:space="preserve">Operating profit before Impairment Loss </t>
  </si>
  <si>
    <t xml:space="preserve">   and Finance Costs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</si>
</sst>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quot;-&quot;"/>
    <numFmt numFmtId="179" formatCode="#,##0_);[Red]\(#,##0\);&quot;-&quot;"/>
    <numFmt numFmtId="180" formatCode="#,##0_);[Red]\(#,##0\);&quot; &quot;"/>
    <numFmt numFmtId="181" formatCode="#,##0_);[Red]\(#,##0\);\ &quot; &quot;"/>
    <numFmt numFmtId="182" formatCode="_(* #,##0.0_);_(* \(#,##0.0\);_(* &quot;-&quot;??_);_(@_)"/>
    <numFmt numFmtId="183" formatCode="_(* #,##0_);_(* \(#,##0\);_(* &quot;-&quot;??_);_(@_)"/>
    <numFmt numFmtId="184" formatCode="_(* #,##0\ \ \ _);_(* \(#,##0\);_(* &quot;-&quot;_);_(@_)"/>
    <numFmt numFmtId="185" formatCode="_(* #,##0\ \ \ \ _);_(* \(#,##0\);_(* &quot;-&quot;_);_(@_)"/>
    <numFmt numFmtId="186" formatCode="\1\9\9\8"/>
    <numFmt numFmtId="187" formatCode="0\1\-0\4\-\1\9\9\7"/>
    <numFmt numFmtId="188" formatCode="\3\1\-0\3\-\1\9\9\8"/>
    <numFmt numFmtId="189" formatCode="\-"/>
    <numFmt numFmtId="190" formatCode="\1\2\-\1\3"/>
    <numFmt numFmtId="191" formatCode="\1\-\7"/>
    <numFmt numFmtId="192" formatCode="dd/mm/yyyy"/>
    <numFmt numFmtId="193" formatCode="0_);\(0\)"/>
    <numFmt numFmtId="194" formatCode="#,##0.0_);\(#,##0.0\)"/>
    <numFmt numFmtId="195" formatCode="#,##0.000_);\(#,##0.000\)"/>
    <numFmt numFmtId="196" formatCode="dd\-mmm\-yy_)"/>
    <numFmt numFmtId="197" formatCode="hh:mm:ss\ AM/PM_)"/>
    <numFmt numFmtId="198" formatCode="_(* #,##0.0000_);_(* \(#,##0.0000\);_(* &quot;-&quot;????_);_(@_)"/>
    <numFmt numFmtId="199" formatCode="m/d/yyyy"/>
    <numFmt numFmtId="200" formatCode="0.00_);[Red]\(0.00\)"/>
    <numFmt numFmtId="201" formatCode="_(* #,##0.0_);_(* \(#,##0.0\);_(* &quot;-&quot;?_);_(@_)"/>
  </numFmts>
  <fonts count="14">
    <font>
      <sz val="11"/>
      <name val="Times New Roman"/>
      <family val="0"/>
    </font>
    <font>
      <b/>
      <sz val="11"/>
      <name val="Times New Roman"/>
      <family val="0"/>
    </font>
    <font>
      <i/>
      <sz val="11"/>
      <name val="Times New Roman"/>
      <family val="0"/>
    </font>
    <font>
      <b/>
      <i/>
      <sz val="11"/>
      <name val="Times New Roman"/>
      <family val="0"/>
    </font>
    <font>
      <b/>
      <sz val="12"/>
      <name val="Times New Roman"/>
      <family val="1"/>
    </font>
    <font>
      <sz val="12"/>
      <name val="Times New Roman"/>
      <family val="1"/>
    </font>
    <font>
      <u val="single"/>
      <sz val="12"/>
      <name val="Times New Roman"/>
      <family val="1"/>
    </font>
    <font>
      <b/>
      <u val="single"/>
      <sz val="12"/>
      <name val="Times New Roman"/>
      <family val="1"/>
    </font>
    <font>
      <i/>
      <sz val="12"/>
      <name val="Times New Roman"/>
      <family val="1"/>
    </font>
    <font>
      <sz val="12"/>
      <name val="Arial"/>
      <family val="0"/>
    </font>
    <font>
      <i/>
      <u val="single"/>
      <sz val="12"/>
      <name val="Times New Roman"/>
      <family val="1"/>
    </font>
    <font>
      <b/>
      <sz val="14"/>
      <name val="Times New Roman"/>
      <family val="1"/>
    </font>
    <font>
      <sz val="14"/>
      <name val="Times New Roman"/>
      <family val="1"/>
    </font>
    <font>
      <sz val="10"/>
      <name val="Times New Roman"/>
      <family val="1"/>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5" fillId="0" borderId="0" applyFill="0" applyBorder="0" applyAlignment="0" applyProtection="0"/>
    <xf numFmtId="37" fontId="5" fillId="0" borderId="0" applyFill="0" applyBorder="0" applyProtection="0">
      <alignment horizontal="center" vertical="center"/>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4">
    <xf numFmtId="37" fontId="0" fillId="0" borderId="0" xfId="0" applyAlignment="1">
      <alignment/>
    </xf>
    <xf numFmtId="37" fontId="5" fillId="0" borderId="0" xfId="0" applyFont="1" applyAlignment="1">
      <alignment horizontal="centerContinuous"/>
    </xf>
    <xf numFmtId="37" fontId="5" fillId="0" borderId="0" xfId="0" applyFont="1" applyAlignment="1">
      <alignment/>
    </xf>
    <xf numFmtId="37" fontId="4" fillId="0" borderId="0" xfId="0" applyFont="1" applyAlignment="1">
      <alignment/>
    </xf>
    <xf numFmtId="37" fontId="5" fillId="0" borderId="0" xfId="0" applyFont="1" applyAlignment="1" quotePrefix="1">
      <alignment horizontal="left"/>
    </xf>
    <xf numFmtId="37" fontId="6" fillId="0" borderId="0" xfId="0" applyFont="1" applyAlignment="1">
      <alignment horizontal="center"/>
    </xf>
    <xf numFmtId="37" fontId="5" fillId="0" borderId="0" xfId="0" applyFont="1" applyAlignment="1">
      <alignment horizontal="center"/>
    </xf>
    <xf numFmtId="183" fontId="5" fillId="0" borderId="0" xfId="15" applyNumberFormat="1" applyFont="1" applyAlignment="1">
      <alignment/>
    </xf>
    <xf numFmtId="183" fontId="5" fillId="0" borderId="1" xfId="15" applyNumberFormat="1" applyFont="1" applyBorder="1" applyAlignment="1">
      <alignment/>
    </xf>
    <xf numFmtId="183" fontId="5" fillId="0" borderId="0" xfId="15" applyNumberFormat="1" applyFont="1" applyBorder="1" applyAlignment="1">
      <alignment/>
    </xf>
    <xf numFmtId="183" fontId="5" fillId="0" borderId="2" xfId="15" applyNumberFormat="1" applyFont="1" applyBorder="1" applyAlignment="1">
      <alignment/>
    </xf>
    <xf numFmtId="37" fontId="5" fillId="0" borderId="0" xfId="0" applyFont="1" applyBorder="1" applyAlignment="1">
      <alignment/>
    </xf>
    <xf numFmtId="37" fontId="5" fillId="0" borderId="0" xfId="0" applyFont="1" applyBorder="1" applyAlignment="1">
      <alignment horizontal="centerContinuous"/>
    </xf>
    <xf numFmtId="37" fontId="5" fillId="0" borderId="0" xfId="0" applyFont="1" applyAlignment="1">
      <alignment horizontal="left"/>
    </xf>
    <xf numFmtId="37" fontId="5" fillId="0" borderId="0" xfId="0" applyFont="1" applyAlignment="1">
      <alignment/>
    </xf>
    <xf numFmtId="183" fontId="5" fillId="0" borderId="0" xfId="15" applyNumberFormat="1" applyFont="1" applyBorder="1" applyAlignment="1">
      <alignment horizontal="center"/>
    </xf>
    <xf numFmtId="183" fontId="5" fillId="0" borderId="1" xfId="15" applyNumberFormat="1" applyFont="1" applyBorder="1" applyAlignment="1">
      <alignment horizontal="center"/>
    </xf>
    <xf numFmtId="37" fontId="7" fillId="0" borderId="0" xfId="0" applyFont="1" applyAlignment="1">
      <alignment/>
    </xf>
    <xf numFmtId="37" fontId="4" fillId="0" borderId="0" xfId="0" applyFont="1" applyAlignment="1">
      <alignment/>
    </xf>
    <xf numFmtId="37" fontId="6" fillId="0" borderId="0" xfId="0" applyFont="1" applyBorder="1" applyAlignment="1">
      <alignment horizontal="center"/>
    </xf>
    <xf numFmtId="37" fontId="4" fillId="0" borderId="0" xfId="0" applyFont="1" applyAlignment="1" quotePrefix="1">
      <alignment horizontal="left"/>
    </xf>
    <xf numFmtId="37" fontId="5" fillId="0" borderId="0" xfId="0" applyFont="1" applyBorder="1" applyAlignment="1">
      <alignment/>
    </xf>
    <xf numFmtId="41" fontId="5" fillId="0" borderId="0" xfId="0" applyNumberFormat="1" applyFont="1" applyAlignment="1">
      <alignment/>
    </xf>
    <xf numFmtId="41" fontId="5" fillId="0" borderId="0" xfId="0" applyNumberFormat="1" applyFont="1" applyBorder="1" applyAlignment="1">
      <alignment/>
    </xf>
    <xf numFmtId="37" fontId="5" fillId="0" borderId="1" xfId="0" applyFont="1" applyBorder="1" applyAlignment="1">
      <alignment/>
    </xf>
    <xf numFmtId="37" fontId="5" fillId="0" borderId="3" xfId="0" applyFont="1" applyBorder="1" applyAlignment="1">
      <alignment/>
    </xf>
    <xf numFmtId="41" fontId="5" fillId="0" borderId="1" xfId="0" applyNumberFormat="1" applyFont="1" applyBorder="1" applyAlignment="1">
      <alignment/>
    </xf>
    <xf numFmtId="41" fontId="0" fillId="0" borderId="0" xfId="0" applyNumberFormat="1" applyAlignment="1">
      <alignment/>
    </xf>
    <xf numFmtId="37" fontId="5" fillId="0" borderId="0" xfId="0" applyFont="1" applyAlignment="1">
      <alignment horizontal="right"/>
    </xf>
    <xf numFmtId="37" fontId="5" fillId="0" borderId="0" xfId="0" applyFont="1" applyAlignment="1" quotePrefix="1">
      <alignment horizontal="right"/>
    </xf>
    <xf numFmtId="41" fontId="0" fillId="0" borderId="1" xfId="0" applyNumberFormat="1" applyBorder="1" applyAlignment="1">
      <alignment/>
    </xf>
    <xf numFmtId="37" fontId="5" fillId="0" borderId="0" xfId="0" applyFont="1" applyBorder="1" applyAlignment="1">
      <alignment horizontal="right"/>
    </xf>
    <xf numFmtId="37" fontId="4" fillId="0" borderId="0" xfId="0" applyFont="1" applyAlignment="1" applyProtection="1">
      <alignment horizontal="centerContinuous"/>
      <protection/>
    </xf>
    <xf numFmtId="37" fontId="5" fillId="0" borderId="0" xfId="0" applyFont="1" applyAlignment="1" applyProtection="1">
      <alignment horizontal="centerContinuous"/>
      <protection/>
    </xf>
    <xf numFmtId="37" fontId="5" fillId="0" borderId="0" xfId="0" applyNumberFormat="1" applyFont="1" applyAlignment="1" applyProtection="1">
      <alignment/>
      <protection/>
    </xf>
    <xf numFmtId="37" fontId="4" fillId="0" borderId="0" xfId="0" applyNumberFormat="1" applyFont="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
      <protection/>
    </xf>
    <xf numFmtId="37" fontId="5" fillId="0" borderId="0" xfId="0" applyFont="1" applyAlignment="1" applyProtection="1">
      <alignment/>
      <protection/>
    </xf>
    <xf numFmtId="37" fontId="5" fillId="0" borderId="0" xfId="0" applyNumberFormat="1" applyFont="1" applyAlignment="1" applyProtection="1">
      <alignment/>
      <protection/>
    </xf>
    <xf numFmtId="37" fontId="4" fillId="0" borderId="0" xfId="0" applyNumberFormat="1" applyFont="1" applyAlignment="1" applyProtection="1">
      <alignment horizontal="center"/>
      <protection/>
    </xf>
    <xf numFmtId="37" fontId="4" fillId="0" borderId="0" xfId="0" applyFont="1" applyAlignment="1" applyProtection="1">
      <alignment/>
      <protection/>
    </xf>
    <xf numFmtId="37" fontId="7" fillId="0" borderId="0" xfId="0" applyFont="1" applyAlignment="1">
      <alignment horizontal="center"/>
    </xf>
    <xf numFmtId="37" fontId="5" fillId="0" borderId="0" xfId="0" applyFont="1" applyAlignment="1" applyProtection="1">
      <alignment/>
      <protection/>
    </xf>
    <xf numFmtId="196" fontId="5" fillId="0" borderId="0" xfId="0" applyNumberFormat="1" applyFont="1" applyBorder="1" applyAlignment="1" applyProtection="1">
      <alignment/>
      <protection/>
    </xf>
    <xf numFmtId="197" fontId="5" fillId="0" borderId="0" xfId="0" applyNumberFormat="1" applyFont="1" applyBorder="1" applyAlignment="1" applyProtection="1">
      <alignment/>
      <protection/>
    </xf>
    <xf numFmtId="37" fontId="4" fillId="0" borderId="0" xfId="0" applyFont="1" applyAlignment="1">
      <alignment/>
    </xf>
    <xf numFmtId="37" fontId="5" fillId="0" borderId="0" xfId="0" applyFont="1" applyAlignment="1">
      <alignment horizontal="center"/>
    </xf>
    <xf numFmtId="37" fontId="5" fillId="0" borderId="0" xfId="0" applyFont="1" applyAlignment="1" applyProtection="1">
      <alignment/>
      <protection/>
    </xf>
    <xf numFmtId="37" fontId="5" fillId="0" borderId="0" xfId="0" applyNumberFormat="1" applyFont="1" applyAlignment="1" applyProtection="1">
      <alignment horizontal="center"/>
      <protection/>
    </xf>
    <xf numFmtId="183" fontId="5" fillId="0" borderId="0" xfId="15" applyNumberFormat="1" applyFont="1" applyAlignment="1">
      <alignment/>
    </xf>
    <xf numFmtId="183" fontId="5" fillId="0" borderId="0" xfId="15" applyNumberFormat="1" applyFont="1" applyBorder="1" applyAlignment="1">
      <alignment/>
    </xf>
    <xf numFmtId="37" fontId="8" fillId="0" borderId="0" xfId="0" applyFont="1" applyAlignment="1">
      <alignment/>
    </xf>
    <xf numFmtId="37" fontId="8" fillId="0" borderId="0" xfId="0" applyFont="1" applyBorder="1" applyAlignment="1">
      <alignment/>
    </xf>
    <xf numFmtId="183" fontId="5" fillId="0" borderId="4" xfId="15" applyNumberFormat="1" applyFont="1" applyBorder="1" applyAlignment="1">
      <alignment/>
    </xf>
    <xf numFmtId="183" fontId="5" fillId="0" borderId="5" xfId="15" applyNumberFormat="1" applyFont="1" applyBorder="1" applyAlignment="1">
      <alignment/>
    </xf>
    <xf numFmtId="183" fontId="5" fillId="0" borderId="1" xfId="15" applyNumberFormat="1" applyFont="1" applyBorder="1" applyAlignment="1">
      <alignment/>
    </xf>
    <xf numFmtId="38" fontId="5" fillId="0" borderId="0" xfId="0" applyNumberFormat="1" applyFont="1" applyAlignment="1">
      <alignment/>
    </xf>
    <xf numFmtId="38" fontId="5" fillId="0" borderId="1" xfId="0" applyNumberFormat="1" applyFont="1" applyBorder="1" applyAlignment="1">
      <alignment/>
    </xf>
    <xf numFmtId="38" fontId="5" fillId="0" borderId="0" xfId="0" applyNumberFormat="1" applyFont="1" applyBorder="1" applyAlignment="1">
      <alignment/>
    </xf>
    <xf numFmtId="38" fontId="5" fillId="0" borderId="0" xfId="0" applyNumberFormat="1" applyFont="1" applyBorder="1" applyAlignment="1">
      <alignment/>
    </xf>
    <xf numFmtId="37" fontId="5" fillId="0" borderId="0" xfId="0" applyFont="1" applyAlignment="1">
      <alignment horizontal="justify" vertical="top" wrapText="1"/>
    </xf>
    <xf numFmtId="37" fontId="5" fillId="0" borderId="0" xfId="0" applyFont="1" applyAlignment="1">
      <alignment vertical="top"/>
    </xf>
    <xf numFmtId="37" fontId="0" fillId="0" borderId="0" xfId="0" applyAlignment="1">
      <alignment horizontal="justify" vertical="top" wrapText="1"/>
    </xf>
    <xf numFmtId="37" fontId="5" fillId="0" borderId="0" xfId="0" applyFont="1" applyBorder="1" applyAlignment="1">
      <alignment horizontal="right"/>
    </xf>
    <xf numFmtId="41" fontId="0" fillId="0" borderId="0" xfId="0" applyNumberFormat="1" applyBorder="1" applyAlignment="1">
      <alignment/>
    </xf>
    <xf numFmtId="41" fontId="5" fillId="0" borderId="0" xfId="15" applyNumberFormat="1" applyAlignment="1">
      <alignment horizontal="right"/>
    </xf>
    <xf numFmtId="37" fontId="4" fillId="0" borderId="0" xfId="0" applyFont="1" applyAlignment="1" applyProtection="1">
      <alignment/>
      <protection/>
    </xf>
    <xf numFmtId="37" fontId="4" fillId="0" borderId="0" xfId="0" applyFont="1" applyBorder="1" applyAlignment="1" applyProtection="1">
      <alignment horizontal="centerContinuous"/>
      <protection/>
    </xf>
    <xf numFmtId="37" fontId="5" fillId="0" borderId="0" xfId="0" applyFont="1" applyBorder="1" applyAlignment="1" applyProtection="1">
      <alignment horizontal="centerContinuous"/>
      <protection/>
    </xf>
    <xf numFmtId="37" fontId="4" fillId="0" borderId="0" xfId="0" applyFont="1" applyBorder="1" applyAlignment="1" applyProtection="1">
      <alignment/>
      <protection/>
    </xf>
    <xf numFmtId="37" fontId="4" fillId="0" borderId="0" xfId="0" applyNumberFormat="1" applyFont="1" applyAlignment="1" applyProtection="1">
      <alignment horizontal="centerContinuous"/>
      <protection/>
    </xf>
    <xf numFmtId="0" fontId="7" fillId="0" borderId="0" xfId="0" applyNumberFormat="1" applyFont="1" applyAlignment="1" applyProtection="1">
      <alignment horizontal="centerContinuous"/>
      <protection/>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4" fillId="0" borderId="0" xfId="0" applyFont="1" applyAlignment="1">
      <alignment horizontal="center"/>
    </xf>
    <xf numFmtId="37" fontId="7" fillId="0" borderId="0" xfId="0" applyFont="1" applyAlignment="1">
      <alignment horizontal="center"/>
    </xf>
    <xf numFmtId="37" fontId="5" fillId="0" borderId="0" xfId="0" applyNumberFormat="1" applyFont="1" applyAlignment="1" applyProtection="1">
      <alignment horizontal="center"/>
      <protection/>
    </xf>
    <xf numFmtId="37" fontId="5" fillId="0" borderId="0" xfId="0" applyNumberFormat="1" applyFont="1" applyAlignment="1" applyProtection="1">
      <alignment horizontal="centerContinuous"/>
      <protection/>
    </xf>
    <xf numFmtId="37" fontId="5" fillId="0" borderId="0" xfId="0" applyNumberFormat="1" applyFont="1" applyBorder="1" applyAlignment="1" applyProtection="1">
      <alignment horizontal="center"/>
      <protection/>
    </xf>
    <xf numFmtId="37" fontId="5" fillId="0" borderId="0" xfId="0"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lignment/>
    </xf>
    <xf numFmtId="183" fontId="5" fillId="0" borderId="0" xfId="0" applyNumberFormat="1" applyFont="1" applyBorder="1" applyAlignment="1" applyProtection="1">
      <alignment horizontal="right"/>
      <protection/>
    </xf>
    <xf numFmtId="37" fontId="5" fillId="0" borderId="0" xfId="15" applyFont="1" applyAlignment="1">
      <alignment/>
    </xf>
    <xf numFmtId="37" fontId="5" fillId="0" borderId="0" xfId="0" applyNumberFormat="1" applyFont="1" applyBorder="1" applyAlignment="1" applyProtection="1">
      <alignment horizontal="right"/>
      <protection/>
    </xf>
    <xf numFmtId="37" fontId="4" fillId="0" borderId="0" xfId="0" applyFont="1" applyAlignment="1" applyProtection="1">
      <alignment/>
      <protection/>
    </xf>
    <xf numFmtId="183" fontId="5" fillId="0" borderId="0" xfId="15" applyNumberFormat="1" applyFont="1" applyAlignment="1" applyProtection="1">
      <alignment/>
      <protection/>
    </xf>
    <xf numFmtId="183" fontId="5" fillId="0" borderId="0" xfId="15" applyNumberFormat="1" applyFont="1" applyBorder="1" applyAlignment="1" applyProtection="1">
      <alignment/>
      <protection/>
    </xf>
    <xf numFmtId="183" fontId="5" fillId="0" borderId="1" xfId="0" applyNumberFormat="1" applyFont="1" applyBorder="1" applyAlignment="1" applyProtection="1">
      <alignment horizontal="right"/>
      <protection/>
    </xf>
    <xf numFmtId="37" fontId="5" fillId="0" borderId="1" xfId="0" applyNumberFormat="1" applyFont="1" applyBorder="1" applyAlignment="1" applyProtection="1">
      <alignment/>
      <protection/>
    </xf>
    <xf numFmtId="38" fontId="5" fillId="0" borderId="0" xfId="15" applyNumberFormat="1" applyFont="1" applyBorder="1" applyAlignment="1">
      <alignment/>
    </xf>
    <xf numFmtId="38" fontId="5" fillId="0" borderId="0" xfId="0" applyNumberFormat="1" applyFont="1" applyAlignment="1" applyProtection="1">
      <alignment/>
      <protection/>
    </xf>
    <xf numFmtId="38" fontId="5" fillId="0" borderId="0" xfId="15" applyNumberFormat="1" applyFont="1" applyBorder="1" applyAlignment="1" applyProtection="1">
      <alignment/>
      <protection/>
    </xf>
    <xf numFmtId="37" fontId="5" fillId="0" borderId="0" xfId="15" applyFont="1" applyBorder="1" applyAlignment="1" applyProtection="1">
      <alignment/>
      <protection/>
    </xf>
    <xf numFmtId="40" fontId="5" fillId="0" borderId="0" xfId="0" applyNumberFormat="1" applyFont="1" applyBorder="1" applyAlignment="1" applyProtection="1">
      <alignment horizontal="right"/>
      <protection/>
    </xf>
    <xf numFmtId="37" fontId="5" fillId="0" borderId="0" xfId="15" applyFont="1" applyBorder="1" applyAlignment="1">
      <alignment/>
    </xf>
    <xf numFmtId="37" fontId="4" fillId="0" borderId="0" xfId="0" applyFont="1" applyAlignment="1">
      <alignment horizontal="centerContinuous"/>
    </xf>
    <xf numFmtId="183" fontId="4" fillId="0" borderId="0" xfId="15" applyNumberFormat="1" applyFont="1" applyAlignment="1">
      <alignment horizontal="right"/>
    </xf>
    <xf numFmtId="15" fontId="4" fillId="0" borderId="0" xfId="15" applyNumberFormat="1" applyFont="1" applyBorder="1" applyAlignment="1" quotePrefix="1">
      <alignment horizontal="right"/>
    </xf>
    <xf numFmtId="37" fontId="9" fillId="0" borderId="0" xfId="0" applyFont="1" applyAlignment="1">
      <alignment/>
    </xf>
    <xf numFmtId="18" fontId="4" fillId="0" borderId="0" xfId="15" applyNumberFormat="1" applyFont="1" applyBorder="1" applyAlignment="1">
      <alignment horizontal="right"/>
    </xf>
    <xf numFmtId="37" fontId="4" fillId="0" borderId="0" xfId="0" applyFont="1" applyAlignment="1">
      <alignment horizontal="center"/>
    </xf>
    <xf numFmtId="183" fontId="7" fillId="0" borderId="0" xfId="15" applyNumberFormat="1" applyFont="1" applyAlignment="1">
      <alignment horizontal="center"/>
    </xf>
    <xf numFmtId="183" fontId="4" fillId="0" borderId="0" xfId="15" applyNumberFormat="1" applyFont="1" applyAlignment="1">
      <alignment horizontal="center"/>
    </xf>
    <xf numFmtId="37" fontId="7" fillId="0" borderId="0" xfId="0" applyFont="1" applyBorder="1" applyAlignment="1">
      <alignment/>
    </xf>
    <xf numFmtId="37" fontId="9" fillId="0" borderId="0" xfId="0" applyFont="1" applyBorder="1" applyAlignment="1">
      <alignment/>
    </xf>
    <xf numFmtId="37" fontId="4" fillId="0" borderId="0" xfId="0" applyFont="1" applyBorder="1" applyAlignment="1">
      <alignment/>
    </xf>
    <xf numFmtId="200" fontId="5" fillId="0" borderId="0" xfId="15" applyNumberFormat="1" applyFont="1" applyBorder="1" applyAlignment="1">
      <alignment/>
    </xf>
    <xf numFmtId="39" fontId="5" fillId="0" borderId="1" xfId="0" applyNumberFormat="1" applyFont="1" applyBorder="1" applyAlignment="1">
      <alignment/>
    </xf>
    <xf numFmtId="0" fontId="4" fillId="0" borderId="0" xfId="0" applyNumberFormat="1" applyFont="1" applyAlignment="1">
      <alignment horizontal="center"/>
    </xf>
    <xf numFmtId="37" fontId="0" fillId="0" borderId="0" xfId="0" applyAlignment="1">
      <alignment wrapText="1"/>
    </xf>
    <xf numFmtId="0" fontId="6" fillId="0" borderId="0" xfId="0" applyNumberFormat="1" applyFont="1" applyAlignment="1">
      <alignment horizontal="center"/>
    </xf>
    <xf numFmtId="37" fontId="4" fillId="0" borderId="0" xfId="0" applyFont="1" applyAlignment="1">
      <alignment horizontal="justify" vertical="top" wrapText="1"/>
    </xf>
    <xf numFmtId="37" fontId="4" fillId="0" borderId="0" xfId="0" applyFont="1" applyAlignment="1">
      <alignment horizontal="left"/>
    </xf>
    <xf numFmtId="37" fontId="5" fillId="0" borderId="2" xfId="0" applyNumberFormat="1" applyFont="1" applyBorder="1" applyAlignment="1" applyProtection="1">
      <alignment/>
      <protection/>
    </xf>
    <xf numFmtId="183" fontId="5" fillId="0" borderId="2" xfId="15" applyNumberFormat="1" applyFont="1" applyBorder="1" applyAlignment="1" applyProtection="1">
      <alignment horizontal="right"/>
      <protection/>
    </xf>
    <xf numFmtId="37" fontId="5" fillId="0" borderId="2" xfId="0" applyNumberFormat="1" applyFont="1" applyBorder="1" applyAlignment="1" applyProtection="1">
      <alignment/>
      <protection/>
    </xf>
    <xf numFmtId="183" fontId="5" fillId="0" borderId="0" xfId="15" applyNumberFormat="1" applyFont="1" applyFill="1" applyAlignment="1">
      <alignment/>
    </xf>
    <xf numFmtId="183" fontId="5" fillId="0" borderId="4" xfId="15" applyNumberFormat="1" applyFont="1" applyFill="1" applyBorder="1" applyAlignment="1">
      <alignment/>
    </xf>
    <xf numFmtId="39" fontId="5" fillId="0" borderId="0" xfId="0" applyNumberFormat="1" applyFont="1" applyBorder="1" applyAlignment="1">
      <alignment/>
    </xf>
    <xf numFmtId="200" fontId="5" fillId="0" borderId="1" xfId="15" applyNumberFormat="1" applyFont="1" applyBorder="1" applyAlignment="1">
      <alignment/>
    </xf>
    <xf numFmtId="40" fontId="5" fillId="0" borderId="1" xfId="0" applyNumberFormat="1" applyFont="1" applyBorder="1" applyAlignment="1" applyProtection="1">
      <alignment horizontal="right"/>
      <protection/>
    </xf>
    <xf numFmtId="37" fontId="5" fillId="0" borderId="1" xfId="0" applyNumberFormat="1" applyFont="1" applyBorder="1" applyAlignment="1">
      <alignment horizontal="right"/>
    </xf>
    <xf numFmtId="37" fontId="10" fillId="0" borderId="0" xfId="0" applyFont="1" applyAlignment="1">
      <alignment/>
    </xf>
    <xf numFmtId="37" fontId="5" fillId="0" borderId="0" xfId="0" applyFont="1" applyAlignment="1">
      <alignment horizontal="justify" vertical="top"/>
    </xf>
    <xf numFmtId="37" fontId="11" fillId="0" borderId="0" xfId="0" applyFont="1" applyAlignment="1" applyProtection="1">
      <alignment horizontal="centerContinuous"/>
      <protection/>
    </xf>
    <xf numFmtId="37" fontId="11" fillId="0" borderId="0" xfId="0" applyFont="1" applyAlignment="1">
      <alignment horizontal="centerContinuous"/>
    </xf>
    <xf numFmtId="37" fontId="11" fillId="0" borderId="0" xfId="0" applyFont="1" applyAlignment="1">
      <alignment/>
    </xf>
    <xf numFmtId="37" fontId="13" fillId="0" borderId="0" xfId="0" applyFont="1" applyAlignment="1" applyProtection="1">
      <alignment horizontal="centerContinuous"/>
      <protection/>
    </xf>
    <xf numFmtId="37" fontId="13" fillId="0" borderId="0" xfId="0" applyFont="1" applyAlignment="1">
      <alignment/>
    </xf>
    <xf numFmtId="183" fontId="4" fillId="0" borderId="2" xfId="15" applyNumberFormat="1" applyFont="1" applyBorder="1" applyAlignment="1">
      <alignment/>
    </xf>
    <xf numFmtId="37" fontId="7" fillId="0" borderId="0" xfId="0" applyNumberFormat="1" applyFont="1" applyAlignment="1" applyProtection="1" quotePrefix="1">
      <alignment horizontal="center"/>
      <protection/>
    </xf>
    <xf numFmtId="37" fontId="7" fillId="0" borderId="0" xfId="0" applyNumberFormat="1" applyFont="1" applyAlignment="1" applyProtection="1">
      <alignment horizontal="center"/>
      <protection/>
    </xf>
    <xf numFmtId="183" fontId="7" fillId="0" borderId="0" xfId="15" applyNumberFormat="1" applyFont="1" applyBorder="1" applyAlignment="1">
      <alignment horizontal="center"/>
    </xf>
    <xf numFmtId="183" fontId="4" fillId="0" borderId="0" xfId="15" applyNumberFormat="1" applyFont="1" applyBorder="1" applyAlignment="1">
      <alignment horizontal="center"/>
    </xf>
    <xf numFmtId="37" fontId="5" fillId="0" borderId="0" xfId="0" applyNumberFormat="1" applyFont="1" applyBorder="1" applyAlignment="1">
      <alignment horizontal="right"/>
    </xf>
    <xf numFmtId="183" fontId="4" fillId="0" borderId="0" xfId="15" applyNumberFormat="1" applyFont="1" applyAlignment="1">
      <alignment horizontal="center"/>
    </xf>
    <xf numFmtId="183" fontId="4" fillId="0" borderId="0" xfId="15" applyNumberFormat="1" applyFont="1" applyAlignment="1">
      <alignment horizontal="right"/>
    </xf>
    <xf numFmtId="14" fontId="5" fillId="0" borderId="0" xfId="0" applyNumberFormat="1" applyFont="1" applyBorder="1" applyAlignment="1" applyProtection="1">
      <alignment horizontal="right"/>
      <protection/>
    </xf>
    <xf numFmtId="18" fontId="5" fillId="0" borderId="0" xfId="0" applyNumberFormat="1" applyFont="1" applyBorder="1" applyAlignment="1" applyProtection="1">
      <alignment horizontal="right"/>
      <protection/>
    </xf>
    <xf numFmtId="37" fontId="9" fillId="0" borderId="0" xfId="0" applyFont="1" applyBorder="1" applyAlignment="1">
      <alignment horizontal="centerContinuous"/>
    </xf>
    <xf numFmtId="183" fontId="4" fillId="0" borderId="0" xfId="15" applyNumberFormat="1" applyFont="1" applyBorder="1" applyAlignment="1" quotePrefix="1">
      <alignment horizontal="centerContinuous"/>
    </xf>
    <xf numFmtId="183" fontId="4" fillId="0" borderId="0" xfId="15" applyNumberFormat="1" applyFont="1" applyBorder="1" applyAlignment="1">
      <alignment horizontal="centerContinuous"/>
    </xf>
    <xf numFmtId="183" fontId="4" fillId="0" borderId="0" xfId="15" applyNumberFormat="1" applyFont="1" applyBorder="1" applyAlignment="1" quotePrefix="1">
      <alignment horizontal="center"/>
    </xf>
    <xf numFmtId="183" fontId="4" fillId="0" borderId="1" xfId="15" applyNumberFormat="1" applyFont="1" applyBorder="1" applyAlignment="1">
      <alignment horizontal="center"/>
    </xf>
    <xf numFmtId="37" fontId="4" fillId="0" borderId="1" xfId="0" applyFont="1" applyBorder="1" applyAlignment="1">
      <alignment horizontal="center"/>
    </xf>
    <xf numFmtId="183" fontId="5" fillId="0" borderId="0" xfId="15" applyNumberFormat="1" applyFont="1" applyAlignment="1">
      <alignment horizontal="center"/>
    </xf>
    <xf numFmtId="37" fontId="4" fillId="0" borderId="0" xfId="0" applyFont="1" applyBorder="1" applyAlignment="1">
      <alignment horizontal="center"/>
    </xf>
    <xf numFmtId="37" fontId="4" fillId="0" borderId="0" xfId="0" applyFont="1" applyBorder="1" applyAlignment="1">
      <alignment/>
    </xf>
    <xf numFmtId="183" fontId="5" fillId="0" borderId="1" xfId="0" applyNumberFormat="1" applyFont="1" applyBorder="1" applyAlignment="1">
      <alignment/>
    </xf>
    <xf numFmtId="183" fontId="5" fillId="0" borderId="3" xfId="15" applyNumberFormat="1" applyFont="1" applyBorder="1" applyAlignment="1">
      <alignment/>
    </xf>
    <xf numFmtId="183" fontId="5" fillId="0" borderId="0" xfId="0" applyNumberFormat="1" applyFont="1" applyBorder="1" applyAlignment="1">
      <alignment/>
    </xf>
    <xf numFmtId="183" fontId="5" fillId="0" borderId="0" xfId="0" applyNumberFormat="1" applyFont="1" applyAlignment="1">
      <alignment/>
    </xf>
    <xf numFmtId="183" fontId="0" fillId="0" borderId="0" xfId="0" applyNumberFormat="1" applyAlignment="1">
      <alignment/>
    </xf>
    <xf numFmtId="37" fontId="4" fillId="0" borderId="0" xfId="0" applyFont="1" applyBorder="1" applyAlignment="1">
      <alignment horizontal="center"/>
    </xf>
    <xf numFmtId="183" fontId="4" fillId="0" borderId="0" xfId="15" applyNumberFormat="1" applyFont="1" applyBorder="1" applyAlignment="1">
      <alignment/>
    </xf>
    <xf numFmtId="183" fontId="4" fillId="0" borderId="0" xfId="15" applyNumberFormat="1" applyFont="1" applyAlignment="1">
      <alignment/>
    </xf>
    <xf numFmtId="183" fontId="4" fillId="0" borderId="3" xfId="0" applyNumberFormat="1" applyFont="1" applyBorder="1" applyAlignment="1">
      <alignment/>
    </xf>
    <xf numFmtId="37" fontId="4" fillId="0" borderId="0" xfId="0" applyFont="1" applyAlignment="1">
      <alignment horizontal="right"/>
    </xf>
    <xf numFmtId="37" fontId="0" fillId="0" borderId="0" xfId="0" applyAlignment="1">
      <alignment/>
    </xf>
    <xf numFmtId="37" fontId="0" fillId="0" borderId="0" xfId="0" applyAlignment="1">
      <alignment horizontal="justify" vertical="top"/>
    </xf>
    <xf numFmtId="37" fontId="5" fillId="0" borderId="0" xfId="0" applyFont="1" applyBorder="1" applyAlignment="1" quotePrefix="1">
      <alignment/>
    </xf>
    <xf numFmtId="37" fontId="4" fillId="2" borderId="6" xfId="0" applyFont="1" applyFill="1" applyBorder="1" applyAlignment="1">
      <alignment/>
    </xf>
    <xf numFmtId="37" fontId="7" fillId="2" borderId="4" xfId="0" applyFont="1" applyFill="1" applyBorder="1" applyAlignment="1">
      <alignment/>
    </xf>
    <xf numFmtId="183" fontId="5" fillId="2" borderId="4" xfId="15" applyNumberFormat="1" applyFont="1" applyFill="1" applyBorder="1" applyAlignment="1">
      <alignment/>
    </xf>
    <xf numFmtId="183" fontId="5" fillId="2" borderId="7" xfId="15" applyNumberFormat="1" applyFont="1" applyFill="1" applyBorder="1" applyAlignment="1">
      <alignment/>
    </xf>
    <xf numFmtId="37" fontId="4" fillId="2" borderId="4" xfId="0" applyFont="1" applyFill="1" applyBorder="1" applyAlignment="1">
      <alignment/>
    </xf>
    <xf numFmtId="37" fontId="6" fillId="2" borderId="6" xfId="0" applyFont="1" applyFill="1" applyBorder="1" applyAlignment="1">
      <alignment/>
    </xf>
    <xf numFmtId="37" fontId="6" fillId="2" borderId="4" xfId="0" applyFont="1" applyFill="1" applyBorder="1" applyAlignment="1">
      <alignment/>
    </xf>
    <xf numFmtId="37" fontId="6" fillId="2" borderId="7" xfId="0" applyFont="1" applyFill="1" applyBorder="1" applyAlignment="1">
      <alignment/>
    </xf>
    <xf numFmtId="41" fontId="5" fillId="0" borderId="0" xfId="15" applyNumberFormat="1" applyBorder="1" applyAlignment="1">
      <alignment horizontal="right"/>
    </xf>
    <xf numFmtId="37"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horizontal="centerContinuous"/>
      <protection/>
    </xf>
    <xf numFmtId="0" fontId="4" fillId="0" borderId="0" xfId="0" applyNumberFormat="1" applyFont="1" applyBorder="1" applyAlignment="1">
      <alignment horizontal="center"/>
    </xf>
    <xf numFmtId="37" fontId="5" fillId="0" borderId="0" xfId="0" applyNumberFormat="1" applyFont="1" applyBorder="1" applyAlignment="1" applyProtection="1">
      <alignment horizontal="centerContinuous"/>
      <protection/>
    </xf>
    <xf numFmtId="183" fontId="5" fillId="0" borderId="0" xfId="15" applyNumberFormat="1" applyFont="1" applyBorder="1" applyAlignment="1" applyProtection="1">
      <alignment horizontal="right"/>
      <protection/>
    </xf>
    <xf numFmtId="37" fontId="11" fillId="0" borderId="0" xfId="0" applyFont="1" applyAlignment="1" applyProtection="1">
      <alignment horizontal="center"/>
      <protection/>
    </xf>
    <xf numFmtId="37" fontId="13" fillId="0" borderId="0" xfId="0" applyFont="1" applyAlignment="1" applyProtection="1">
      <alignment horizontal="center"/>
      <protection/>
    </xf>
    <xf numFmtId="37" fontId="4" fillId="0" borderId="0" xfId="0" applyFont="1" applyAlignment="1" applyProtection="1">
      <alignment horizontal="center"/>
      <protection/>
    </xf>
    <xf numFmtId="0" fontId="7" fillId="0" borderId="0" xfId="0" applyNumberFormat="1" applyFont="1" applyAlignment="1" applyProtection="1">
      <alignment horizontal="center"/>
      <protection/>
    </xf>
    <xf numFmtId="37" fontId="7" fillId="0" borderId="0" xfId="0" applyNumberFormat="1" applyFont="1" applyAlignment="1" applyProtection="1" quotePrefix="1">
      <alignment horizontal="center"/>
      <protection/>
    </xf>
    <xf numFmtId="37" fontId="7" fillId="0" borderId="0" xfId="0" applyNumberFormat="1" applyFont="1" applyAlignment="1" applyProtection="1">
      <alignment horizontal="center"/>
      <protection/>
    </xf>
    <xf numFmtId="0" fontId="13" fillId="0" borderId="0" xfId="0" applyNumberFormat="1" applyFont="1" applyAlignment="1" applyProtection="1">
      <alignment/>
      <protection/>
    </xf>
    <xf numFmtId="37" fontId="7" fillId="0" borderId="0" xfId="0" applyFont="1" applyAlignment="1">
      <alignment horizontal="center"/>
    </xf>
    <xf numFmtId="37" fontId="5" fillId="0" borderId="0" xfId="0" applyFont="1" applyAlignment="1">
      <alignment horizontal="justify" vertical="top" wrapText="1"/>
    </xf>
    <xf numFmtId="37" fontId="0" fillId="0" borderId="0" xfId="0" applyAlignment="1">
      <alignment horizontal="justify" vertical="top" wrapText="1"/>
    </xf>
    <xf numFmtId="37" fontId="5" fillId="0" borderId="0" xfId="0" applyFont="1" applyAlignment="1">
      <alignment horizontal="center"/>
    </xf>
    <xf numFmtId="37" fontId="5" fillId="0" borderId="0" xfId="0" applyFont="1" applyAlignment="1">
      <alignment horizontal="left" wrapText="1"/>
    </xf>
    <xf numFmtId="37" fontId="0" fillId="0" borderId="0" xfId="0" applyAlignment="1">
      <alignment wrapText="1"/>
    </xf>
    <xf numFmtId="37" fontId="6" fillId="0" borderId="0" xfId="0" applyFont="1" applyAlignment="1">
      <alignment horizontal="center"/>
    </xf>
    <xf numFmtId="37" fontId="6" fillId="0" borderId="0" xfId="0" applyFont="1" applyAlignment="1" quotePrefix="1">
      <alignment horizontal="center"/>
    </xf>
    <xf numFmtId="37"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64"/>
  <sheetViews>
    <sheetView tabSelected="1" workbookViewId="0" topLeftCell="A1">
      <selection activeCell="D36" sqref="D36"/>
    </sheetView>
  </sheetViews>
  <sheetFormatPr defaultColWidth="9.140625" defaultRowHeight="15.75" customHeight="1"/>
  <cols>
    <col min="1" max="1" width="2.00390625" style="2" customWidth="1"/>
    <col min="2" max="2" width="1.7109375" style="2" customWidth="1"/>
    <col min="3" max="3" width="2.7109375" style="2" customWidth="1"/>
    <col min="4" max="4" width="38.421875" style="2" customWidth="1"/>
    <col min="5" max="5" width="2.28125" style="2" customWidth="1"/>
    <col min="6" max="6" width="16.00390625" style="2" customWidth="1"/>
    <col min="7" max="7" width="2.28125" style="2" customWidth="1"/>
    <col min="8" max="8" width="16.140625" style="2" customWidth="1"/>
    <col min="9" max="9" width="11.140625" style="14" customWidth="1"/>
    <col min="10" max="10" width="15.28125" style="14" customWidth="1"/>
    <col min="11" max="12" width="9.140625" style="14" customWidth="1"/>
    <col min="13" max="15" width="9.140625" style="2" customWidth="1"/>
    <col min="16" max="16384" width="9.140625" style="2" customWidth="1"/>
  </cols>
  <sheetData>
    <row r="1" spans="1:12" ht="15.75" customHeight="1">
      <c r="A1" s="127" t="s">
        <v>119</v>
      </c>
      <c r="B1" s="32"/>
      <c r="C1" s="32"/>
      <c r="D1" s="32"/>
      <c r="E1" s="1"/>
      <c r="F1" s="33"/>
      <c r="G1" s="33"/>
      <c r="H1" s="33"/>
      <c r="I1" s="43"/>
      <c r="J1" s="34"/>
      <c r="K1" s="34"/>
      <c r="L1" s="34"/>
    </row>
    <row r="2" spans="1:12" ht="15.75" customHeight="1">
      <c r="A2" s="130" t="s">
        <v>139</v>
      </c>
      <c r="B2" s="32"/>
      <c r="C2" s="32"/>
      <c r="D2" s="32"/>
      <c r="E2" s="1"/>
      <c r="F2" s="33"/>
      <c r="G2" s="33"/>
      <c r="H2" s="33"/>
      <c r="I2" s="43"/>
      <c r="J2" s="34"/>
      <c r="K2" s="34"/>
      <c r="L2" s="34"/>
    </row>
    <row r="3" spans="1:12" ht="15.75" customHeight="1">
      <c r="A3" s="130" t="s">
        <v>14</v>
      </c>
      <c r="B3" s="32"/>
      <c r="C3" s="32"/>
      <c r="D3" s="32"/>
      <c r="E3" s="32"/>
      <c r="F3" s="32"/>
      <c r="G3" s="32"/>
      <c r="H3" s="1"/>
      <c r="I3" s="36"/>
      <c r="J3" s="35"/>
      <c r="K3" s="35"/>
      <c r="L3" s="44"/>
    </row>
    <row r="4" spans="1:12" ht="15.75" customHeight="1">
      <c r="A4" s="32" t="s">
        <v>170</v>
      </c>
      <c r="B4" s="32"/>
      <c r="C4" s="32"/>
      <c r="D4" s="32"/>
      <c r="E4" s="1"/>
      <c r="F4" s="32"/>
      <c r="G4" s="32"/>
      <c r="H4" s="32"/>
      <c r="I4" s="36"/>
      <c r="J4" s="36"/>
      <c r="K4" s="35"/>
      <c r="L4" s="45"/>
    </row>
    <row r="5" spans="1:12" ht="15.75" customHeight="1">
      <c r="A5" s="32" t="s">
        <v>150</v>
      </c>
      <c r="B5" s="32"/>
      <c r="C5" s="32"/>
      <c r="D5" s="32"/>
      <c r="E5" s="1"/>
      <c r="F5" s="32"/>
      <c r="G5" s="32"/>
      <c r="H5" s="32"/>
      <c r="I5" s="36"/>
      <c r="J5" s="36"/>
      <c r="K5" s="35"/>
      <c r="L5" s="34"/>
    </row>
    <row r="6" spans="1:12" ht="15.75" customHeight="1">
      <c r="A6" s="32"/>
      <c r="B6" s="32"/>
      <c r="C6" s="32"/>
      <c r="D6" s="37"/>
      <c r="E6" s="1"/>
      <c r="F6" s="32"/>
      <c r="G6" s="32"/>
      <c r="H6" s="32"/>
      <c r="I6" s="36"/>
      <c r="J6" s="36"/>
      <c r="K6" s="35"/>
      <c r="L6" s="34"/>
    </row>
    <row r="7" spans="4:12" ht="15.75" customHeight="1">
      <c r="D7" s="38"/>
      <c r="E7" s="38"/>
      <c r="F7" s="40" t="s">
        <v>83</v>
      </c>
      <c r="G7" s="67"/>
      <c r="H7" s="40" t="str">
        <f>F7</f>
        <v>As At</v>
      </c>
      <c r="I7" s="43"/>
      <c r="J7" s="35"/>
      <c r="L7" s="35"/>
    </row>
    <row r="8" spans="4:12" ht="15.75" customHeight="1">
      <c r="D8" s="38"/>
      <c r="E8" s="38"/>
      <c r="F8" s="42" t="s">
        <v>151</v>
      </c>
      <c r="G8" s="41"/>
      <c r="H8" s="42" t="s">
        <v>54</v>
      </c>
      <c r="I8" s="43"/>
      <c r="J8" s="46"/>
      <c r="L8" s="46"/>
    </row>
    <row r="9" spans="4:12" ht="15.75" customHeight="1">
      <c r="D9" s="38"/>
      <c r="E9" s="38"/>
      <c r="F9" s="47" t="s">
        <v>3</v>
      </c>
      <c r="G9" s="48"/>
      <c r="H9" s="49" t="str">
        <f>F9</f>
        <v>RM'000</v>
      </c>
      <c r="I9" s="43"/>
      <c r="J9" s="46"/>
      <c r="L9" s="35"/>
    </row>
    <row r="10" spans="4:12" ht="12" customHeight="1">
      <c r="D10" s="38"/>
      <c r="E10" s="38"/>
      <c r="G10" s="38"/>
      <c r="H10" s="39"/>
      <c r="I10" s="43"/>
      <c r="K10" s="34"/>
      <c r="L10" s="34"/>
    </row>
    <row r="11" spans="1:12" ht="15.75" customHeight="1">
      <c r="A11" s="6"/>
      <c r="B11" s="6"/>
      <c r="C11" s="2" t="s">
        <v>16</v>
      </c>
      <c r="F11" s="7">
        <v>143412</v>
      </c>
      <c r="H11" s="7">
        <v>149577</v>
      </c>
      <c r="J11" s="50"/>
      <c r="K11" s="50"/>
      <c r="L11" s="50"/>
    </row>
    <row r="12" spans="1:12" ht="15.75" customHeight="1">
      <c r="A12" s="6"/>
      <c r="B12" s="6"/>
      <c r="C12" s="2" t="s">
        <v>17</v>
      </c>
      <c r="F12" s="7">
        <v>61981</v>
      </c>
      <c r="H12" s="7">
        <v>61964</v>
      </c>
      <c r="J12" s="50"/>
      <c r="K12" s="50"/>
      <c r="L12" s="50"/>
    </row>
    <row r="13" spans="1:12" ht="15.75" customHeight="1">
      <c r="A13" s="6"/>
      <c r="B13" s="6"/>
      <c r="C13" s="2" t="s">
        <v>18</v>
      </c>
      <c r="F13" s="7">
        <v>164162</v>
      </c>
      <c r="H13" s="7">
        <v>157805</v>
      </c>
      <c r="J13" s="50"/>
      <c r="K13" s="50"/>
      <c r="L13" s="50"/>
    </row>
    <row r="14" spans="1:12" ht="15.75" customHeight="1">
      <c r="A14" s="6"/>
      <c r="B14" s="6"/>
      <c r="C14" s="2" t="s">
        <v>19</v>
      </c>
      <c r="F14" s="7">
        <v>65286</v>
      </c>
      <c r="H14" s="7">
        <v>65300</v>
      </c>
      <c r="J14" s="50"/>
      <c r="K14" s="50"/>
      <c r="L14" s="50"/>
    </row>
    <row r="15" spans="1:12" ht="15.75" customHeight="1">
      <c r="A15" s="6"/>
      <c r="B15" s="6"/>
      <c r="C15" s="2" t="s">
        <v>20</v>
      </c>
      <c r="F15" s="7">
        <v>67702</v>
      </c>
      <c r="H15" s="7">
        <v>86554</v>
      </c>
      <c r="J15" s="50"/>
      <c r="K15" s="50"/>
      <c r="L15" s="50"/>
    </row>
    <row r="16" spans="1:12" ht="15.75" customHeight="1">
      <c r="A16" s="6"/>
      <c r="B16" s="6"/>
      <c r="C16" s="2" t="s">
        <v>21</v>
      </c>
      <c r="F16" s="7">
        <f>9753+1380</f>
        <v>11133</v>
      </c>
      <c r="H16" s="7">
        <f>11481+1362</f>
        <v>12843</v>
      </c>
      <c r="J16" s="50"/>
      <c r="K16" s="50"/>
      <c r="L16" s="50"/>
    </row>
    <row r="17" spans="4:12" ht="12" customHeight="1">
      <c r="D17" s="38"/>
      <c r="E17" s="38"/>
      <c r="G17" s="38"/>
      <c r="H17" s="39"/>
      <c r="I17" s="43"/>
      <c r="K17" s="34"/>
      <c r="L17" s="34"/>
    </row>
    <row r="18" spans="1:12" ht="15.75" customHeight="1">
      <c r="A18" s="6"/>
      <c r="B18" s="6"/>
      <c r="C18" s="2" t="s">
        <v>22</v>
      </c>
      <c r="F18" s="7"/>
      <c r="H18" s="7"/>
      <c r="J18" s="51"/>
      <c r="K18" s="51"/>
      <c r="L18" s="51"/>
    </row>
    <row r="19" spans="1:12" ht="15.75" customHeight="1">
      <c r="A19" s="6"/>
      <c r="B19" s="6"/>
      <c r="D19" s="52" t="s">
        <v>23</v>
      </c>
      <c r="E19" s="52"/>
      <c r="F19" s="7">
        <v>130606</v>
      </c>
      <c r="H19" s="7">
        <v>202711</v>
      </c>
      <c r="J19" s="51"/>
      <c r="K19" s="51"/>
      <c r="L19" s="51"/>
    </row>
    <row r="20" spans="1:12" ht="15.75" customHeight="1">
      <c r="A20" s="6"/>
      <c r="B20" s="6"/>
      <c r="C20" s="6"/>
      <c r="D20" s="52" t="s">
        <v>24</v>
      </c>
      <c r="E20" s="52"/>
      <c r="F20" s="7">
        <v>44455</v>
      </c>
      <c r="H20" s="7">
        <v>48457</v>
      </c>
      <c r="J20" s="51"/>
      <c r="K20" s="51"/>
      <c r="L20" s="51"/>
    </row>
    <row r="21" spans="1:12" ht="15.75" customHeight="1">
      <c r="A21" s="6"/>
      <c r="B21" s="6"/>
      <c r="C21" s="6"/>
      <c r="D21" s="52" t="s">
        <v>49</v>
      </c>
      <c r="E21" s="52"/>
      <c r="F21" s="7">
        <f>55128+22365</f>
        <v>77493</v>
      </c>
      <c r="H21" s="7">
        <f>104225+16604</f>
        <v>120829</v>
      </c>
      <c r="J21" s="51"/>
      <c r="K21" s="51"/>
      <c r="L21" s="51"/>
    </row>
    <row r="22" spans="1:12" ht="15.75" customHeight="1">
      <c r="A22" s="6"/>
      <c r="B22" s="6"/>
      <c r="C22" s="6"/>
      <c r="D22" s="53" t="s">
        <v>50</v>
      </c>
      <c r="E22" s="53"/>
      <c r="F22" s="9">
        <f>50535-20473</f>
        <v>30062</v>
      </c>
      <c r="G22" s="11"/>
      <c r="H22" s="9">
        <f>45998-16573</f>
        <v>29425</v>
      </c>
      <c r="J22" s="51"/>
      <c r="K22" s="51"/>
      <c r="L22" s="51"/>
    </row>
    <row r="23" spans="1:12" ht="15.75" customHeight="1">
      <c r="A23" s="6"/>
      <c r="B23" s="6"/>
      <c r="C23" s="6"/>
      <c r="D23" s="53" t="s">
        <v>221</v>
      </c>
      <c r="E23" s="53"/>
      <c r="F23" s="9">
        <v>20473</v>
      </c>
      <c r="G23" s="11"/>
      <c r="H23" s="9">
        <v>16573</v>
      </c>
      <c r="J23" s="51"/>
      <c r="K23" s="51"/>
      <c r="L23" s="51"/>
    </row>
    <row r="24" spans="1:12" ht="15.75" customHeight="1">
      <c r="A24" s="6"/>
      <c r="B24" s="6"/>
      <c r="C24" s="6"/>
      <c r="D24" s="52" t="s">
        <v>25</v>
      </c>
      <c r="E24" s="52"/>
      <c r="F24" s="7">
        <v>56052</v>
      </c>
      <c r="H24" s="7">
        <v>50800</v>
      </c>
      <c r="J24" s="51"/>
      <c r="K24" s="51"/>
      <c r="L24" s="51"/>
    </row>
    <row r="25" spans="1:12" ht="15.75" customHeight="1">
      <c r="A25" s="6"/>
      <c r="B25" s="6"/>
      <c r="C25" s="6"/>
      <c r="F25" s="54">
        <f>SUM(F19:F24)</f>
        <v>359141</v>
      </c>
      <c r="H25" s="54">
        <f>SUM(H19:H24)</f>
        <v>468795</v>
      </c>
      <c r="J25" s="51"/>
      <c r="K25" s="51"/>
      <c r="L25" s="51"/>
    </row>
    <row r="26" spans="4:12" ht="12" customHeight="1">
      <c r="D26" s="38"/>
      <c r="E26" s="38"/>
      <c r="G26" s="38"/>
      <c r="H26" s="39"/>
      <c r="I26" s="43"/>
      <c r="K26" s="34"/>
      <c r="L26" s="34"/>
    </row>
    <row r="27" spans="1:12" ht="15.75" customHeight="1">
      <c r="A27" s="6"/>
      <c r="B27" s="6"/>
      <c r="C27" s="2" t="s">
        <v>26</v>
      </c>
      <c r="F27" s="7"/>
      <c r="H27" s="7"/>
      <c r="J27" s="51"/>
      <c r="K27" s="51"/>
      <c r="L27" s="51"/>
    </row>
    <row r="28" spans="1:12" ht="15.75" customHeight="1">
      <c r="A28" s="6"/>
      <c r="B28" s="6"/>
      <c r="C28" s="6"/>
      <c r="D28" s="52" t="s">
        <v>51</v>
      </c>
      <c r="E28" s="52"/>
      <c r="F28" s="7">
        <v>55511</v>
      </c>
      <c r="H28" s="7">
        <v>67163</v>
      </c>
      <c r="J28" s="51"/>
      <c r="K28" s="51"/>
      <c r="L28" s="51"/>
    </row>
    <row r="29" spans="1:12" ht="15.75" customHeight="1">
      <c r="A29" s="6"/>
      <c r="B29" s="6"/>
      <c r="C29" s="6"/>
      <c r="D29" s="52" t="s">
        <v>52</v>
      </c>
      <c r="E29" s="52"/>
      <c r="F29" s="7">
        <f>42653+4666+44+842+11907</f>
        <v>60112</v>
      </c>
      <c r="H29" s="7">
        <f>71832-12374+531+12374</f>
        <v>72363</v>
      </c>
      <c r="J29" s="51"/>
      <c r="K29" s="51"/>
      <c r="L29" s="51"/>
    </row>
    <row r="30" spans="1:12" ht="15.75" customHeight="1">
      <c r="A30" s="6"/>
      <c r="B30" s="6"/>
      <c r="C30" s="6"/>
      <c r="D30" s="52" t="s">
        <v>27</v>
      </c>
      <c r="E30" s="52"/>
      <c r="F30" s="7">
        <f>251071-842</f>
        <v>250229</v>
      </c>
      <c r="H30" s="7">
        <f>286287-531</f>
        <v>285756</v>
      </c>
      <c r="J30" s="51"/>
      <c r="K30" s="51"/>
      <c r="L30" s="51"/>
    </row>
    <row r="31" spans="1:12" ht="15.75" customHeight="1">
      <c r="A31" s="6"/>
      <c r="B31" s="6"/>
      <c r="C31" s="6"/>
      <c r="D31" s="52" t="s">
        <v>28</v>
      </c>
      <c r="E31" s="52"/>
      <c r="F31" s="7">
        <v>8616</v>
      </c>
      <c r="H31" s="7">
        <v>9982</v>
      </c>
      <c r="J31" s="51"/>
      <c r="K31" s="51"/>
      <c r="L31" s="51"/>
    </row>
    <row r="32" spans="1:12" ht="15.75" customHeight="1">
      <c r="A32" s="6"/>
      <c r="B32" s="6"/>
      <c r="C32" s="6"/>
      <c r="F32" s="54">
        <f>SUM(F28:F31)</f>
        <v>374468</v>
      </c>
      <c r="H32" s="54">
        <f>SUM(H28:H31)</f>
        <v>435264</v>
      </c>
      <c r="J32" s="51"/>
      <c r="K32" s="51"/>
      <c r="L32" s="51"/>
    </row>
    <row r="33" spans="4:12" ht="12" customHeight="1">
      <c r="D33" s="38"/>
      <c r="E33" s="38"/>
      <c r="G33" s="38"/>
      <c r="H33" s="39"/>
      <c r="I33" s="43"/>
      <c r="K33" s="34"/>
      <c r="L33" s="34"/>
    </row>
    <row r="34" spans="1:12" ht="15.75" customHeight="1">
      <c r="A34" s="6"/>
      <c r="B34" s="6"/>
      <c r="C34" s="2" t="s">
        <v>29</v>
      </c>
      <c r="F34" s="7">
        <f>F25-F32</f>
        <v>-15327</v>
      </c>
      <c r="H34" s="7">
        <f>H25-H32</f>
        <v>33531</v>
      </c>
      <c r="J34" s="51"/>
      <c r="K34" s="51"/>
      <c r="L34" s="51"/>
    </row>
    <row r="35" spans="1:12" ht="15.75" customHeight="1" thickBot="1">
      <c r="A35" s="6"/>
      <c r="B35" s="6"/>
      <c r="F35" s="55">
        <f>SUM(F11:F16)+F34</f>
        <v>498349</v>
      </c>
      <c r="H35" s="55">
        <f>SUM(H11:H16)+H34</f>
        <v>567574</v>
      </c>
      <c r="J35" s="51"/>
      <c r="K35" s="51"/>
      <c r="L35" s="51"/>
    </row>
    <row r="36" spans="4:12" ht="12" customHeight="1">
      <c r="D36" s="38"/>
      <c r="E36" s="38"/>
      <c r="G36" s="38"/>
      <c r="H36" s="39"/>
      <c r="I36" s="43"/>
      <c r="K36" s="34"/>
      <c r="L36" s="34"/>
    </row>
    <row r="37" spans="1:12" ht="15.75" customHeight="1">
      <c r="A37" s="6"/>
      <c r="B37" s="6"/>
      <c r="C37" s="2" t="s">
        <v>30</v>
      </c>
      <c r="F37" s="7"/>
      <c r="H37" s="7"/>
      <c r="J37" s="51"/>
      <c r="K37" s="51"/>
      <c r="L37" s="51"/>
    </row>
    <row r="38" spans="1:12" ht="15.75" customHeight="1">
      <c r="A38" s="6"/>
      <c r="B38" s="6"/>
      <c r="C38" s="2" t="s">
        <v>31</v>
      </c>
      <c r="F38" s="7">
        <v>323196</v>
      </c>
      <c r="H38" s="7">
        <v>323196</v>
      </c>
      <c r="J38" s="51"/>
      <c r="K38" s="51"/>
      <c r="L38" s="51"/>
    </row>
    <row r="39" spans="1:12" ht="15.75" customHeight="1">
      <c r="A39" s="6"/>
      <c r="B39" s="6"/>
      <c r="C39" s="2" t="s">
        <v>32</v>
      </c>
      <c r="F39" s="7"/>
      <c r="H39" s="7"/>
      <c r="J39" s="51"/>
      <c r="K39" s="51"/>
      <c r="L39" s="51"/>
    </row>
    <row r="40" spans="1:12" ht="15.75" customHeight="1">
      <c r="A40" s="6"/>
      <c r="B40" s="6"/>
      <c r="C40" s="6"/>
      <c r="D40" s="52" t="s">
        <v>33</v>
      </c>
      <c r="E40" s="52"/>
      <c r="F40" s="7">
        <v>143212</v>
      </c>
      <c r="H40" s="7">
        <v>143245</v>
      </c>
      <c r="J40" s="51"/>
      <c r="K40" s="51"/>
      <c r="L40" s="51"/>
    </row>
    <row r="41" spans="1:12" ht="15.75" customHeight="1">
      <c r="A41" s="6"/>
      <c r="B41" s="6"/>
      <c r="C41" s="6"/>
      <c r="D41" s="52" t="s">
        <v>34</v>
      </c>
      <c r="E41" s="52"/>
      <c r="F41" s="7">
        <v>14125</v>
      </c>
      <c r="H41" s="7">
        <v>14125</v>
      </c>
      <c r="J41" s="51"/>
      <c r="K41" s="51"/>
      <c r="L41" s="51"/>
    </row>
    <row r="42" spans="1:12" ht="15.75" customHeight="1">
      <c r="A42" s="6"/>
      <c r="B42" s="6"/>
      <c r="C42" s="6"/>
      <c r="D42" s="52" t="s">
        <v>53</v>
      </c>
      <c r="E42" s="52"/>
      <c r="F42" s="7">
        <v>-104880</v>
      </c>
      <c r="H42" s="7">
        <f>-63274-2520</f>
        <v>-65794</v>
      </c>
      <c r="J42" s="51"/>
      <c r="K42" s="51"/>
      <c r="L42" s="51"/>
    </row>
    <row r="43" spans="1:12" ht="15.75" customHeight="1">
      <c r="A43" s="6"/>
      <c r="B43" s="6"/>
      <c r="C43" s="6"/>
      <c r="D43" s="52" t="s">
        <v>1</v>
      </c>
      <c r="E43" s="52"/>
      <c r="F43" s="8">
        <v>2854</v>
      </c>
      <c r="H43" s="8">
        <v>2895</v>
      </c>
      <c r="J43" s="51"/>
      <c r="K43" s="51"/>
      <c r="L43" s="51"/>
    </row>
    <row r="44" spans="1:12" ht="15.75" customHeight="1">
      <c r="A44" s="6"/>
      <c r="B44" s="6"/>
      <c r="C44" s="6"/>
      <c r="F44" s="9">
        <f>SUM(F38:F43)</f>
        <v>378507</v>
      </c>
      <c r="H44" s="9">
        <f>SUM(H38:H43)</f>
        <v>417667</v>
      </c>
      <c r="J44" s="51"/>
      <c r="K44" s="51"/>
      <c r="L44" s="51"/>
    </row>
    <row r="45" spans="1:12" ht="15.75" customHeight="1">
      <c r="A45" s="6"/>
      <c r="B45" s="6"/>
      <c r="C45" s="2" t="s">
        <v>35</v>
      </c>
      <c r="F45" s="7">
        <v>-1855</v>
      </c>
      <c r="H45" s="7">
        <f>-2074-1080</f>
        <v>-3154</v>
      </c>
      <c r="J45" s="51"/>
      <c r="K45" s="51"/>
      <c r="L45" s="51"/>
    </row>
    <row r="46" spans="1:12" ht="15.75" customHeight="1">
      <c r="A46" s="6"/>
      <c r="B46" s="6"/>
      <c r="C46" s="2" t="s">
        <v>36</v>
      </c>
      <c r="F46" s="7">
        <f>92532-4666-47017</f>
        <v>40849</v>
      </c>
      <c r="H46" s="7">
        <f>68232+46581-46581</f>
        <v>68232</v>
      </c>
      <c r="J46" s="51"/>
      <c r="K46" s="51"/>
      <c r="L46" s="51"/>
    </row>
    <row r="47" spans="1:12" ht="15.75" customHeight="1">
      <c r="A47" s="6"/>
      <c r="B47" s="6"/>
      <c r="C47" s="2" t="s">
        <v>37</v>
      </c>
      <c r="F47" s="7">
        <f>13287+5591+47017+7906</f>
        <v>73801</v>
      </c>
      <c r="H47" s="7">
        <f>13280+63183-8127-46581+46581+8127</f>
        <v>76463</v>
      </c>
      <c r="J47" s="51"/>
      <c r="K47" s="51"/>
      <c r="L47" s="51"/>
    </row>
    <row r="48" spans="1:12" ht="15.75" customHeight="1">
      <c r="A48" s="6"/>
      <c r="B48" s="6"/>
      <c r="C48" s="2" t="s">
        <v>38</v>
      </c>
      <c r="F48" s="7">
        <v>173</v>
      </c>
      <c r="H48" s="7">
        <v>242</v>
      </c>
      <c r="J48" s="51"/>
      <c r="K48" s="51"/>
      <c r="L48" s="51"/>
    </row>
    <row r="49" spans="1:12" ht="15.75" customHeight="1">
      <c r="A49" s="6"/>
      <c r="B49" s="6"/>
      <c r="C49" s="2" t="s">
        <v>48</v>
      </c>
      <c r="F49" s="7">
        <v>6874</v>
      </c>
      <c r="H49" s="7">
        <v>8124</v>
      </c>
      <c r="J49" s="51"/>
      <c r="K49" s="51"/>
      <c r="L49" s="51"/>
    </row>
    <row r="50" spans="1:12" ht="15.75" customHeight="1" thickBot="1">
      <c r="A50" s="6"/>
      <c r="B50" s="6"/>
      <c r="F50" s="55">
        <f>SUM(F44:F49)</f>
        <v>498349</v>
      </c>
      <c r="H50" s="55">
        <f>SUM(H44:H49)</f>
        <v>567574</v>
      </c>
      <c r="J50" s="51"/>
      <c r="K50" s="51"/>
      <c r="L50" s="51"/>
    </row>
    <row r="51" spans="1:12" ht="15.75" customHeight="1">
      <c r="A51" s="6"/>
      <c r="B51" s="6"/>
      <c r="C51" s="6"/>
      <c r="F51" s="9"/>
      <c r="H51" s="9"/>
      <c r="J51" s="51"/>
      <c r="K51" s="51"/>
      <c r="L51" s="51"/>
    </row>
    <row r="52" spans="1:12" ht="15.75" customHeight="1">
      <c r="A52" s="6"/>
      <c r="B52" s="6"/>
      <c r="C52" s="6"/>
      <c r="F52" s="7">
        <f>+F50-F35</f>
        <v>0</v>
      </c>
      <c r="H52" s="7">
        <f>+H50-H35</f>
        <v>0</v>
      </c>
      <c r="J52" s="51"/>
      <c r="K52" s="51"/>
      <c r="L52" s="51"/>
    </row>
    <row r="53" spans="1:12" ht="15.75" customHeight="1">
      <c r="A53" s="6"/>
      <c r="B53" s="6"/>
      <c r="C53" s="6"/>
      <c r="F53" s="7"/>
      <c r="H53" s="7"/>
      <c r="J53" s="51"/>
      <c r="K53" s="51"/>
      <c r="L53" s="51"/>
    </row>
    <row r="54" spans="1:12" ht="15.75" customHeight="1">
      <c r="A54" s="6"/>
      <c r="B54" s="6"/>
      <c r="C54" s="6"/>
      <c r="H54" s="7"/>
      <c r="J54" s="51"/>
      <c r="K54" s="51"/>
      <c r="L54" s="51"/>
    </row>
    <row r="55" spans="1:12" ht="15.75" customHeight="1">
      <c r="A55" s="6"/>
      <c r="B55" s="6"/>
      <c r="C55" s="6"/>
      <c r="H55" s="7"/>
      <c r="J55" s="51"/>
      <c r="K55" s="51"/>
      <c r="L55" s="51"/>
    </row>
    <row r="56" spans="1:12" ht="15.75" customHeight="1">
      <c r="A56" s="6"/>
      <c r="B56" s="6"/>
      <c r="C56" s="6"/>
      <c r="H56" s="7"/>
      <c r="J56" s="51"/>
      <c r="K56" s="51"/>
      <c r="L56" s="51"/>
    </row>
    <row r="57" spans="1:12" ht="15.75" customHeight="1">
      <c r="A57" s="6"/>
      <c r="B57" s="6"/>
      <c r="C57" s="6"/>
      <c r="H57" s="7"/>
      <c r="J57" s="51"/>
      <c r="K57" s="51"/>
      <c r="L57" s="51"/>
    </row>
    <row r="58" spans="1:12" ht="15.75" customHeight="1">
      <c r="A58" s="6"/>
      <c r="B58" s="6"/>
      <c r="C58" s="6"/>
      <c r="H58" s="7"/>
      <c r="J58" s="51"/>
      <c r="K58" s="51"/>
      <c r="L58" s="51"/>
    </row>
    <row r="59" spans="1:12" ht="15.75" customHeight="1">
      <c r="A59" s="6"/>
      <c r="B59" s="6"/>
      <c r="C59" s="6"/>
      <c r="H59" s="7"/>
      <c r="J59" s="51"/>
      <c r="K59" s="51"/>
      <c r="L59" s="51"/>
    </row>
    <row r="60" spans="1:12" ht="15.75" customHeight="1">
      <c r="A60" s="6"/>
      <c r="B60" s="6"/>
      <c r="C60" s="6"/>
      <c r="H60" s="7"/>
      <c r="J60" s="51"/>
      <c r="K60" s="51"/>
      <c r="L60" s="51"/>
    </row>
    <row r="61" spans="1:12" ht="15.75" customHeight="1">
      <c r="A61" s="6"/>
      <c r="B61" s="6"/>
      <c r="C61" s="6"/>
      <c r="H61" s="7"/>
      <c r="J61" s="51"/>
      <c r="K61" s="51"/>
      <c r="L61" s="51"/>
    </row>
    <row r="62" spans="1:12" ht="15.75" customHeight="1">
      <c r="A62" s="6"/>
      <c r="B62" s="6"/>
      <c r="C62" s="6"/>
      <c r="J62" s="51"/>
      <c r="K62" s="51"/>
      <c r="L62" s="51"/>
    </row>
    <row r="63" spans="10:12" ht="15.75" customHeight="1">
      <c r="J63" s="51"/>
      <c r="K63" s="51"/>
      <c r="L63" s="51"/>
    </row>
    <row r="64" spans="10:12" ht="15.75" customHeight="1">
      <c r="J64" s="51"/>
      <c r="K64" s="51"/>
      <c r="L64" s="51"/>
    </row>
    <row r="65" spans="10:12" ht="15.75" customHeight="1">
      <c r="J65" s="51"/>
      <c r="K65" s="51"/>
      <c r="L65" s="51"/>
    </row>
    <row r="66" spans="10:12" ht="15.75" customHeight="1">
      <c r="J66" s="51"/>
      <c r="K66" s="51"/>
      <c r="L66" s="51"/>
    </row>
    <row r="67" spans="10:12" ht="15.75" customHeight="1">
      <c r="J67" s="51"/>
      <c r="K67" s="51"/>
      <c r="L67" s="51"/>
    </row>
    <row r="68" spans="10:12" ht="15.75" customHeight="1">
      <c r="J68" s="51"/>
      <c r="K68" s="51"/>
      <c r="L68" s="51"/>
    </row>
    <row r="69" spans="10:12" ht="15.75" customHeight="1">
      <c r="J69" s="51"/>
      <c r="K69" s="51"/>
      <c r="L69" s="51"/>
    </row>
    <row r="70" spans="10:12" ht="15.75" customHeight="1">
      <c r="J70" s="51"/>
      <c r="K70" s="51"/>
      <c r="L70" s="51"/>
    </row>
    <row r="71" spans="10:12" ht="15.75" customHeight="1">
      <c r="J71" s="51"/>
      <c r="K71" s="51"/>
      <c r="L71" s="51"/>
    </row>
    <row r="72" spans="10:12" ht="15.75" customHeight="1">
      <c r="J72" s="51"/>
      <c r="K72" s="51"/>
      <c r="L72" s="51"/>
    </row>
    <row r="73" spans="10:12" ht="15.75" customHeight="1">
      <c r="J73" s="51"/>
      <c r="K73" s="51"/>
      <c r="L73" s="51"/>
    </row>
    <row r="74" spans="10:12" ht="15.75" customHeight="1">
      <c r="J74" s="51"/>
      <c r="K74" s="51"/>
      <c r="L74" s="51"/>
    </row>
    <row r="75" spans="10:12" ht="15.75" customHeight="1">
      <c r="J75" s="51"/>
      <c r="K75" s="51"/>
      <c r="L75" s="51"/>
    </row>
    <row r="76" spans="10:12" ht="15.75" customHeight="1">
      <c r="J76" s="51"/>
      <c r="K76" s="51"/>
      <c r="L76" s="51"/>
    </row>
    <row r="77" spans="10:12" ht="15.75" customHeight="1">
      <c r="J77" s="51"/>
      <c r="K77" s="51"/>
      <c r="L77" s="51"/>
    </row>
    <row r="78" spans="10:12" ht="15.75" customHeight="1">
      <c r="J78" s="51"/>
      <c r="K78" s="51"/>
      <c r="L78" s="51"/>
    </row>
    <row r="79" spans="10:12" ht="15.75" customHeight="1">
      <c r="J79" s="51"/>
      <c r="K79" s="51"/>
      <c r="L79" s="51"/>
    </row>
    <row r="80" spans="10:12" ht="15.75" customHeight="1">
      <c r="J80" s="51"/>
      <c r="K80" s="51"/>
      <c r="L80" s="51"/>
    </row>
    <row r="81" spans="10:12" ht="15.75" customHeight="1">
      <c r="J81" s="51"/>
      <c r="K81" s="51"/>
      <c r="L81" s="51"/>
    </row>
    <row r="82" spans="10:12" ht="15.75" customHeight="1">
      <c r="J82" s="51"/>
      <c r="K82" s="51"/>
      <c r="L82" s="51"/>
    </row>
    <row r="83" spans="10:12" ht="15.75" customHeight="1">
      <c r="J83" s="51"/>
      <c r="K83" s="51"/>
      <c r="L83" s="51"/>
    </row>
    <row r="84" spans="10:12" ht="15.75" customHeight="1">
      <c r="J84" s="51"/>
      <c r="K84" s="51"/>
      <c r="L84" s="51"/>
    </row>
    <row r="85" spans="10:12" ht="15.75" customHeight="1">
      <c r="J85" s="51"/>
      <c r="K85" s="51"/>
      <c r="L85" s="51"/>
    </row>
    <row r="86" spans="10:12" ht="15.75" customHeight="1">
      <c r="J86" s="51"/>
      <c r="K86" s="51"/>
      <c r="L86" s="51"/>
    </row>
    <row r="87" spans="10:12" ht="15.75" customHeight="1">
      <c r="J87" s="51"/>
      <c r="K87" s="51"/>
      <c r="L87" s="51"/>
    </row>
    <row r="88" spans="10:12" ht="15.75" customHeight="1">
      <c r="J88" s="51"/>
      <c r="K88" s="51"/>
      <c r="L88" s="51"/>
    </row>
    <row r="89" spans="10:12" ht="15.75" customHeight="1">
      <c r="J89" s="51"/>
      <c r="K89" s="51"/>
      <c r="L89" s="51"/>
    </row>
    <row r="90" spans="10:12" ht="15.75" customHeight="1">
      <c r="J90" s="51"/>
      <c r="K90" s="51"/>
      <c r="L90" s="51"/>
    </row>
    <row r="91" spans="10:12" ht="15.75" customHeight="1">
      <c r="J91" s="51"/>
      <c r="K91" s="51"/>
      <c r="L91" s="51"/>
    </row>
    <row r="92" spans="10:12" ht="15.75" customHeight="1">
      <c r="J92" s="51"/>
      <c r="K92" s="51"/>
      <c r="L92" s="51"/>
    </row>
    <row r="93" spans="10:12" ht="15.75" customHeight="1">
      <c r="J93" s="51"/>
      <c r="K93" s="51"/>
      <c r="L93" s="51"/>
    </row>
    <row r="94" spans="10:12" ht="15.75" customHeight="1">
      <c r="J94" s="51"/>
      <c r="K94" s="51"/>
      <c r="L94" s="51"/>
    </row>
    <row r="95" spans="10:12" ht="15.75" customHeight="1">
      <c r="J95" s="51"/>
      <c r="K95" s="51"/>
      <c r="L95" s="51"/>
    </row>
    <row r="96" spans="10:12" ht="15.75" customHeight="1">
      <c r="J96" s="51"/>
      <c r="K96" s="51"/>
      <c r="L96" s="51"/>
    </row>
    <row r="97" spans="10:12" ht="15.75" customHeight="1">
      <c r="J97" s="51"/>
      <c r="K97" s="51"/>
      <c r="L97" s="51"/>
    </row>
    <row r="98" spans="10:12" ht="15.75" customHeight="1">
      <c r="J98" s="51"/>
      <c r="K98" s="51"/>
      <c r="L98" s="51"/>
    </row>
    <row r="99" spans="10:12" ht="15.75" customHeight="1">
      <c r="J99" s="51"/>
      <c r="K99" s="51"/>
      <c r="L99" s="51"/>
    </row>
    <row r="100" spans="10:12" ht="15.75" customHeight="1">
      <c r="J100" s="51"/>
      <c r="K100" s="51"/>
      <c r="L100" s="51"/>
    </row>
    <row r="101" spans="10:12" ht="15.75" customHeight="1">
      <c r="J101" s="51"/>
      <c r="K101" s="51"/>
      <c r="L101" s="51"/>
    </row>
    <row r="102" spans="10:12" ht="15.75" customHeight="1">
      <c r="J102" s="51"/>
      <c r="K102" s="51"/>
      <c r="L102" s="51"/>
    </row>
    <row r="103" spans="10:12" ht="15.75" customHeight="1">
      <c r="J103" s="51"/>
      <c r="K103" s="51"/>
      <c r="L103" s="51"/>
    </row>
    <row r="104" spans="10:12" ht="15.75" customHeight="1">
      <c r="J104" s="51"/>
      <c r="K104" s="51"/>
      <c r="L104" s="51"/>
    </row>
    <row r="105" spans="10:12" ht="15.75" customHeight="1">
      <c r="J105" s="51"/>
      <c r="K105" s="51"/>
      <c r="L105" s="51"/>
    </row>
    <row r="106" spans="10:12" ht="15.75" customHeight="1">
      <c r="J106" s="51"/>
      <c r="K106" s="51"/>
      <c r="L106" s="51"/>
    </row>
    <row r="107" spans="10:12" ht="15.75" customHeight="1">
      <c r="J107" s="51"/>
      <c r="K107" s="51"/>
      <c r="L107" s="51"/>
    </row>
    <row r="108" spans="10:12" ht="15.75" customHeight="1">
      <c r="J108" s="51"/>
      <c r="K108" s="51"/>
      <c r="L108" s="51"/>
    </row>
    <row r="109" spans="10:12" ht="15.75" customHeight="1">
      <c r="J109" s="51"/>
      <c r="K109" s="51"/>
      <c r="L109" s="51"/>
    </row>
    <row r="110" spans="10:12" ht="15.75" customHeight="1">
      <c r="J110" s="51"/>
      <c r="K110" s="51"/>
      <c r="L110" s="51"/>
    </row>
    <row r="111" spans="10:12" ht="15.75" customHeight="1">
      <c r="J111" s="51"/>
      <c r="K111" s="51"/>
      <c r="L111" s="51"/>
    </row>
    <row r="112" spans="10:12" ht="15.75" customHeight="1">
      <c r="J112" s="51"/>
      <c r="K112" s="51"/>
      <c r="L112" s="51"/>
    </row>
    <row r="113" spans="10:12" ht="15.75" customHeight="1">
      <c r="J113" s="51"/>
      <c r="K113" s="51"/>
      <c r="L113" s="51"/>
    </row>
    <row r="114" spans="10:12" ht="15.75" customHeight="1">
      <c r="J114" s="51"/>
      <c r="K114" s="51"/>
      <c r="L114" s="51"/>
    </row>
    <row r="115" spans="10:12" ht="15.75" customHeight="1">
      <c r="J115" s="51"/>
      <c r="K115" s="51"/>
      <c r="L115" s="51"/>
    </row>
    <row r="116" spans="10:12" ht="15.75" customHeight="1">
      <c r="J116" s="51"/>
      <c r="K116" s="51"/>
      <c r="L116" s="51"/>
    </row>
    <row r="117" spans="10:12" ht="15.75" customHeight="1">
      <c r="J117" s="51"/>
      <c r="K117" s="51"/>
      <c r="L117" s="51"/>
    </row>
    <row r="118" spans="10:12" ht="15.75" customHeight="1">
      <c r="J118" s="51"/>
      <c r="K118" s="51"/>
      <c r="L118" s="51"/>
    </row>
    <row r="119" spans="10:12" ht="15.75" customHeight="1">
      <c r="J119" s="51"/>
      <c r="K119" s="51"/>
      <c r="L119" s="51"/>
    </row>
    <row r="120" spans="10:12" ht="15.75" customHeight="1">
      <c r="J120" s="51"/>
      <c r="K120" s="51"/>
      <c r="L120" s="51"/>
    </row>
    <row r="121" spans="10:12" ht="15.75" customHeight="1">
      <c r="J121" s="51"/>
      <c r="K121" s="51"/>
      <c r="L121" s="51"/>
    </row>
    <row r="122" spans="10:12" ht="15.75" customHeight="1">
      <c r="J122" s="51"/>
      <c r="K122" s="51"/>
      <c r="L122" s="51"/>
    </row>
    <row r="123" spans="10:12" ht="15.75" customHeight="1">
      <c r="J123" s="51"/>
      <c r="K123" s="51"/>
      <c r="L123" s="51"/>
    </row>
    <row r="124" spans="10:12" ht="15.75" customHeight="1">
      <c r="J124" s="51"/>
      <c r="K124" s="51"/>
      <c r="L124" s="51"/>
    </row>
    <row r="125" spans="10:12" ht="15.75" customHeight="1">
      <c r="J125" s="51"/>
      <c r="K125" s="51"/>
      <c r="L125" s="51"/>
    </row>
    <row r="126" spans="10:12" ht="15.75" customHeight="1">
      <c r="J126" s="51"/>
      <c r="K126" s="51"/>
      <c r="L126" s="51"/>
    </row>
    <row r="127" spans="10:12" ht="15.75" customHeight="1">
      <c r="J127" s="51"/>
      <c r="K127" s="51"/>
      <c r="L127" s="51"/>
    </row>
    <row r="128" spans="10:12" ht="15.75" customHeight="1">
      <c r="J128" s="51"/>
      <c r="K128" s="51"/>
      <c r="L128" s="51"/>
    </row>
    <row r="129" spans="10:12" ht="15.75" customHeight="1">
      <c r="J129" s="51"/>
      <c r="K129" s="51"/>
      <c r="L129" s="51"/>
    </row>
    <row r="130" spans="10:12" ht="15.75" customHeight="1">
      <c r="J130" s="51"/>
      <c r="K130" s="51"/>
      <c r="L130" s="51"/>
    </row>
    <row r="131" spans="10:12" ht="15.75" customHeight="1">
      <c r="J131" s="51"/>
      <c r="K131" s="51"/>
      <c r="L131" s="51"/>
    </row>
    <row r="132" spans="10:12" ht="15.75" customHeight="1">
      <c r="J132" s="51"/>
      <c r="K132" s="51"/>
      <c r="L132" s="51"/>
    </row>
    <row r="133" spans="10:12" ht="15.75" customHeight="1">
      <c r="J133" s="51"/>
      <c r="K133" s="51"/>
      <c r="L133" s="51"/>
    </row>
    <row r="134" spans="10:12" ht="15.75" customHeight="1">
      <c r="J134" s="51"/>
      <c r="K134" s="51"/>
      <c r="L134" s="51"/>
    </row>
    <row r="135" spans="10:12" ht="15.75" customHeight="1">
      <c r="J135" s="51"/>
      <c r="K135" s="51"/>
      <c r="L135" s="51"/>
    </row>
    <row r="136" spans="10:12" ht="15.75" customHeight="1">
      <c r="J136" s="51"/>
      <c r="K136" s="51"/>
      <c r="L136" s="51"/>
    </row>
    <row r="137" spans="10:12" ht="15.75" customHeight="1">
      <c r="J137" s="51"/>
      <c r="K137" s="51"/>
      <c r="L137" s="51"/>
    </row>
    <row r="138" spans="10:12" ht="15.75" customHeight="1">
      <c r="J138" s="51"/>
      <c r="K138" s="51"/>
      <c r="L138" s="51"/>
    </row>
    <row r="139" spans="10:12" ht="15.75" customHeight="1">
      <c r="J139" s="51"/>
      <c r="K139" s="51"/>
      <c r="L139" s="51"/>
    </row>
    <row r="140" spans="10:12" ht="15.75" customHeight="1">
      <c r="J140" s="51"/>
      <c r="K140" s="51"/>
      <c r="L140" s="51"/>
    </row>
    <row r="141" spans="10:12" ht="15.75" customHeight="1">
      <c r="J141" s="51"/>
      <c r="K141" s="51"/>
      <c r="L141" s="51"/>
    </row>
    <row r="142" spans="10:12" ht="15.75" customHeight="1">
      <c r="J142" s="51"/>
      <c r="K142" s="51"/>
      <c r="L142" s="51"/>
    </row>
    <row r="143" spans="10:12" ht="15.75" customHeight="1">
      <c r="J143" s="51"/>
      <c r="K143" s="51"/>
      <c r="L143" s="51"/>
    </row>
    <row r="144" spans="10:12" ht="15.75" customHeight="1">
      <c r="J144" s="51"/>
      <c r="K144" s="51"/>
      <c r="L144" s="51"/>
    </row>
    <row r="145" spans="10:12" ht="15.75" customHeight="1">
      <c r="J145" s="51"/>
      <c r="K145" s="51"/>
      <c r="L145" s="51"/>
    </row>
    <row r="146" spans="10:12" ht="15.75" customHeight="1">
      <c r="J146" s="51"/>
      <c r="K146" s="51"/>
      <c r="L146" s="51"/>
    </row>
    <row r="147" spans="10:12" ht="15.75" customHeight="1">
      <c r="J147" s="51"/>
      <c r="K147" s="51"/>
      <c r="L147" s="51"/>
    </row>
    <row r="148" spans="10:12" ht="15.75" customHeight="1">
      <c r="J148" s="51"/>
      <c r="K148" s="51"/>
      <c r="L148" s="51"/>
    </row>
    <row r="149" spans="10:12" ht="15.75" customHeight="1">
      <c r="J149" s="51"/>
      <c r="K149" s="51"/>
      <c r="L149" s="51"/>
    </row>
    <row r="150" spans="10:12" ht="15.75" customHeight="1">
      <c r="J150" s="51"/>
      <c r="K150" s="51"/>
      <c r="L150" s="51"/>
    </row>
    <row r="151" spans="10:12" ht="15.75" customHeight="1">
      <c r="J151" s="51"/>
      <c r="K151" s="51"/>
      <c r="L151" s="51"/>
    </row>
    <row r="152" spans="10:12" ht="15.75" customHeight="1">
      <c r="J152" s="51"/>
      <c r="K152" s="51"/>
      <c r="L152" s="51"/>
    </row>
    <row r="153" spans="10:12" ht="15.75" customHeight="1">
      <c r="J153" s="51"/>
      <c r="K153" s="51"/>
      <c r="L153" s="51"/>
    </row>
    <row r="154" spans="10:12" ht="15.75" customHeight="1">
      <c r="J154" s="51"/>
      <c r="K154" s="51"/>
      <c r="L154" s="51"/>
    </row>
    <row r="155" spans="10:12" ht="15.75" customHeight="1">
      <c r="J155" s="51"/>
      <c r="K155" s="51"/>
      <c r="L155" s="51"/>
    </row>
    <row r="156" spans="10:12" ht="15.75" customHeight="1">
      <c r="J156" s="51"/>
      <c r="K156" s="51"/>
      <c r="L156" s="51"/>
    </row>
    <row r="157" spans="10:12" ht="15.75" customHeight="1">
      <c r="J157" s="51"/>
      <c r="K157" s="51"/>
      <c r="L157" s="51"/>
    </row>
    <row r="158" spans="10:12" ht="15.75" customHeight="1">
      <c r="J158" s="51"/>
      <c r="K158" s="51"/>
      <c r="L158" s="51"/>
    </row>
    <row r="159" spans="10:12" ht="15.75" customHeight="1">
      <c r="J159" s="51"/>
      <c r="K159" s="51"/>
      <c r="L159" s="51"/>
    </row>
    <row r="160" spans="10:12" ht="15.75" customHeight="1">
      <c r="J160" s="51"/>
      <c r="K160" s="51"/>
      <c r="L160" s="51"/>
    </row>
    <row r="161" spans="10:12" ht="15.75" customHeight="1">
      <c r="J161" s="51"/>
      <c r="K161" s="51"/>
      <c r="L161" s="51"/>
    </row>
    <row r="162" spans="10:12" ht="15.75" customHeight="1">
      <c r="J162" s="51"/>
      <c r="K162" s="51"/>
      <c r="L162" s="51"/>
    </row>
    <row r="163" spans="10:12" ht="15.75" customHeight="1">
      <c r="J163" s="51"/>
      <c r="K163" s="51"/>
      <c r="L163" s="51"/>
    </row>
    <row r="164" spans="10:12" ht="15.75" customHeight="1">
      <c r="J164" s="51"/>
      <c r="K164" s="51"/>
      <c r="L164" s="51"/>
    </row>
    <row r="165" spans="10:12" ht="15.75" customHeight="1">
      <c r="J165" s="51"/>
      <c r="K165" s="51"/>
      <c r="L165" s="51"/>
    </row>
    <row r="166" spans="10:12" ht="15.75" customHeight="1">
      <c r="J166" s="51"/>
      <c r="K166" s="51"/>
      <c r="L166" s="51"/>
    </row>
    <row r="167" spans="10:12" ht="15.75" customHeight="1">
      <c r="J167" s="51"/>
      <c r="K167" s="51"/>
      <c r="L167" s="51"/>
    </row>
    <row r="168" spans="10:12" ht="15.75" customHeight="1">
      <c r="J168" s="51"/>
      <c r="K168" s="51"/>
      <c r="L168" s="51"/>
    </row>
    <row r="169" spans="10:12" ht="15.75" customHeight="1">
      <c r="J169" s="51"/>
      <c r="K169" s="51"/>
      <c r="L169" s="51"/>
    </row>
    <row r="170" spans="10:12" ht="15.75" customHeight="1">
      <c r="J170" s="51"/>
      <c r="K170" s="51"/>
      <c r="L170" s="51"/>
    </row>
    <row r="171" spans="10:12" ht="15.75" customHeight="1">
      <c r="J171" s="51"/>
      <c r="K171" s="51"/>
      <c r="L171" s="51"/>
    </row>
    <row r="172" spans="10:12" ht="15.75" customHeight="1">
      <c r="J172" s="51"/>
      <c r="K172" s="51"/>
      <c r="L172" s="51"/>
    </row>
    <row r="173" spans="10:12" ht="15.75" customHeight="1">
      <c r="J173" s="21"/>
      <c r="K173" s="21"/>
      <c r="L173" s="21"/>
    </row>
    <row r="174" spans="10:12" ht="15.75" customHeight="1">
      <c r="J174" s="21"/>
      <c r="K174" s="21"/>
      <c r="L174" s="21"/>
    </row>
    <row r="175" spans="10:12" ht="15.75" customHeight="1">
      <c r="J175" s="21"/>
      <c r="K175" s="21"/>
      <c r="L175" s="21"/>
    </row>
    <row r="176" spans="10:12" ht="15.75" customHeight="1">
      <c r="J176" s="21"/>
      <c r="K176" s="21"/>
      <c r="L176" s="21"/>
    </row>
    <row r="177" spans="10:12" ht="15.75" customHeight="1">
      <c r="J177" s="21"/>
      <c r="K177" s="21"/>
      <c r="L177" s="21"/>
    </row>
    <row r="178" spans="10:12" ht="15.75" customHeight="1">
      <c r="J178" s="21"/>
      <c r="K178" s="21"/>
      <c r="L178" s="21"/>
    </row>
    <row r="179" spans="10:12" ht="15.75" customHeight="1">
      <c r="J179" s="21"/>
      <c r="K179" s="21"/>
      <c r="L179" s="21"/>
    </row>
    <row r="180" spans="10:12" ht="15.75" customHeight="1">
      <c r="J180" s="21"/>
      <c r="K180" s="21"/>
      <c r="L180" s="21"/>
    </row>
    <row r="181" spans="10:12" ht="15.75" customHeight="1">
      <c r="J181" s="21"/>
      <c r="K181" s="21"/>
      <c r="L181" s="21"/>
    </row>
    <row r="182" spans="10:12" ht="15.75" customHeight="1">
      <c r="J182" s="21"/>
      <c r="K182" s="21"/>
      <c r="L182" s="21"/>
    </row>
    <row r="183" spans="10:12" ht="15.75" customHeight="1">
      <c r="J183" s="21"/>
      <c r="K183" s="21"/>
      <c r="L183" s="21"/>
    </row>
    <row r="184" spans="10:12" ht="15.75" customHeight="1">
      <c r="J184" s="21"/>
      <c r="K184" s="21"/>
      <c r="L184" s="21"/>
    </row>
    <row r="185" spans="10:12" ht="15.75" customHeight="1">
      <c r="J185" s="21"/>
      <c r="K185" s="21"/>
      <c r="L185" s="21"/>
    </row>
    <row r="186" spans="10:12" ht="15.75" customHeight="1">
      <c r="J186" s="21"/>
      <c r="K186" s="21"/>
      <c r="L186" s="21"/>
    </row>
    <row r="187" spans="10:12" ht="15.75" customHeight="1">
      <c r="J187" s="21"/>
      <c r="K187" s="21"/>
      <c r="L187" s="21"/>
    </row>
    <row r="188" spans="10:12" ht="15.75" customHeight="1">
      <c r="J188" s="21"/>
      <c r="K188" s="21"/>
      <c r="L188" s="21"/>
    </row>
    <row r="189" spans="10:12" ht="15.75" customHeight="1">
      <c r="J189" s="21"/>
      <c r="K189" s="21"/>
      <c r="L189" s="21"/>
    </row>
    <row r="190" spans="10:12" ht="15.75" customHeight="1">
      <c r="J190" s="21"/>
      <c r="K190" s="21"/>
      <c r="L190" s="21"/>
    </row>
    <row r="191" spans="10:12" ht="15.75" customHeight="1">
      <c r="J191" s="21"/>
      <c r="K191" s="21"/>
      <c r="L191" s="21"/>
    </row>
    <row r="192" spans="10:12" ht="15.75" customHeight="1">
      <c r="J192" s="21"/>
      <c r="K192" s="21"/>
      <c r="L192" s="21"/>
    </row>
    <row r="193" spans="10:12" ht="15.75" customHeight="1">
      <c r="J193" s="21"/>
      <c r="K193" s="21"/>
      <c r="L193" s="21"/>
    </row>
    <row r="194" spans="10:12" ht="15.75" customHeight="1">
      <c r="J194" s="21"/>
      <c r="K194" s="21"/>
      <c r="L194" s="21"/>
    </row>
    <row r="195" spans="10:12" ht="15.75" customHeight="1">
      <c r="J195" s="21"/>
      <c r="K195" s="21"/>
      <c r="L195" s="21"/>
    </row>
    <row r="196" spans="10:12" ht="15.75" customHeight="1">
      <c r="J196" s="21"/>
      <c r="K196" s="21"/>
      <c r="L196" s="21"/>
    </row>
    <row r="197" spans="10:12" ht="15.75" customHeight="1">
      <c r="J197" s="21"/>
      <c r="K197" s="21"/>
      <c r="L197" s="21"/>
    </row>
    <row r="198" spans="10:12" ht="15.75" customHeight="1">
      <c r="J198" s="21"/>
      <c r="K198" s="21"/>
      <c r="L198" s="21"/>
    </row>
    <row r="199" spans="10:12" ht="15.75" customHeight="1">
      <c r="J199" s="21"/>
      <c r="K199" s="21"/>
      <c r="L199" s="21"/>
    </row>
    <row r="200" spans="10:12" ht="15.75" customHeight="1">
      <c r="J200" s="21"/>
      <c r="K200" s="21"/>
      <c r="L200" s="21"/>
    </row>
    <row r="201" spans="10:12" ht="15.75" customHeight="1">
      <c r="J201" s="21"/>
      <c r="K201" s="21"/>
      <c r="L201" s="21"/>
    </row>
    <row r="202" spans="10:12" ht="15.75" customHeight="1">
      <c r="J202" s="21"/>
      <c r="K202" s="21"/>
      <c r="L202" s="21"/>
    </row>
    <row r="203" spans="10:12" ht="15.75" customHeight="1">
      <c r="J203" s="21"/>
      <c r="K203" s="21"/>
      <c r="L203" s="21"/>
    </row>
    <row r="204" spans="10:12" ht="15.75" customHeight="1">
      <c r="J204" s="21"/>
      <c r="K204" s="21"/>
      <c r="L204" s="21"/>
    </row>
    <row r="205" spans="10:12" ht="15.75" customHeight="1">
      <c r="J205" s="21"/>
      <c r="K205" s="21"/>
      <c r="L205" s="21"/>
    </row>
    <row r="206" spans="10:12" ht="15.75" customHeight="1">
      <c r="J206" s="21"/>
      <c r="K206" s="21"/>
      <c r="L206" s="21"/>
    </row>
    <row r="207" spans="10:12" ht="15.75" customHeight="1">
      <c r="J207" s="21"/>
      <c r="K207" s="21"/>
      <c r="L207" s="21"/>
    </row>
    <row r="208" spans="10:12" ht="15.75" customHeight="1">
      <c r="J208" s="21"/>
      <c r="K208" s="21"/>
      <c r="L208" s="21"/>
    </row>
    <row r="209" spans="10:12" ht="15.75" customHeight="1">
      <c r="J209" s="21"/>
      <c r="K209" s="21"/>
      <c r="L209" s="21"/>
    </row>
    <row r="210" spans="10:12" ht="15.75" customHeight="1">
      <c r="J210" s="21"/>
      <c r="K210" s="21"/>
      <c r="L210" s="21"/>
    </row>
    <row r="211" spans="10:12" ht="15.75" customHeight="1">
      <c r="J211" s="21"/>
      <c r="K211" s="21"/>
      <c r="L211" s="21"/>
    </row>
    <row r="212" spans="10:12" ht="15.75" customHeight="1">
      <c r="J212" s="21"/>
      <c r="K212" s="21"/>
      <c r="L212" s="21"/>
    </row>
    <row r="213" spans="10:12" ht="15.75" customHeight="1">
      <c r="J213" s="21"/>
      <c r="K213" s="21"/>
      <c r="L213" s="21"/>
    </row>
    <row r="214" spans="10:12" ht="15.75" customHeight="1">
      <c r="J214" s="21"/>
      <c r="K214" s="21"/>
      <c r="L214" s="21"/>
    </row>
    <row r="215" spans="10:12" ht="15.75" customHeight="1">
      <c r="J215" s="21"/>
      <c r="K215" s="21"/>
      <c r="L215" s="21"/>
    </row>
    <row r="216" spans="10:12" ht="15.75" customHeight="1">
      <c r="J216" s="21"/>
      <c r="K216" s="21"/>
      <c r="L216" s="21"/>
    </row>
    <row r="217" spans="10:12" ht="15.75" customHeight="1">
      <c r="J217" s="21"/>
      <c r="K217" s="21"/>
      <c r="L217" s="21"/>
    </row>
    <row r="218" spans="10:12" ht="15.75" customHeight="1">
      <c r="J218" s="21"/>
      <c r="K218" s="21"/>
      <c r="L218" s="21"/>
    </row>
    <row r="219" spans="10:12" ht="15.75" customHeight="1">
      <c r="J219" s="21"/>
      <c r="K219" s="21"/>
      <c r="L219" s="21"/>
    </row>
    <row r="220" spans="10:12" ht="15.75" customHeight="1">
      <c r="J220" s="21"/>
      <c r="K220" s="21"/>
      <c r="L220" s="21"/>
    </row>
    <row r="221" spans="10:12" ht="15.75" customHeight="1">
      <c r="J221" s="21"/>
      <c r="K221" s="21"/>
      <c r="L221" s="21"/>
    </row>
    <row r="222" spans="10:12" ht="15.75" customHeight="1">
      <c r="J222" s="21"/>
      <c r="K222" s="21"/>
      <c r="L222" s="21"/>
    </row>
    <row r="223" spans="10:12" ht="15.75" customHeight="1">
      <c r="J223" s="21"/>
      <c r="K223" s="21"/>
      <c r="L223" s="21"/>
    </row>
    <row r="224" spans="10:12" ht="15.75" customHeight="1">
      <c r="J224" s="21"/>
      <c r="K224" s="21"/>
      <c r="L224" s="21"/>
    </row>
    <row r="225" spans="10:12" ht="15.75" customHeight="1">
      <c r="J225" s="21"/>
      <c r="K225" s="21"/>
      <c r="L225" s="21"/>
    </row>
    <row r="226" spans="10:12" ht="15.75" customHeight="1">
      <c r="J226" s="21"/>
      <c r="K226" s="21"/>
      <c r="L226" s="21"/>
    </row>
    <row r="227" spans="10:12" ht="15.75" customHeight="1">
      <c r="J227" s="21"/>
      <c r="K227" s="21"/>
      <c r="L227" s="21"/>
    </row>
    <row r="228" spans="10:12" ht="15.75" customHeight="1">
      <c r="J228" s="21"/>
      <c r="K228" s="21"/>
      <c r="L228" s="21"/>
    </row>
    <row r="229" spans="10:12" ht="15.75" customHeight="1">
      <c r="J229" s="21"/>
      <c r="K229" s="21"/>
      <c r="L229" s="21"/>
    </row>
    <row r="230" spans="10:12" ht="15.75" customHeight="1">
      <c r="J230" s="21"/>
      <c r="K230" s="21"/>
      <c r="L230" s="21"/>
    </row>
    <row r="231" spans="10:12" ht="15.75" customHeight="1">
      <c r="J231" s="21"/>
      <c r="K231" s="21"/>
      <c r="L231" s="21"/>
    </row>
    <row r="232" spans="10:12" ht="15.75" customHeight="1">
      <c r="J232" s="21"/>
      <c r="K232" s="21"/>
      <c r="L232" s="21"/>
    </row>
    <row r="233" spans="10:12" ht="15.75" customHeight="1">
      <c r="J233" s="21"/>
      <c r="K233" s="21"/>
      <c r="L233" s="21"/>
    </row>
    <row r="234" spans="10:12" ht="15.75" customHeight="1">
      <c r="J234" s="21"/>
      <c r="K234" s="21"/>
      <c r="L234" s="21"/>
    </row>
    <row r="235" spans="10:12" ht="15.75" customHeight="1">
      <c r="J235" s="21"/>
      <c r="K235" s="21"/>
      <c r="L235" s="21"/>
    </row>
    <row r="236" spans="10:12" ht="15.75" customHeight="1">
      <c r="J236" s="21"/>
      <c r="K236" s="21"/>
      <c r="L236" s="21"/>
    </row>
    <row r="237" spans="10:12" ht="15.75" customHeight="1">
      <c r="J237" s="21"/>
      <c r="K237" s="21"/>
      <c r="L237" s="21"/>
    </row>
    <row r="238" spans="10:12" ht="15.75" customHeight="1">
      <c r="J238" s="21"/>
      <c r="K238" s="21"/>
      <c r="L238" s="21"/>
    </row>
    <row r="239" spans="10:12" ht="15.75" customHeight="1">
      <c r="J239" s="21"/>
      <c r="K239" s="21"/>
      <c r="L239" s="21"/>
    </row>
    <row r="240" spans="10:12" ht="15.75" customHeight="1">
      <c r="J240" s="21"/>
      <c r="K240" s="21"/>
      <c r="L240" s="21"/>
    </row>
    <row r="241" spans="10:12" ht="15.75" customHeight="1">
      <c r="J241" s="21"/>
      <c r="K241" s="21"/>
      <c r="L241" s="21"/>
    </row>
    <row r="242" spans="10:12" ht="15.75" customHeight="1">
      <c r="J242" s="21"/>
      <c r="K242" s="21"/>
      <c r="L242" s="21"/>
    </row>
    <row r="243" spans="10:12" ht="15.75" customHeight="1">
      <c r="J243" s="21"/>
      <c r="K243" s="21"/>
      <c r="L243" s="21"/>
    </row>
    <row r="244" spans="10:12" ht="15.75" customHeight="1">
      <c r="J244" s="21"/>
      <c r="K244" s="21"/>
      <c r="L244" s="21"/>
    </row>
    <row r="245" spans="10:12" ht="15.75" customHeight="1">
      <c r="J245" s="21"/>
      <c r="K245" s="21"/>
      <c r="L245" s="21"/>
    </row>
    <row r="246" spans="10:12" ht="15.75" customHeight="1">
      <c r="J246" s="21"/>
      <c r="K246" s="21"/>
      <c r="L246" s="21"/>
    </row>
    <row r="247" spans="10:12" ht="15.75" customHeight="1">
      <c r="J247" s="21"/>
      <c r="K247" s="21"/>
      <c r="L247" s="21"/>
    </row>
    <row r="248" spans="10:12" ht="15.75" customHeight="1">
      <c r="J248" s="21"/>
      <c r="K248" s="21"/>
      <c r="L248" s="21"/>
    </row>
    <row r="249" spans="10:12" ht="15.75" customHeight="1">
      <c r="J249" s="21"/>
      <c r="K249" s="21"/>
      <c r="L249" s="21"/>
    </row>
    <row r="250" spans="10:12" ht="15.75" customHeight="1">
      <c r="J250" s="21"/>
      <c r="K250" s="21"/>
      <c r="L250" s="21"/>
    </row>
    <row r="251" spans="10:12" ht="15.75" customHeight="1">
      <c r="J251" s="21"/>
      <c r="K251" s="21"/>
      <c r="L251" s="21"/>
    </row>
    <row r="252" spans="10:12" ht="15.75" customHeight="1">
      <c r="J252" s="21"/>
      <c r="K252" s="21"/>
      <c r="L252" s="21"/>
    </row>
    <row r="253" spans="10:12" ht="15.75" customHeight="1">
      <c r="J253" s="21"/>
      <c r="K253" s="21"/>
      <c r="L253" s="21"/>
    </row>
    <row r="254" spans="10:12" ht="15.75" customHeight="1">
      <c r="J254" s="21"/>
      <c r="K254" s="21"/>
      <c r="L254" s="21"/>
    </row>
    <row r="255" spans="10:12" ht="15.75" customHeight="1">
      <c r="J255" s="21"/>
      <c r="K255" s="21"/>
      <c r="L255" s="21"/>
    </row>
    <row r="256" spans="10:12" ht="15.75" customHeight="1">
      <c r="J256" s="21"/>
      <c r="K256" s="21"/>
      <c r="L256" s="21"/>
    </row>
    <row r="257" spans="10:12" ht="15.75" customHeight="1">
      <c r="J257" s="21"/>
      <c r="K257" s="21"/>
      <c r="L257" s="21"/>
    </row>
    <row r="258" spans="10:12" ht="15.75" customHeight="1">
      <c r="J258" s="21"/>
      <c r="K258" s="21"/>
      <c r="L258" s="21"/>
    </row>
    <row r="259" spans="10:12" ht="15.75" customHeight="1">
      <c r="J259" s="21"/>
      <c r="K259" s="21"/>
      <c r="L259" s="21"/>
    </row>
    <row r="260" spans="10:12" ht="15.75" customHeight="1">
      <c r="J260" s="21"/>
      <c r="K260" s="21"/>
      <c r="L260" s="21"/>
    </row>
    <row r="261" spans="10:12" ht="15.75" customHeight="1">
      <c r="J261" s="21"/>
      <c r="K261" s="21"/>
      <c r="L261" s="21"/>
    </row>
    <row r="262" spans="10:12" ht="15.75" customHeight="1">
      <c r="J262" s="21"/>
      <c r="K262" s="21"/>
      <c r="L262" s="21"/>
    </row>
    <row r="263" spans="10:12" ht="15.75" customHeight="1">
      <c r="J263" s="21"/>
      <c r="K263" s="21"/>
      <c r="L263" s="21"/>
    </row>
    <row r="264" spans="10:12" ht="15.75" customHeight="1">
      <c r="J264" s="21"/>
      <c r="K264" s="21"/>
      <c r="L264" s="21"/>
    </row>
  </sheetData>
  <printOptions/>
  <pageMargins left="0.75" right="0.5" top="0.5" bottom="0.5" header="0"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57"/>
  <sheetViews>
    <sheetView workbookViewId="0" topLeftCell="A2">
      <selection activeCell="A9" sqref="A9"/>
    </sheetView>
  </sheetViews>
  <sheetFormatPr defaultColWidth="9.140625" defaultRowHeight="15.75" customHeight="1"/>
  <cols>
    <col min="1" max="1" width="43.57421875" style="2" customWidth="1"/>
    <col min="2" max="2" width="0.85546875" style="2" customWidth="1"/>
    <col min="3" max="3" width="12.57421875" style="2" customWidth="1"/>
    <col min="4" max="4" width="0.9921875" style="2" customWidth="1"/>
    <col min="5" max="5" width="12.57421875" style="2" customWidth="1"/>
    <col min="6" max="6" width="0.9921875" style="2" customWidth="1"/>
    <col min="7" max="7" width="12.57421875" style="2" customWidth="1"/>
    <col min="8" max="8" width="0.9921875" style="2" customWidth="1"/>
    <col min="9" max="9" width="12.57421875" style="2" customWidth="1"/>
    <col min="10" max="10" width="0.13671875" style="2" hidden="1" customWidth="1"/>
    <col min="11" max="20" width="1.7109375" style="2" hidden="1" customWidth="1"/>
    <col min="21" max="21" width="11.57421875" style="2" hidden="1" customWidth="1"/>
    <col min="22" max="22" width="2.140625" style="2" hidden="1" customWidth="1"/>
    <col min="23" max="23" width="0.42578125" style="2" hidden="1" customWidth="1"/>
    <col min="24" max="24" width="0.13671875" style="2" hidden="1" customWidth="1"/>
    <col min="25" max="25" width="1.8515625" style="2" customWidth="1"/>
    <col min="26" max="26" width="12.140625" style="11" customWidth="1"/>
    <col min="27" max="27" width="11.140625" style="2" customWidth="1"/>
    <col min="28" max="16384" width="9.140625" style="2" customWidth="1"/>
  </cols>
  <sheetData>
    <row r="1" spans="1:26" ht="15.75" customHeight="1">
      <c r="A1" s="178" t="s">
        <v>119</v>
      </c>
      <c r="B1" s="178"/>
      <c r="C1" s="178"/>
      <c r="D1" s="178"/>
      <c r="E1" s="178"/>
      <c r="F1" s="178"/>
      <c r="G1" s="178"/>
      <c r="H1" s="178"/>
      <c r="I1" s="178"/>
      <c r="J1" s="34"/>
      <c r="K1" s="34"/>
      <c r="Z1" s="69"/>
    </row>
    <row r="2" spans="1:26" ht="15.75" customHeight="1">
      <c r="A2" s="179" t="s">
        <v>139</v>
      </c>
      <c r="B2" s="179"/>
      <c r="C2" s="179"/>
      <c r="D2" s="179"/>
      <c r="E2" s="179"/>
      <c r="F2" s="179"/>
      <c r="G2" s="179"/>
      <c r="H2" s="179"/>
      <c r="I2" s="179"/>
      <c r="J2" s="34"/>
      <c r="K2" s="34"/>
      <c r="Z2" s="69"/>
    </row>
    <row r="3" spans="1:26" ht="15.75" customHeight="1">
      <c r="A3" s="179" t="s">
        <v>14</v>
      </c>
      <c r="B3" s="179"/>
      <c r="C3" s="179"/>
      <c r="D3" s="179"/>
      <c r="E3" s="179"/>
      <c r="F3" s="179"/>
      <c r="G3" s="179"/>
      <c r="H3" s="179"/>
      <c r="I3" s="179"/>
      <c r="J3" s="35"/>
      <c r="K3" s="35"/>
      <c r="Z3" s="12"/>
    </row>
    <row r="4" spans="1:26" ht="15.75" customHeight="1">
      <c r="A4" s="180" t="s">
        <v>60</v>
      </c>
      <c r="B4" s="180"/>
      <c r="C4" s="180"/>
      <c r="D4" s="180"/>
      <c r="E4" s="180"/>
      <c r="F4" s="180"/>
      <c r="G4" s="180"/>
      <c r="H4" s="180"/>
      <c r="I4" s="180"/>
      <c r="J4" s="36"/>
      <c r="K4" s="35"/>
      <c r="Z4" s="68"/>
    </row>
    <row r="5" spans="1:26" ht="15.75" customHeight="1">
      <c r="A5" s="180" t="s">
        <v>148</v>
      </c>
      <c r="B5" s="180"/>
      <c r="C5" s="180"/>
      <c r="D5" s="180"/>
      <c r="E5" s="180"/>
      <c r="F5" s="180"/>
      <c r="G5" s="180"/>
      <c r="H5" s="180"/>
      <c r="I5" s="180"/>
      <c r="J5" s="36"/>
      <c r="K5" s="35"/>
      <c r="Z5" s="68"/>
    </row>
    <row r="6" spans="1:26" ht="15.75" customHeight="1">
      <c r="A6" s="32"/>
      <c r="B6" s="32"/>
      <c r="C6" s="32"/>
      <c r="D6" s="32"/>
      <c r="E6" s="32"/>
      <c r="F6" s="32"/>
      <c r="G6" s="32"/>
      <c r="H6" s="32"/>
      <c r="I6" s="32"/>
      <c r="J6" s="36"/>
      <c r="K6" s="35"/>
      <c r="Z6" s="68"/>
    </row>
    <row r="7" spans="1:26" ht="15.75" customHeight="1">
      <c r="A7" s="1"/>
      <c r="B7" s="32"/>
      <c r="D7" s="32"/>
      <c r="E7" s="37"/>
      <c r="F7" s="36"/>
      <c r="G7" s="36"/>
      <c r="H7" s="36"/>
      <c r="I7" s="37"/>
      <c r="J7" s="32"/>
      <c r="K7" s="71"/>
      <c r="Z7" s="70"/>
    </row>
    <row r="8" spans="1:26" ht="15.75" customHeight="1">
      <c r="A8" s="32"/>
      <c r="B8" s="38"/>
      <c r="C8" s="181" t="s">
        <v>85</v>
      </c>
      <c r="D8" s="181"/>
      <c r="E8" s="181"/>
      <c r="F8" s="38"/>
      <c r="G8" s="181" t="s">
        <v>152</v>
      </c>
      <c r="H8" s="181"/>
      <c r="I8" s="181"/>
      <c r="J8" s="73"/>
      <c r="K8" s="74"/>
      <c r="Z8" s="72"/>
    </row>
    <row r="9" spans="1:27" ht="15.75" customHeight="1">
      <c r="A9" s="38"/>
      <c r="B9" s="38"/>
      <c r="C9" s="182" t="s">
        <v>149</v>
      </c>
      <c r="D9" s="183"/>
      <c r="E9" s="183"/>
      <c r="F9" s="38"/>
      <c r="G9" s="182" t="s">
        <v>149</v>
      </c>
      <c r="H9" s="183"/>
      <c r="I9" s="183"/>
      <c r="J9" s="75"/>
      <c r="K9" s="74"/>
      <c r="Z9" s="173"/>
      <c r="AA9" s="11"/>
    </row>
    <row r="10" spans="1:27" ht="15.75" customHeight="1">
      <c r="A10" s="38"/>
      <c r="B10" s="38"/>
      <c r="C10" s="111">
        <v>2003</v>
      </c>
      <c r="D10" s="75"/>
      <c r="E10" s="111">
        <v>2002</v>
      </c>
      <c r="F10" s="38"/>
      <c r="G10" s="111">
        <v>2003</v>
      </c>
      <c r="H10" s="75"/>
      <c r="I10" s="111">
        <v>2002</v>
      </c>
      <c r="J10" s="75"/>
      <c r="K10" s="74"/>
      <c r="Z10" s="174"/>
      <c r="AA10" s="175"/>
    </row>
    <row r="11" spans="1:27" ht="15.75" customHeight="1">
      <c r="A11" s="38"/>
      <c r="B11" s="38"/>
      <c r="C11" s="6" t="s">
        <v>3</v>
      </c>
      <c r="D11" s="6"/>
      <c r="E11" s="77" t="s">
        <v>3</v>
      </c>
      <c r="F11" s="38"/>
      <c r="G11" s="78" t="str">
        <f>C11</f>
        <v>RM'000</v>
      </c>
      <c r="H11" s="38"/>
      <c r="I11" s="77" t="s">
        <v>3</v>
      </c>
      <c r="J11" s="75"/>
      <c r="K11" s="74"/>
      <c r="U11" s="11"/>
      <c r="V11" s="11"/>
      <c r="W11" s="79"/>
      <c r="Z11" s="79"/>
      <c r="AA11" s="176"/>
    </row>
    <row r="12" spans="1:27" ht="15.75" customHeight="1">
      <c r="A12" s="38"/>
      <c r="B12" s="38"/>
      <c r="C12" s="6"/>
      <c r="D12" s="6"/>
      <c r="E12" s="77"/>
      <c r="F12" s="38"/>
      <c r="G12" s="77"/>
      <c r="H12" s="38"/>
      <c r="I12" s="77"/>
      <c r="J12" s="75"/>
      <c r="K12" s="74"/>
      <c r="U12" s="11"/>
      <c r="V12" s="11"/>
      <c r="W12" s="79"/>
      <c r="Z12" s="79"/>
      <c r="AA12" s="79"/>
    </row>
    <row r="13" spans="1:27" ht="15.75" customHeight="1" thickBot="1">
      <c r="A13" s="38" t="s">
        <v>0</v>
      </c>
      <c r="B13" s="38"/>
      <c r="C13" s="10">
        <v>33977</v>
      </c>
      <c r="D13" s="9"/>
      <c r="E13" s="116">
        <v>102144</v>
      </c>
      <c r="F13" s="80"/>
      <c r="G13" s="117">
        <v>187991</v>
      </c>
      <c r="H13" s="80"/>
      <c r="I13" s="118">
        <v>278445</v>
      </c>
      <c r="J13" s="9"/>
      <c r="K13" s="81"/>
      <c r="U13" s="83"/>
      <c r="V13" s="11"/>
      <c r="W13" s="81"/>
      <c r="AA13" s="177"/>
    </row>
    <row r="14" spans="1:27" ht="14.25" customHeight="1" thickTop="1">
      <c r="A14" s="38"/>
      <c r="B14" s="38"/>
      <c r="C14" s="81"/>
      <c r="D14" s="81"/>
      <c r="E14" s="81"/>
      <c r="F14" s="80"/>
      <c r="G14" s="84"/>
      <c r="H14" s="80"/>
      <c r="I14" s="81"/>
      <c r="K14" s="39"/>
      <c r="U14" s="11"/>
      <c r="V14" s="11"/>
      <c r="W14" s="81"/>
      <c r="AA14" s="84"/>
    </row>
    <row r="15" spans="1:27" ht="15.75" customHeight="1">
      <c r="A15" s="38" t="s">
        <v>233</v>
      </c>
      <c r="B15" s="38"/>
      <c r="D15" s="7"/>
      <c r="F15" s="38"/>
      <c r="H15" s="38"/>
      <c r="J15" s="9"/>
      <c r="K15" s="81"/>
      <c r="U15" s="11"/>
      <c r="V15" s="11"/>
      <c r="W15" s="81"/>
      <c r="AA15" s="9"/>
    </row>
    <row r="16" spans="1:27" ht="15.75" customHeight="1">
      <c r="A16" s="38" t="s">
        <v>234</v>
      </c>
      <c r="B16" s="38"/>
      <c r="C16" s="7">
        <f>-36669-56+1+40161</f>
        <v>3437</v>
      </c>
      <c r="D16" s="7"/>
      <c r="E16" s="7">
        <f>4158+3600</f>
        <v>7758</v>
      </c>
      <c r="F16" s="38"/>
      <c r="G16" s="7">
        <f>7717-437-43415+292+1+40161</f>
        <v>4319</v>
      </c>
      <c r="H16" s="38"/>
      <c r="I16" s="7">
        <f>6116+3600</f>
        <v>9716</v>
      </c>
      <c r="J16" s="9"/>
      <c r="K16" s="81"/>
      <c r="U16" s="11"/>
      <c r="V16" s="11"/>
      <c r="W16" s="81"/>
      <c r="AA16" s="9"/>
    </row>
    <row r="17" spans="1:27" ht="15.75" customHeight="1">
      <c r="A17" s="38"/>
      <c r="B17" s="38"/>
      <c r="C17" s="7"/>
      <c r="D17" s="7"/>
      <c r="E17" s="7"/>
      <c r="F17" s="38"/>
      <c r="G17" s="7"/>
      <c r="H17" s="38"/>
      <c r="I17" s="7"/>
      <c r="J17" s="9"/>
      <c r="K17" s="81"/>
      <c r="U17" s="11"/>
      <c r="V17" s="11"/>
      <c r="W17" s="81"/>
      <c r="AA17" s="9"/>
    </row>
    <row r="18" spans="1:27" ht="15.75" customHeight="1">
      <c r="A18" s="38" t="s">
        <v>232</v>
      </c>
      <c r="B18" s="38"/>
      <c r="C18" s="7">
        <v>-40161</v>
      </c>
      <c r="D18" s="7"/>
      <c r="E18" s="7">
        <v>-3600</v>
      </c>
      <c r="F18" s="38"/>
      <c r="G18" s="7">
        <v>-40161</v>
      </c>
      <c r="H18" s="38"/>
      <c r="I18" s="7">
        <v>-3600</v>
      </c>
      <c r="J18" s="9"/>
      <c r="K18" s="81"/>
      <c r="U18" s="11"/>
      <c r="V18" s="11"/>
      <c r="W18" s="81"/>
      <c r="AA18" s="9"/>
    </row>
    <row r="19" spans="1:27" ht="15.75" customHeight="1">
      <c r="A19" s="38"/>
      <c r="B19" s="38"/>
      <c r="C19" s="9"/>
      <c r="D19" s="9"/>
      <c r="E19" s="39"/>
      <c r="F19" s="38"/>
      <c r="G19" s="9"/>
      <c r="H19" s="38"/>
      <c r="I19" s="86"/>
      <c r="J19" s="9"/>
      <c r="K19" s="81"/>
      <c r="U19" s="83"/>
      <c r="V19" s="11"/>
      <c r="W19" s="81"/>
      <c r="AA19" s="9"/>
    </row>
    <row r="20" spans="1:27" ht="15.75" customHeight="1">
      <c r="A20" s="38" t="s">
        <v>57</v>
      </c>
      <c r="B20" s="38"/>
      <c r="C20" s="7">
        <v>-4701</v>
      </c>
      <c r="D20" s="7"/>
      <c r="E20" s="39">
        <v>-6072</v>
      </c>
      <c r="F20" s="38"/>
      <c r="G20" s="84">
        <f>-20606+437</f>
        <v>-20169</v>
      </c>
      <c r="H20" s="38"/>
      <c r="I20" s="86">
        <v>-27300</v>
      </c>
      <c r="J20" s="9"/>
      <c r="K20" s="81"/>
      <c r="U20" s="11"/>
      <c r="V20" s="11"/>
      <c r="W20" s="81"/>
      <c r="AA20" s="84"/>
    </row>
    <row r="21" spans="1:27" ht="15.75" customHeight="1">
      <c r="A21" s="38"/>
      <c r="B21" s="38"/>
      <c r="C21" s="9"/>
      <c r="D21" s="9"/>
      <c r="E21" s="88"/>
      <c r="F21" s="38"/>
      <c r="G21" s="9"/>
      <c r="H21" s="38"/>
      <c r="I21" s="86"/>
      <c r="J21" s="9"/>
      <c r="K21" s="81"/>
      <c r="U21" s="83"/>
      <c r="V21" s="11"/>
      <c r="W21" s="81"/>
      <c r="AA21" s="9"/>
    </row>
    <row r="22" spans="1:27" ht="15.75" customHeight="1">
      <c r="A22" s="38" t="s">
        <v>216</v>
      </c>
      <c r="B22" s="38"/>
      <c r="C22" s="8">
        <v>7661</v>
      </c>
      <c r="D22" s="7"/>
      <c r="E22" s="91">
        <v>-13244</v>
      </c>
      <c r="F22" s="38"/>
      <c r="G22" s="90">
        <v>11398</v>
      </c>
      <c r="H22" s="38"/>
      <c r="I22" s="91">
        <v>3592</v>
      </c>
      <c r="J22" s="9"/>
      <c r="K22" s="81"/>
      <c r="U22" s="11"/>
      <c r="V22" s="11"/>
      <c r="W22" s="81"/>
      <c r="AA22" s="84"/>
    </row>
    <row r="23" spans="1:27" ht="15.75" customHeight="1">
      <c r="A23" s="38"/>
      <c r="B23" s="38"/>
      <c r="C23" s="9"/>
      <c r="D23" s="92"/>
      <c r="E23" s="88"/>
      <c r="F23" s="93"/>
      <c r="G23" s="9"/>
      <c r="H23" s="93"/>
      <c r="I23" s="88"/>
      <c r="J23" s="9"/>
      <c r="K23" s="81"/>
      <c r="U23" s="83"/>
      <c r="V23" s="11"/>
      <c r="W23" s="94"/>
      <c r="AA23" s="9"/>
    </row>
    <row r="24" spans="1:27" ht="15.75" customHeight="1">
      <c r="A24" s="87" t="s">
        <v>135</v>
      </c>
      <c r="B24" s="38"/>
      <c r="C24" s="9">
        <f>SUM(C16:C22)</f>
        <v>-33764</v>
      </c>
      <c r="D24" s="9"/>
      <c r="E24" s="9">
        <f>SUM(E16:E22)</f>
        <v>-15158</v>
      </c>
      <c r="F24" s="38"/>
      <c r="G24" s="9">
        <f>SUM(G16:G22)</f>
        <v>-44613</v>
      </c>
      <c r="H24" s="38"/>
      <c r="I24" s="9">
        <f>SUM(I16:I22)</f>
        <v>-17592</v>
      </c>
      <c r="J24" s="9"/>
      <c r="K24" s="81"/>
      <c r="U24" s="11"/>
      <c r="V24" s="11"/>
      <c r="W24" s="95"/>
      <c r="Z24" s="9"/>
      <c r="AA24" s="9"/>
    </row>
    <row r="25" spans="1:27" ht="15.75" customHeight="1">
      <c r="A25" s="87"/>
      <c r="B25" s="38"/>
      <c r="C25" s="81"/>
      <c r="D25" s="81"/>
      <c r="E25" s="81"/>
      <c r="F25" s="38"/>
      <c r="G25" s="84"/>
      <c r="H25" s="38"/>
      <c r="I25" s="81"/>
      <c r="J25" s="81"/>
      <c r="K25" s="81"/>
      <c r="U25" s="11"/>
      <c r="V25" s="11"/>
      <c r="W25" s="81"/>
      <c r="AA25" s="84"/>
    </row>
    <row r="26" spans="1:27" ht="15.75" customHeight="1">
      <c r="A26" s="38" t="s">
        <v>58</v>
      </c>
      <c r="B26" s="38"/>
      <c r="C26" s="8">
        <v>-2447</v>
      </c>
      <c r="D26" s="9"/>
      <c r="E26" s="91">
        <v>2509</v>
      </c>
      <c r="F26" s="38"/>
      <c r="G26" s="90">
        <v>-6335</v>
      </c>
      <c r="H26" s="38"/>
      <c r="I26" s="91">
        <v>-5143</v>
      </c>
      <c r="J26" s="9"/>
      <c r="K26" s="81"/>
      <c r="U26" s="11"/>
      <c r="V26" s="11"/>
      <c r="W26" s="81"/>
      <c r="AA26" s="9"/>
    </row>
    <row r="27" spans="1:27" ht="15.75" customHeight="1">
      <c r="A27" s="38"/>
      <c r="B27" s="38"/>
      <c r="C27" s="81"/>
      <c r="D27" s="81"/>
      <c r="E27" s="81"/>
      <c r="F27" s="38"/>
      <c r="G27" s="84"/>
      <c r="H27" s="38"/>
      <c r="I27" s="81"/>
      <c r="J27" s="81"/>
      <c r="K27" s="81"/>
      <c r="U27" s="11"/>
      <c r="V27" s="11"/>
      <c r="W27" s="81"/>
      <c r="AA27" s="84"/>
    </row>
    <row r="28" spans="1:27" ht="15.75" customHeight="1">
      <c r="A28" s="87" t="s">
        <v>136</v>
      </c>
      <c r="B28" s="38"/>
      <c r="C28" s="9">
        <f>SUM(C24:C26)</f>
        <v>-36211</v>
      </c>
      <c r="D28" s="9"/>
      <c r="E28" s="9">
        <f>SUM(E24:E26)</f>
        <v>-12649</v>
      </c>
      <c r="F28" s="38"/>
      <c r="G28" s="9">
        <f>SUM(G24:G26)</f>
        <v>-50948</v>
      </c>
      <c r="H28" s="38"/>
      <c r="I28" s="9">
        <f>SUM(I24:I26)</f>
        <v>-22735</v>
      </c>
      <c r="J28" s="81"/>
      <c r="K28" s="81"/>
      <c r="U28" s="83"/>
      <c r="V28" s="11"/>
      <c r="W28" s="81"/>
      <c r="Z28" s="9"/>
      <c r="AA28" s="9"/>
    </row>
    <row r="29" spans="1:27" ht="15.75" customHeight="1">
      <c r="A29" s="38"/>
      <c r="B29" s="38"/>
      <c r="C29" s="81"/>
      <c r="D29" s="81"/>
      <c r="E29" s="81"/>
      <c r="F29" s="38"/>
      <c r="G29" s="84"/>
      <c r="H29" s="38"/>
      <c r="I29" s="81"/>
      <c r="J29" s="81"/>
      <c r="K29" s="81"/>
      <c r="U29" s="11"/>
      <c r="V29" s="11"/>
      <c r="W29" s="81"/>
      <c r="AA29" s="84"/>
    </row>
    <row r="30" spans="1:27" ht="15.75" customHeight="1">
      <c r="A30" s="38" t="s">
        <v>35</v>
      </c>
      <c r="B30" s="38"/>
      <c r="C30" s="90">
        <v>12001</v>
      </c>
      <c r="E30" s="91">
        <v>-979</v>
      </c>
      <c r="F30" s="38"/>
      <c r="G30" s="90">
        <v>11862</v>
      </c>
      <c r="H30" s="38"/>
      <c r="I30" s="91">
        <v>-119</v>
      </c>
      <c r="J30" s="11"/>
      <c r="K30" s="81"/>
      <c r="U30" s="11"/>
      <c r="V30" s="11"/>
      <c r="W30" s="81"/>
      <c r="AA30" s="84"/>
    </row>
    <row r="31" spans="2:27" ht="15.75" customHeight="1">
      <c r="B31" s="38"/>
      <c r="C31" s="9"/>
      <c r="D31" s="9"/>
      <c r="E31" s="81"/>
      <c r="F31" s="38"/>
      <c r="G31" s="9"/>
      <c r="H31" s="38"/>
      <c r="I31" s="82"/>
      <c r="J31" s="9"/>
      <c r="K31" s="81"/>
      <c r="U31" s="83"/>
      <c r="V31" s="11"/>
      <c r="W31" s="81"/>
      <c r="AA31" s="9"/>
    </row>
    <row r="32" spans="1:27" ht="15.75" customHeight="1">
      <c r="A32" s="87" t="s">
        <v>59</v>
      </c>
      <c r="B32" s="38"/>
      <c r="C32" s="8">
        <f>SUM(C28:C30)</f>
        <v>-24210</v>
      </c>
      <c r="D32" s="9"/>
      <c r="E32" s="8">
        <f>SUM(E28:E30)</f>
        <v>-13628</v>
      </c>
      <c r="F32" s="38"/>
      <c r="G32" s="8">
        <f>SUM(G28:G30)</f>
        <v>-39086</v>
      </c>
      <c r="H32" s="38"/>
      <c r="I32" s="8">
        <f>SUM(I28:I30)</f>
        <v>-22854</v>
      </c>
      <c r="J32" s="9"/>
      <c r="K32" s="81"/>
      <c r="U32" s="83"/>
      <c r="V32" s="11"/>
      <c r="W32" s="81"/>
      <c r="Z32" s="9"/>
      <c r="AA32" s="9"/>
    </row>
    <row r="33" spans="3:27" ht="15.75" customHeight="1">
      <c r="C33" s="9"/>
      <c r="D33" s="9"/>
      <c r="E33" s="9"/>
      <c r="F33" s="9"/>
      <c r="G33" s="9"/>
      <c r="H33" s="9"/>
      <c r="I33" s="9"/>
      <c r="AA33" s="9"/>
    </row>
    <row r="34" spans="1:27" ht="15.75" customHeight="1">
      <c r="A34" s="38" t="s">
        <v>137</v>
      </c>
      <c r="B34" s="38"/>
      <c r="C34" s="122">
        <f>C32/646393*100</f>
        <v>-3.7453994706007028</v>
      </c>
      <c r="D34" s="9"/>
      <c r="E34" s="123">
        <v>-2.18</v>
      </c>
      <c r="F34" s="38"/>
      <c r="G34" s="110">
        <f>+G32/646393*100</f>
        <v>-6.046785778930156</v>
      </c>
      <c r="H34" s="38"/>
      <c r="I34" s="123">
        <v>-3.84</v>
      </c>
      <c r="J34" s="9"/>
      <c r="K34" s="81"/>
      <c r="U34" s="11"/>
      <c r="V34" s="11"/>
      <c r="W34" s="81"/>
      <c r="Z34" s="121"/>
      <c r="AA34" s="121"/>
    </row>
    <row r="35" spans="1:27" ht="9" customHeight="1">
      <c r="A35" s="38"/>
      <c r="B35" s="38"/>
      <c r="C35" s="109"/>
      <c r="D35" s="9"/>
      <c r="E35" s="96"/>
      <c r="F35" s="38"/>
      <c r="G35" s="121"/>
      <c r="H35" s="38"/>
      <c r="I35" s="96"/>
      <c r="J35" s="9"/>
      <c r="K35" s="81"/>
      <c r="U35" s="11"/>
      <c r="V35" s="11"/>
      <c r="W35" s="81"/>
      <c r="AA35" s="121"/>
    </row>
    <row r="36" spans="1:27" ht="15.75" customHeight="1">
      <c r="A36" s="38" t="s">
        <v>84</v>
      </c>
      <c r="B36" s="38"/>
      <c r="C36" s="124" t="s">
        <v>15</v>
      </c>
      <c r="D36" s="83"/>
      <c r="E36" s="124" t="s">
        <v>15</v>
      </c>
      <c r="F36" s="80"/>
      <c r="G36" s="124" t="s">
        <v>15</v>
      </c>
      <c r="H36" s="80"/>
      <c r="I36" s="124" t="s">
        <v>15</v>
      </c>
      <c r="J36" s="83"/>
      <c r="K36" s="81"/>
      <c r="U36" s="11"/>
      <c r="V36" s="11"/>
      <c r="W36" s="83"/>
      <c r="AA36" s="137"/>
    </row>
    <row r="37" spans="1:27" ht="15.75" customHeight="1">
      <c r="A37" s="38"/>
      <c r="B37" s="38"/>
      <c r="C37" s="9"/>
      <c r="D37" s="9"/>
      <c r="E37" s="9"/>
      <c r="F37" s="9"/>
      <c r="G37" s="9"/>
      <c r="H37" s="9"/>
      <c r="I37" s="9"/>
      <c r="J37" s="9"/>
      <c r="K37" s="81"/>
      <c r="U37" s="11"/>
      <c r="V37" s="11"/>
      <c r="W37" s="89"/>
      <c r="Z37" s="9"/>
      <c r="AA37" s="9"/>
    </row>
    <row r="38" spans="1:27" ht="15.75" customHeight="1">
      <c r="A38" s="38"/>
      <c r="B38" s="38"/>
      <c r="C38" s="9"/>
      <c r="D38" s="9"/>
      <c r="E38" s="9"/>
      <c r="F38" s="9"/>
      <c r="G38" s="9"/>
      <c r="H38" s="9"/>
      <c r="I38" s="9"/>
      <c r="J38" s="9"/>
      <c r="K38" s="81"/>
      <c r="U38" s="11"/>
      <c r="V38" s="11"/>
      <c r="W38" s="89"/>
      <c r="Z38" s="9"/>
      <c r="AA38" s="11"/>
    </row>
    <row r="39" spans="1:27" ht="15.75" customHeight="1">
      <c r="A39" s="38"/>
      <c r="B39" s="38"/>
      <c r="C39" s="9"/>
      <c r="D39" s="9"/>
      <c r="E39" s="9"/>
      <c r="F39" s="9"/>
      <c r="G39" s="9"/>
      <c r="H39" s="9"/>
      <c r="I39" s="9"/>
      <c r="J39" s="97"/>
      <c r="K39" s="97"/>
      <c r="U39" s="11"/>
      <c r="V39" s="11"/>
      <c r="W39" s="97"/>
      <c r="Z39" s="9"/>
      <c r="AA39" s="11"/>
    </row>
    <row r="40" ht="15.75" customHeight="1">
      <c r="AA40" s="11"/>
    </row>
    <row r="41" spans="1:27" ht="15.75" customHeight="1">
      <c r="A41" s="38"/>
      <c r="B41" s="38"/>
      <c r="C41" s="85"/>
      <c r="D41" s="85"/>
      <c r="E41" s="85"/>
      <c r="F41" s="85"/>
      <c r="G41" s="85"/>
      <c r="H41" s="85"/>
      <c r="I41" s="85"/>
      <c r="J41" s="97"/>
      <c r="K41" s="97"/>
      <c r="U41" s="11"/>
      <c r="V41" s="11"/>
      <c r="W41" s="97"/>
      <c r="Z41" s="97"/>
      <c r="AA41" s="11"/>
    </row>
    <row r="42" spans="10:27" ht="15.75" customHeight="1">
      <c r="J42" s="11"/>
      <c r="K42" s="11"/>
      <c r="U42" s="11"/>
      <c r="V42" s="11"/>
      <c r="W42" s="11"/>
      <c r="AA42" s="11"/>
    </row>
    <row r="43" spans="10:27" ht="15.75" customHeight="1">
      <c r="J43" s="11"/>
      <c r="K43" s="11"/>
      <c r="U43" s="11"/>
      <c r="V43" s="11"/>
      <c r="W43" s="11"/>
      <c r="AA43" s="11"/>
    </row>
    <row r="44" spans="10:27" ht="15.75" customHeight="1">
      <c r="J44" s="11"/>
      <c r="K44" s="11"/>
      <c r="U44" s="11"/>
      <c r="V44" s="11"/>
      <c r="W44" s="11"/>
      <c r="AA44" s="11"/>
    </row>
    <row r="45" spans="10:27" ht="15.75" customHeight="1">
      <c r="J45" s="11"/>
      <c r="K45" s="11"/>
      <c r="U45" s="11"/>
      <c r="V45" s="11"/>
      <c r="W45" s="11"/>
      <c r="AA45" s="11"/>
    </row>
    <row r="46" spans="10:27" ht="15.75" customHeight="1">
      <c r="J46" s="11"/>
      <c r="K46" s="11"/>
      <c r="U46" s="11"/>
      <c r="V46" s="11"/>
      <c r="W46" s="11"/>
      <c r="AA46" s="11"/>
    </row>
    <row r="47" spans="3:27" ht="15.75" customHeight="1">
      <c r="C47" s="73"/>
      <c r="D47" s="87"/>
      <c r="E47" s="73"/>
      <c r="J47" s="11"/>
      <c r="K47" s="11"/>
      <c r="U47" s="11"/>
      <c r="V47" s="11"/>
      <c r="W47" s="11"/>
      <c r="AA47" s="11"/>
    </row>
    <row r="48" spans="3:27" ht="15.75" customHeight="1">
      <c r="C48" s="75"/>
      <c r="D48" s="87"/>
      <c r="E48" s="75"/>
      <c r="J48" s="11"/>
      <c r="K48" s="11"/>
      <c r="U48" s="11"/>
      <c r="V48" s="11"/>
      <c r="W48" s="11"/>
      <c r="AA48" s="11"/>
    </row>
    <row r="49" spans="3:27" ht="15.75" customHeight="1">
      <c r="C49" s="75"/>
      <c r="D49" s="87"/>
      <c r="E49" s="75"/>
      <c r="J49" s="11"/>
      <c r="K49" s="11"/>
      <c r="U49" s="11"/>
      <c r="V49" s="11"/>
      <c r="W49" s="11"/>
      <c r="AA49" s="11"/>
    </row>
    <row r="50" spans="3:27" ht="15.75" customHeight="1">
      <c r="C50" s="75"/>
      <c r="D50" s="87"/>
      <c r="E50" s="75"/>
      <c r="J50" s="11"/>
      <c r="K50" s="11"/>
      <c r="U50" s="11"/>
      <c r="V50" s="11"/>
      <c r="W50" s="11"/>
      <c r="AA50" s="11"/>
    </row>
    <row r="51" spans="3:27" ht="15.75" customHeight="1">
      <c r="C51" s="76"/>
      <c r="D51" s="87"/>
      <c r="E51" s="76"/>
      <c r="J51" s="11"/>
      <c r="K51" s="11"/>
      <c r="U51" s="11"/>
      <c r="V51" s="11"/>
      <c r="W51" s="11"/>
      <c r="AA51" s="11"/>
    </row>
    <row r="52" spans="10:27" ht="15.75" customHeight="1">
      <c r="J52" s="11"/>
      <c r="K52" s="11"/>
      <c r="U52" s="11"/>
      <c r="V52" s="11"/>
      <c r="W52" s="11"/>
      <c r="AA52" s="11"/>
    </row>
    <row r="53" spans="10:27" ht="15.75" customHeight="1">
      <c r="J53" s="11"/>
      <c r="K53" s="11"/>
      <c r="U53" s="11"/>
      <c r="V53" s="11"/>
      <c r="W53" s="11"/>
      <c r="AA53" s="11"/>
    </row>
    <row r="54" spans="10:27" ht="15.75" customHeight="1">
      <c r="J54" s="11"/>
      <c r="K54" s="11"/>
      <c r="U54" s="11"/>
      <c r="V54" s="11"/>
      <c r="W54" s="11"/>
      <c r="AA54" s="11"/>
    </row>
    <row r="55" spans="10:27" ht="15.75" customHeight="1">
      <c r="J55" s="11"/>
      <c r="K55" s="11"/>
      <c r="U55" s="11"/>
      <c r="V55" s="11"/>
      <c r="W55" s="11"/>
      <c r="AA55" s="11"/>
    </row>
    <row r="56" spans="10:27" ht="15.75" customHeight="1">
      <c r="J56" s="11"/>
      <c r="K56" s="11"/>
      <c r="AA56" s="11"/>
    </row>
    <row r="57" spans="10:27" ht="15.75" customHeight="1">
      <c r="J57" s="11"/>
      <c r="K57" s="11"/>
      <c r="AA57" s="11"/>
    </row>
    <row r="58" spans="10:27" ht="15.75" customHeight="1">
      <c r="J58" s="11"/>
      <c r="K58" s="11"/>
      <c r="AA58" s="11"/>
    </row>
    <row r="59" spans="10:27" ht="15.75" customHeight="1">
      <c r="J59" s="11"/>
      <c r="K59" s="11"/>
      <c r="AA59" s="11"/>
    </row>
    <row r="60" spans="10:27" ht="15.75" customHeight="1">
      <c r="J60" s="11"/>
      <c r="K60" s="11"/>
      <c r="AA60" s="11"/>
    </row>
    <row r="61" spans="10:11" ht="15.75" customHeight="1">
      <c r="J61" s="11"/>
      <c r="K61" s="11"/>
    </row>
    <row r="62" spans="10:11" ht="15.75" customHeight="1">
      <c r="J62" s="11"/>
      <c r="K62" s="11"/>
    </row>
    <row r="63" spans="10:11" ht="15.75" customHeight="1">
      <c r="J63" s="11"/>
      <c r="K63" s="11"/>
    </row>
    <row r="64" spans="10:11" ht="15.75" customHeight="1">
      <c r="J64" s="11"/>
      <c r="K64" s="11"/>
    </row>
    <row r="65" spans="10:11" ht="15.75" customHeight="1">
      <c r="J65" s="11"/>
      <c r="K65" s="11"/>
    </row>
    <row r="66" spans="10:11" ht="15.75" customHeight="1">
      <c r="J66" s="11"/>
      <c r="K66" s="11"/>
    </row>
    <row r="67" spans="10:11" ht="15.75" customHeight="1">
      <c r="J67" s="11"/>
      <c r="K67" s="11"/>
    </row>
    <row r="68" spans="10:11" ht="15.75" customHeight="1">
      <c r="J68" s="11"/>
      <c r="K68" s="11"/>
    </row>
    <row r="69" spans="10:11" ht="15.75" customHeight="1">
      <c r="J69" s="11"/>
      <c r="K69" s="11"/>
    </row>
    <row r="70" spans="10:11" ht="15.75" customHeight="1">
      <c r="J70" s="11"/>
      <c r="K70" s="11"/>
    </row>
    <row r="71" spans="10:11" ht="15.75" customHeight="1">
      <c r="J71" s="11"/>
      <c r="K71" s="11"/>
    </row>
    <row r="72" spans="10:11" ht="15.75" customHeight="1">
      <c r="J72" s="11"/>
      <c r="K72" s="11"/>
    </row>
    <row r="73" spans="10:11" ht="15.75" customHeight="1">
      <c r="J73" s="11"/>
      <c r="K73" s="11"/>
    </row>
    <row r="74" spans="10:11" ht="15.75" customHeight="1">
      <c r="J74" s="11"/>
      <c r="K74" s="11"/>
    </row>
    <row r="75" spans="10:11" ht="15.75" customHeight="1">
      <c r="J75" s="11"/>
      <c r="K75" s="11"/>
    </row>
    <row r="76" spans="10:11" ht="15.75" customHeight="1">
      <c r="J76" s="11"/>
      <c r="K76" s="11"/>
    </row>
    <row r="77" spans="10:11" ht="15.75" customHeight="1">
      <c r="J77" s="11"/>
      <c r="K77" s="11"/>
    </row>
    <row r="78" spans="10:11" ht="15.75" customHeight="1">
      <c r="J78" s="11"/>
      <c r="K78" s="11"/>
    </row>
    <row r="79" spans="10:11" ht="15.75" customHeight="1">
      <c r="J79" s="11"/>
      <c r="K79" s="11"/>
    </row>
    <row r="80" spans="10:11" ht="15.75" customHeight="1">
      <c r="J80" s="11"/>
      <c r="K80" s="11"/>
    </row>
    <row r="81" spans="10:11" ht="15.75" customHeight="1">
      <c r="J81" s="11"/>
      <c r="K81" s="11"/>
    </row>
    <row r="82" spans="10:11" ht="15.75" customHeight="1">
      <c r="J82" s="11"/>
      <c r="K82" s="11"/>
    </row>
    <row r="83" spans="10:11" ht="15.75" customHeight="1">
      <c r="J83" s="11"/>
      <c r="K83" s="11"/>
    </row>
    <row r="84" spans="10:11" ht="15.75" customHeight="1">
      <c r="J84" s="11"/>
      <c r="K84" s="11"/>
    </row>
    <row r="85" spans="10:11" ht="15.75" customHeight="1">
      <c r="J85" s="11"/>
      <c r="K85" s="11"/>
    </row>
    <row r="86" spans="10:11" ht="15.75" customHeight="1">
      <c r="J86" s="11"/>
      <c r="K86" s="11"/>
    </row>
    <row r="87" spans="10:11" ht="15.75" customHeight="1">
      <c r="J87" s="11"/>
      <c r="K87" s="11"/>
    </row>
    <row r="88" spans="10:11" ht="15.75" customHeight="1">
      <c r="J88" s="11"/>
      <c r="K88" s="11"/>
    </row>
    <row r="89" spans="10:11" ht="15.75" customHeight="1">
      <c r="J89" s="11"/>
      <c r="K89" s="11"/>
    </row>
    <row r="90" spans="10:11" ht="15.75" customHeight="1">
      <c r="J90" s="11"/>
      <c r="K90" s="11"/>
    </row>
    <row r="91" spans="10:11" ht="15.75" customHeight="1">
      <c r="J91" s="11"/>
      <c r="K91" s="11"/>
    </row>
    <row r="92" spans="10:11" ht="15.75" customHeight="1">
      <c r="J92" s="11"/>
      <c r="K92" s="11"/>
    </row>
    <row r="93" spans="10:11" ht="15.75" customHeight="1">
      <c r="J93" s="11"/>
      <c r="K93" s="11"/>
    </row>
    <row r="94" spans="10:11" ht="15.75" customHeight="1">
      <c r="J94" s="11"/>
      <c r="K94" s="11"/>
    </row>
    <row r="95" spans="10:11" ht="15.75" customHeight="1">
      <c r="J95" s="11"/>
      <c r="K95" s="11"/>
    </row>
    <row r="96" spans="10:11" ht="15.75" customHeight="1">
      <c r="J96" s="11"/>
      <c r="K96" s="11"/>
    </row>
    <row r="97" spans="10:11" ht="15.75" customHeight="1">
      <c r="J97" s="11"/>
      <c r="K97" s="11"/>
    </row>
    <row r="98" spans="10:11" ht="15.75" customHeight="1">
      <c r="J98" s="11"/>
      <c r="K98" s="11"/>
    </row>
    <row r="99" spans="10:11" ht="15.75" customHeight="1">
      <c r="J99" s="11"/>
      <c r="K99" s="11"/>
    </row>
    <row r="100" spans="10:11" ht="15.75" customHeight="1">
      <c r="J100" s="11"/>
      <c r="K100" s="11"/>
    </row>
    <row r="101" spans="10:11" ht="15.75" customHeight="1">
      <c r="J101" s="11"/>
      <c r="K101" s="11"/>
    </row>
    <row r="102" spans="10:11" ht="15.75" customHeight="1">
      <c r="J102" s="11"/>
      <c r="K102" s="11"/>
    </row>
    <row r="103" spans="10:11" ht="15.75" customHeight="1">
      <c r="J103" s="11"/>
      <c r="K103" s="11"/>
    </row>
    <row r="104" spans="10:11" ht="15.75" customHeight="1">
      <c r="J104" s="11"/>
      <c r="K104" s="11"/>
    </row>
    <row r="105" spans="10:11" ht="15.75" customHeight="1">
      <c r="J105" s="11"/>
      <c r="K105" s="11"/>
    </row>
    <row r="106" spans="10:11" ht="15.75" customHeight="1">
      <c r="J106" s="11"/>
      <c r="K106" s="11"/>
    </row>
    <row r="107" spans="10:11" ht="15.75" customHeight="1">
      <c r="J107" s="11"/>
      <c r="K107" s="11"/>
    </row>
    <row r="108" spans="10:11" ht="15.75" customHeight="1">
      <c r="J108" s="11"/>
      <c r="K108" s="11"/>
    </row>
    <row r="109" spans="10:11" ht="15.75" customHeight="1">
      <c r="J109" s="11"/>
      <c r="K109" s="11"/>
    </row>
    <row r="110" spans="10:11" ht="15.75" customHeight="1">
      <c r="J110" s="11"/>
      <c r="K110" s="11"/>
    </row>
    <row r="111" spans="10:11" ht="15.75" customHeight="1">
      <c r="J111" s="11"/>
      <c r="K111" s="11"/>
    </row>
    <row r="112" spans="10:11" ht="15.75" customHeight="1">
      <c r="J112" s="11"/>
      <c r="K112" s="11"/>
    </row>
    <row r="113" spans="10:11" ht="15.75" customHeight="1">
      <c r="J113" s="11"/>
      <c r="K113" s="11"/>
    </row>
    <row r="114" spans="10:11" ht="15.75" customHeight="1">
      <c r="J114" s="11"/>
      <c r="K114" s="11"/>
    </row>
    <row r="115" spans="10:11" ht="15.75" customHeight="1">
      <c r="J115" s="11"/>
      <c r="K115" s="11"/>
    </row>
    <row r="116" spans="10:11" ht="15.75" customHeight="1">
      <c r="J116" s="11"/>
      <c r="K116" s="11"/>
    </row>
    <row r="117" spans="10:11" ht="15.75" customHeight="1">
      <c r="J117" s="11"/>
      <c r="K117" s="11"/>
    </row>
    <row r="118" spans="10:11" ht="15.75" customHeight="1">
      <c r="J118" s="11"/>
      <c r="K118" s="11"/>
    </row>
    <row r="119" spans="10:11" ht="15.75" customHeight="1">
      <c r="J119" s="11"/>
      <c r="K119" s="11"/>
    </row>
    <row r="120" spans="10:11" ht="15.75" customHeight="1">
      <c r="J120" s="11"/>
      <c r="K120" s="11"/>
    </row>
    <row r="121" spans="10:11" ht="15.75" customHeight="1">
      <c r="J121" s="11"/>
      <c r="K121" s="11"/>
    </row>
    <row r="122" spans="10:11" ht="15.75" customHeight="1">
      <c r="J122" s="11"/>
      <c r="K122" s="11"/>
    </row>
    <row r="123" spans="10:11" ht="15.75" customHeight="1">
      <c r="J123" s="11"/>
      <c r="K123" s="11"/>
    </row>
    <row r="124" spans="10:11" ht="15.75" customHeight="1">
      <c r="J124" s="11"/>
      <c r="K124" s="11"/>
    </row>
    <row r="125" spans="10:11" ht="15.75" customHeight="1">
      <c r="J125" s="11"/>
      <c r="K125" s="11"/>
    </row>
    <row r="126" spans="10:11" ht="15.75" customHeight="1">
      <c r="J126" s="11"/>
      <c r="K126" s="11"/>
    </row>
    <row r="127" spans="10:11" ht="15.75" customHeight="1">
      <c r="J127" s="11"/>
      <c r="K127" s="11"/>
    </row>
    <row r="128" spans="10:11" ht="15.75" customHeight="1">
      <c r="J128" s="11"/>
      <c r="K128" s="11"/>
    </row>
    <row r="129" spans="10:11" ht="15.75" customHeight="1">
      <c r="J129" s="11"/>
      <c r="K129" s="11"/>
    </row>
    <row r="130" spans="10:11" ht="15.75" customHeight="1">
      <c r="J130" s="11"/>
      <c r="K130" s="11"/>
    </row>
    <row r="131" spans="10:11" ht="15.75" customHeight="1">
      <c r="J131" s="11"/>
      <c r="K131" s="11"/>
    </row>
    <row r="132" spans="10:11" ht="15.75" customHeight="1">
      <c r="J132" s="11"/>
      <c r="K132" s="11"/>
    </row>
    <row r="133" spans="10:11" ht="15.75" customHeight="1">
      <c r="J133" s="11"/>
      <c r="K133" s="11"/>
    </row>
    <row r="134" spans="10:11" ht="15.75" customHeight="1">
      <c r="J134" s="11"/>
      <c r="K134" s="11"/>
    </row>
    <row r="135" spans="10:11" ht="15.75" customHeight="1">
      <c r="J135" s="11"/>
      <c r="K135" s="11"/>
    </row>
    <row r="136" spans="10:11" ht="15.75" customHeight="1">
      <c r="J136" s="11"/>
      <c r="K136" s="11"/>
    </row>
    <row r="137" spans="10:11" ht="15.75" customHeight="1">
      <c r="J137" s="11"/>
      <c r="K137" s="11"/>
    </row>
    <row r="138" spans="10:11" ht="15.75" customHeight="1">
      <c r="J138" s="11"/>
      <c r="K138" s="11"/>
    </row>
    <row r="139" spans="10:11" ht="15.75" customHeight="1">
      <c r="J139" s="11"/>
      <c r="K139" s="11"/>
    </row>
    <row r="140" spans="10:11" ht="15.75" customHeight="1">
      <c r="J140" s="11"/>
      <c r="K140" s="11"/>
    </row>
    <row r="141" spans="10:11" ht="15.75" customHeight="1">
      <c r="J141" s="11"/>
      <c r="K141" s="11"/>
    </row>
    <row r="142" spans="10:11" ht="15.75" customHeight="1">
      <c r="J142" s="11"/>
      <c r="K142" s="11"/>
    </row>
    <row r="143" spans="10:11" ht="15.75" customHeight="1">
      <c r="J143" s="11"/>
      <c r="K143" s="11"/>
    </row>
    <row r="144" spans="10:11" ht="15.75" customHeight="1">
      <c r="J144" s="11"/>
      <c r="K144" s="11"/>
    </row>
    <row r="145" spans="10:11" ht="15.75" customHeight="1">
      <c r="J145" s="11"/>
      <c r="K145" s="11"/>
    </row>
    <row r="146" spans="10:11" ht="15.75" customHeight="1">
      <c r="J146" s="11"/>
      <c r="K146" s="11"/>
    </row>
    <row r="147" spans="10:11" ht="15.75" customHeight="1">
      <c r="J147" s="11"/>
      <c r="K147" s="11"/>
    </row>
    <row r="148" spans="10:11" ht="15.75" customHeight="1">
      <c r="J148" s="11"/>
      <c r="K148" s="11"/>
    </row>
    <row r="149" spans="10:11" ht="15.75" customHeight="1">
      <c r="J149" s="11"/>
      <c r="K149" s="11"/>
    </row>
    <row r="150" spans="10:11" ht="15.75" customHeight="1">
      <c r="J150" s="11"/>
      <c r="K150" s="11"/>
    </row>
    <row r="151" spans="10:11" ht="15.75" customHeight="1">
      <c r="J151" s="11"/>
      <c r="K151" s="11"/>
    </row>
    <row r="152" spans="10:11" ht="15.75" customHeight="1">
      <c r="J152" s="11"/>
      <c r="K152" s="11"/>
    </row>
    <row r="153" spans="10:11" ht="15.75" customHeight="1">
      <c r="J153" s="11"/>
      <c r="K153" s="11"/>
    </row>
    <row r="154" spans="10:11" ht="15.75" customHeight="1">
      <c r="J154" s="11"/>
      <c r="K154" s="11"/>
    </row>
    <row r="155" spans="10:11" ht="15.75" customHeight="1">
      <c r="J155" s="11"/>
      <c r="K155" s="11"/>
    </row>
    <row r="156" spans="10:11" ht="15.75" customHeight="1">
      <c r="J156" s="11"/>
      <c r="K156" s="11"/>
    </row>
    <row r="157" spans="10:11" ht="15.75" customHeight="1">
      <c r="J157" s="11"/>
      <c r="K157" s="11"/>
    </row>
  </sheetData>
  <mergeCells count="9">
    <mergeCell ref="C8:E8"/>
    <mergeCell ref="C9:E9"/>
    <mergeCell ref="G8:I8"/>
    <mergeCell ref="G9:I9"/>
    <mergeCell ref="A1:I1"/>
    <mergeCell ref="A3:I3"/>
    <mergeCell ref="A4:I4"/>
    <mergeCell ref="A5:I5"/>
    <mergeCell ref="A2:I2"/>
  </mergeCells>
  <printOptions/>
  <pageMargins left="0.75" right="0.25" top="0.5" bottom="0.5" header="0.5" footer="0.5"/>
  <pageSetup fitToHeight="1" fitToWidth="1" horizontalDpi="600" verticalDpi="600" orientation="portrait" paperSize="9" scale="96"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G154"/>
  <sheetViews>
    <sheetView workbookViewId="0" topLeftCell="A1">
      <pane xSplit="1" ySplit="12" topLeftCell="B39" activePane="bottomRight" state="frozen"/>
      <selection pane="topLeft" activeCell="A1" sqref="A1"/>
      <selection pane="topRight" activeCell="B1" sqref="B1"/>
      <selection pane="bottomLeft" activeCell="A13" sqref="A13"/>
      <selection pane="bottomRight" activeCell="A8" sqref="A8"/>
    </sheetView>
  </sheetViews>
  <sheetFormatPr defaultColWidth="9.140625" defaultRowHeight="15"/>
  <cols>
    <col min="1" max="1" width="37.140625" style="2" customWidth="1"/>
    <col min="2" max="4" width="10.7109375" style="2" customWidth="1"/>
    <col min="5" max="5" width="13.28125" style="2" customWidth="1"/>
    <col min="6" max="6" width="12.8515625" style="2" customWidth="1"/>
    <col min="7" max="7" width="13.00390625" style="2" customWidth="1"/>
    <col min="8" max="16384" width="9.140625" style="2" customWidth="1"/>
  </cols>
  <sheetData>
    <row r="1" spans="1:7" ht="18.75">
      <c r="A1" s="128" t="s">
        <v>119</v>
      </c>
      <c r="B1" s="1"/>
      <c r="C1" s="1"/>
      <c r="D1" s="1"/>
      <c r="E1" s="1"/>
      <c r="F1" s="1"/>
      <c r="G1" s="1"/>
    </row>
    <row r="2" spans="1:7" ht="15.75" customHeight="1">
      <c r="A2" s="179" t="s">
        <v>139</v>
      </c>
      <c r="B2" s="179"/>
      <c r="C2" s="179"/>
      <c r="D2" s="179"/>
      <c r="E2" s="179"/>
      <c r="F2" s="179"/>
      <c r="G2" s="179"/>
    </row>
    <row r="3" spans="1:7" ht="15.75">
      <c r="A3" s="179" t="s">
        <v>14</v>
      </c>
      <c r="B3" s="179"/>
      <c r="C3" s="179"/>
      <c r="D3" s="179"/>
      <c r="E3" s="179"/>
      <c r="F3" s="179"/>
      <c r="G3" s="179"/>
    </row>
    <row r="4" spans="1:7" ht="15.75">
      <c r="A4" s="98" t="s">
        <v>70</v>
      </c>
      <c r="B4" s="1"/>
      <c r="C4" s="1"/>
      <c r="D4" s="1"/>
      <c r="E4" s="1"/>
      <c r="F4" s="1"/>
      <c r="G4" s="1"/>
    </row>
    <row r="5" spans="1:7" ht="15.75">
      <c r="A5" s="98" t="s">
        <v>148</v>
      </c>
      <c r="B5" s="1"/>
      <c r="C5" s="1"/>
      <c r="D5" s="1"/>
      <c r="E5" s="1"/>
      <c r="F5" s="1"/>
      <c r="G5" s="1"/>
    </row>
    <row r="6" ht="9.75" customHeight="1"/>
    <row r="7" ht="15.75" customHeight="1"/>
    <row r="8" ht="15.75">
      <c r="F8" s="75" t="s">
        <v>120</v>
      </c>
    </row>
    <row r="9" spans="2:6" ht="15.75">
      <c r="B9" s="75" t="s">
        <v>61</v>
      </c>
      <c r="C9" s="75" t="s">
        <v>63</v>
      </c>
      <c r="D9" s="75" t="s">
        <v>62</v>
      </c>
      <c r="E9" s="75" t="s">
        <v>64</v>
      </c>
      <c r="F9" s="75" t="s">
        <v>65</v>
      </c>
    </row>
    <row r="10" spans="2:7" ht="15.75">
      <c r="B10" s="76" t="s">
        <v>62</v>
      </c>
      <c r="C10" s="76" t="s">
        <v>67</v>
      </c>
      <c r="D10" s="76" t="s">
        <v>66</v>
      </c>
      <c r="E10" s="76" t="s">
        <v>217</v>
      </c>
      <c r="F10" s="76" t="s">
        <v>66</v>
      </c>
      <c r="G10" s="76" t="s">
        <v>68</v>
      </c>
    </row>
    <row r="11" ht="6.75" customHeight="1"/>
    <row r="12" spans="2:7" ht="15.75">
      <c r="B12" s="6" t="s">
        <v>3</v>
      </c>
      <c r="C12" s="6" t="s">
        <v>3</v>
      </c>
      <c r="D12" s="6" t="s">
        <v>3</v>
      </c>
      <c r="E12" s="6" t="s">
        <v>3</v>
      </c>
      <c r="F12" s="6" t="s">
        <v>3</v>
      </c>
      <c r="G12" s="6" t="s">
        <v>3</v>
      </c>
    </row>
    <row r="13" spans="2:7" ht="15.75">
      <c r="B13" s="75"/>
      <c r="C13" s="75"/>
      <c r="D13" s="75"/>
      <c r="E13" s="75"/>
      <c r="F13" s="75"/>
      <c r="G13" s="75"/>
    </row>
    <row r="14" spans="1:7" ht="15.75">
      <c r="A14" s="3" t="s">
        <v>72</v>
      </c>
      <c r="B14" s="119">
        <v>323196</v>
      </c>
      <c r="C14" s="119">
        <v>143245</v>
      </c>
      <c r="D14" s="119">
        <v>14125</v>
      </c>
      <c r="E14" s="119">
        <v>-65794</v>
      </c>
      <c r="F14" s="119">
        <v>2895</v>
      </c>
      <c r="G14" s="119">
        <f>SUM(B14:F14)</f>
        <v>417667</v>
      </c>
    </row>
    <row r="15" spans="2:7" ht="15.75" customHeight="1">
      <c r="B15" s="7"/>
      <c r="C15" s="7"/>
      <c r="D15" s="7"/>
      <c r="E15" s="7"/>
      <c r="F15" s="85"/>
      <c r="G15" s="7"/>
    </row>
    <row r="16" spans="1:7" ht="15.75" customHeight="1">
      <c r="A16" s="2" t="s">
        <v>206</v>
      </c>
      <c r="B16" s="7">
        <v>0</v>
      </c>
      <c r="C16" s="7">
        <v>-33</v>
      </c>
      <c r="D16" s="7">
        <v>0</v>
      </c>
      <c r="E16" s="7">
        <v>0</v>
      </c>
      <c r="F16" s="7">
        <v>0</v>
      </c>
      <c r="G16" s="7">
        <f>SUM(B16:F16)</f>
        <v>-33</v>
      </c>
    </row>
    <row r="17" spans="1:7" ht="15.75" customHeight="1">
      <c r="A17" s="112"/>
      <c r="B17" s="7"/>
      <c r="C17" s="7"/>
      <c r="D17" s="7"/>
      <c r="E17" s="7"/>
      <c r="F17" s="7"/>
      <c r="G17" s="7"/>
    </row>
    <row r="18" spans="1:7" ht="15.75">
      <c r="A18" s="2" t="s">
        <v>69</v>
      </c>
      <c r="B18" s="7">
        <v>0</v>
      </c>
      <c r="C18" s="7">
        <v>0</v>
      </c>
      <c r="D18" s="7">
        <v>0</v>
      </c>
      <c r="E18" s="7">
        <v>0</v>
      </c>
      <c r="F18" s="7">
        <v>-41</v>
      </c>
      <c r="G18" s="7">
        <f>SUM(B18:F18)</f>
        <v>-41</v>
      </c>
    </row>
    <row r="19" spans="2:7" ht="15.75" customHeight="1">
      <c r="B19" s="7"/>
      <c r="C19" s="7"/>
      <c r="D19" s="7"/>
      <c r="E19" s="7"/>
      <c r="F19" s="85"/>
      <c r="G19" s="7"/>
    </row>
    <row r="20" spans="1:7" ht="15.75">
      <c r="A20" s="2" t="s">
        <v>156</v>
      </c>
      <c r="B20" s="7">
        <v>0</v>
      </c>
      <c r="C20" s="7">
        <v>0</v>
      </c>
      <c r="D20" s="7">
        <v>0</v>
      </c>
      <c r="E20" s="7">
        <v>-39086</v>
      </c>
      <c r="F20" s="7">
        <v>0</v>
      </c>
      <c r="G20" s="7">
        <f>SUM(B20:F20)</f>
        <v>-39086</v>
      </c>
    </row>
    <row r="21" spans="2:7" ht="15.75" customHeight="1">
      <c r="B21" s="8"/>
      <c r="C21" s="8"/>
      <c r="D21" s="8"/>
      <c r="E21" s="8"/>
      <c r="F21" s="24"/>
      <c r="G21" s="24"/>
    </row>
    <row r="22" spans="1:7" ht="15.75">
      <c r="A22" s="3" t="s">
        <v>161</v>
      </c>
      <c r="B22" s="120">
        <f>SUM(B14:B21)</f>
        <v>323196</v>
      </c>
      <c r="C22" s="120">
        <f>SUM(C14:C21)</f>
        <v>143212</v>
      </c>
      <c r="D22" s="120">
        <f>SUM(D14:D21)</f>
        <v>14125</v>
      </c>
      <c r="E22" s="120">
        <f>SUM(E14:E21)</f>
        <v>-104880</v>
      </c>
      <c r="F22" s="120">
        <f>SUM(F14:F21)</f>
        <v>2854</v>
      </c>
      <c r="G22" s="120">
        <f>SUM(B22:F22)</f>
        <v>378507</v>
      </c>
    </row>
    <row r="23" spans="1:7" ht="15.75">
      <c r="A23" s="3"/>
      <c r="B23" s="7"/>
      <c r="C23" s="7"/>
      <c r="D23" s="7"/>
      <c r="E23" s="7"/>
      <c r="F23" s="7"/>
      <c r="G23" s="7"/>
    </row>
    <row r="24" spans="1:7" ht="15.75">
      <c r="A24" s="3"/>
      <c r="B24" s="7"/>
      <c r="C24" s="7"/>
      <c r="D24" s="7"/>
      <c r="E24" s="7"/>
      <c r="F24" s="7"/>
      <c r="G24" s="7"/>
    </row>
    <row r="25" spans="1:7" ht="15.75">
      <c r="A25" s="3"/>
      <c r="B25" s="7"/>
      <c r="C25" s="7"/>
      <c r="D25" s="7"/>
      <c r="E25" s="7"/>
      <c r="F25" s="7"/>
      <c r="G25" s="7"/>
    </row>
    <row r="26" spans="2:7" ht="15.75">
      <c r="B26" s="75"/>
      <c r="C26" s="75"/>
      <c r="D26" s="75"/>
      <c r="E26" s="75"/>
      <c r="F26" s="75"/>
      <c r="G26" s="75"/>
    </row>
    <row r="27" spans="1:7" ht="15.75">
      <c r="A27" s="3" t="s">
        <v>71</v>
      </c>
      <c r="B27" s="119">
        <v>292858</v>
      </c>
      <c r="C27" s="119">
        <v>28073</v>
      </c>
      <c r="D27" s="119">
        <v>13961</v>
      </c>
      <c r="E27" s="119">
        <v>-42016</v>
      </c>
      <c r="F27" s="119">
        <v>2194</v>
      </c>
      <c r="G27" s="119">
        <f>SUM(B27:F27)</f>
        <v>295070</v>
      </c>
    </row>
    <row r="28" spans="1:7" ht="15.75">
      <c r="A28" s="3"/>
      <c r="B28" s="119"/>
      <c r="C28" s="119"/>
      <c r="D28" s="119"/>
      <c r="E28" s="119"/>
      <c r="F28" s="119"/>
      <c r="G28" s="119"/>
    </row>
    <row r="29" spans="1:7" ht="15.75">
      <c r="A29" s="2" t="s">
        <v>155</v>
      </c>
      <c r="B29" s="119">
        <v>30338</v>
      </c>
      <c r="C29" s="119">
        <v>0</v>
      </c>
      <c r="D29" s="119">
        <v>0</v>
      </c>
      <c r="E29" s="119">
        <v>0</v>
      </c>
      <c r="F29" s="119">
        <v>0</v>
      </c>
      <c r="G29" s="119">
        <f>SUM(B29:F29)</f>
        <v>30338</v>
      </c>
    </row>
    <row r="30" spans="2:7" ht="15.75">
      <c r="B30" s="7"/>
      <c r="C30" s="7"/>
      <c r="D30" s="7"/>
      <c r="E30" s="7"/>
      <c r="F30" s="85"/>
      <c r="G30" s="7"/>
    </row>
    <row r="31" spans="1:7" ht="15.75">
      <c r="A31" s="2" t="s">
        <v>80</v>
      </c>
      <c r="B31" s="7"/>
      <c r="C31" s="7"/>
      <c r="D31" s="7"/>
      <c r="E31" s="7"/>
      <c r="F31" s="85"/>
      <c r="G31" s="7"/>
    </row>
    <row r="32" spans="1:7" ht="15.75">
      <c r="A32" s="2" t="s">
        <v>79</v>
      </c>
      <c r="B32" s="7">
        <v>0</v>
      </c>
      <c r="C32" s="7">
        <v>115284</v>
      </c>
      <c r="D32" s="7">
        <v>0</v>
      </c>
      <c r="E32" s="7">
        <v>0</v>
      </c>
      <c r="F32" s="7">
        <v>0</v>
      </c>
      <c r="G32" s="7">
        <f>SUM(B32:F32)</f>
        <v>115284</v>
      </c>
    </row>
    <row r="33" spans="2:7" ht="15.75">
      <c r="B33" s="7"/>
      <c r="C33" s="7"/>
      <c r="D33" s="7"/>
      <c r="E33" s="7"/>
      <c r="F33" s="7"/>
      <c r="G33" s="7"/>
    </row>
    <row r="34" spans="1:7" ht="15.75">
      <c r="A34" s="2" t="s">
        <v>154</v>
      </c>
      <c r="B34" s="7">
        <v>0</v>
      </c>
      <c r="C34" s="7">
        <v>-91</v>
      </c>
      <c r="D34" s="7">
        <v>0</v>
      </c>
      <c r="E34" s="7">
        <v>0</v>
      </c>
      <c r="F34" s="7">
        <v>0</v>
      </c>
      <c r="G34" s="7">
        <f>SUM(B34:F34)</f>
        <v>-91</v>
      </c>
    </row>
    <row r="35" spans="2:7" ht="15.75">
      <c r="B35" s="7"/>
      <c r="C35" s="7"/>
      <c r="D35" s="7"/>
      <c r="E35" s="7"/>
      <c r="F35" s="85"/>
      <c r="G35" s="7"/>
    </row>
    <row r="36" spans="1:7" ht="15.75">
      <c r="A36" s="62" t="s">
        <v>121</v>
      </c>
      <c r="B36" s="7"/>
      <c r="C36" s="7"/>
      <c r="D36" s="7"/>
      <c r="E36" s="7"/>
      <c r="F36" s="7"/>
      <c r="G36" s="7"/>
    </row>
    <row r="37" spans="1:7" ht="15.75">
      <c r="A37" s="62" t="s">
        <v>122</v>
      </c>
      <c r="B37" s="7">
        <v>0</v>
      </c>
      <c r="C37" s="7">
        <v>-21</v>
      </c>
      <c r="D37" s="7">
        <v>0</v>
      </c>
      <c r="E37" s="7">
        <v>0</v>
      </c>
      <c r="F37" s="7">
        <v>0</v>
      </c>
      <c r="G37" s="7">
        <f>SUM(B37:F37)</f>
        <v>-21</v>
      </c>
    </row>
    <row r="38" spans="1:7" ht="15.75">
      <c r="A38" s="62"/>
      <c r="B38" s="7"/>
      <c r="C38" s="7"/>
      <c r="D38" s="7"/>
      <c r="E38" s="7"/>
      <c r="F38" s="7"/>
      <c r="G38" s="7"/>
    </row>
    <row r="39" spans="1:7" ht="15.75">
      <c r="A39" s="2" t="s">
        <v>123</v>
      </c>
      <c r="B39" s="7"/>
      <c r="C39" s="7"/>
      <c r="D39" s="7"/>
      <c r="E39" s="7"/>
      <c r="F39" s="7"/>
      <c r="G39" s="7"/>
    </row>
    <row r="40" spans="1:7" ht="15.75">
      <c r="A40" s="2" t="s">
        <v>218</v>
      </c>
      <c r="B40" s="7"/>
      <c r="C40" s="7"/>
      <c r="D40" s="7"/>
      <c r="E40" s="7"/>
      <c r="F40" s="7"/>
      <c r="G40" s="7"/>
    </row>
    <row r="41" spans="1:7" ht="15.75">
      <c r="A41" s="2" t="s">
        <v>219</v>
      </c>
      <c r="B41" s="7">
        <v>0</v>
      </c>
      <c r="C41" s="7">
        <v>0</v>
      </c>
      <c r="D41" s="7">
        <v>289</v>
      </c>
      <c r="E41" s="7">
        <v>-289</v>
      </c>
      <c r="F41" s="7">
        <v>0</v>
      </c>
      <c r="G41" s="7">
        <f>SUM(B41:F41)</f>
        <v>0</v>
      </c>
    </row>
    <row r="42" spans="2:7" ht="15.75">
      <c r="B42" s="7"/>
      <c r="C42" s="7"/>
      <c r="D42" s="7"/>
      <c r="E42" s="7"/>
      <c r="F42" s="7"/>
      <c r="G42" s="7"/>
    </row>
    <row r="43" spans="1:7" ht="15.75">
      <c r="A43" s="2" t="s">
        <v>157</v>
      </c>
      <c r="B43" s="7"/>
      <c r="C43" s="7"/>
      <c r="D43" s="7"/>
      <c r="E43" s="7"/>
      <c r="F43" s="7"/>
      <c r="G43" s="7"/>
    </row>
    <row r="44" spans="1:7" ht="15.75">
      <c r="A44" s="2" t="s">
        <v>158</v>
      </c>
      <c r="B44" s="7"/>
      <c r="C44" s="7"/>
      <c r="D44" s="7"/>
      <c r="E44" s="7"/>
      <c r="F44" s="7"/>
      <c r="G44" s="7"/>
    </row>
    <row r="45" spans="1:7" ht="15.75">
      <c r="A45" s="2" t="s">
        <v>159</v>
      </c>
      <c r="B45" s="7">
        <v>0</v>
      </c>
      <c r="C45" s="7">
        <v>0</v>
      </c>
      <c r="D45" s="7">
        <v>0</v>
      </c>
      <c r="E45" s="7">
        <v>-961</v>
      </c>
      <c r="F45" s="7">
        <v>0</v>
      </c>
      <c r="G45" s="7">
        <f>SUM(B45:F45)</f>
        <v>-961</v>
      </c>
    </row>
    <row r="46" spans="2:7" ht="15.75">
      <c r="B46" s="7"/>
      <c r="C46" s="7"/>
      <c r="D46" s="7"/>
      <c r="F46" s="7"/>
      <c r="G46" s="7"/>
    </row>
    <row r="47" spans="1:7" ht="15.75">
      <c r="A47" s="2" t="s">
        <v>76</v>
      </c>
      <c r="B47" s="7"/>
      <c r="C47" s="7"/>
      <c r="D47" s="7"/>
      <c r="F47" s="7"/>
      <c r="G47" s="7"/>
    </row>
    <row r="48" spans="1:7" ht="15.75">
      <c r="A48" s="2" t="s">
        <v>77</v>
      </c>
      <c r="B48" s="7"/>
      <c r="C48" s="7"/>
      <c r="D48" s="7"/>
      <c r="F48" s="7"/>
      <c r="G48" s="7"/>
    </row>
    <row r="49" spans="1:7" ht="15.75">
      <c r="A49" s="62" t="s">
        <v>78</v>
      </c>
      <c r="B49" s="7">
        <v>0</v>
      </c>
      <c r="C49" s="7">
        <v>0</v>
      </c>
      <c r="D49" s="7">
        <v>0</v>
      </c>
      <c r="E49" s="7">
        <v>201</v>
      </c>
      <c r="F49" s="7">
        <v>0</v>
      </c>
      <c r="G49" s="7">
        <f>SUM(B49:F49)</f>
        <v>201</v>
      </c>
    </row>
    <row r="50" spans="1:7" ht="15.75">
      <c r="A50" s="62"/>
      <c r="B50" s="7"/>
      <c r="C50" s="7"/>
      <c r="D50" s="7"/>
      <c r="E50" s="7"/>
      <c r="F50" s="7"/>
      <c r="G50" s="7"/>
    </row>
    <row r="51" spans="1:7" ht="15.75">
      <c r="A51" s="2" t="s">
        <v>75</v>
      </c>
      <c r="B51" s="7">
        <v>0</v>
      </c>
      <c r="C51" s="7">
        <v>0</v>
      </c>
      <c r="D51" s="7">
        <v>0</v>
      </c>
      <c r="E51" s="7">
        <v>0</v>
      </c>
      <c r="F51" s="7">
        <v>701</v>
      </c>
      <c r="G51" s="7">
        <f>SUM(B51:F51)</f>
        <v>701</v>
      </c>
    </row>
    <row r="52" spans="2:7" ht="15.75">
      <c r="B52" s="7"/>
      <c r="C52" s="7"/>
      <c r="D52" s="7"/>
      <c r="E52" s="7"/>
      <c r="F52" s="85"/>
      <c r="G52" s="7"/>
    </row>
    <row r="53" spans="1:7" ht="15.75">
      <c r="A53" s="2" t="s">
        <v>73</v>
      </c>
      <c r="B53" s="7"/>
      <c r="C53" s="7"/>
      <c r="D53" s="7"/>
      <c r="E53" s="7"/>
      <c r="F53" s="85"/>
      <c r="G53" s="7"/>
    </row>
    <row r="54" spans="1:7" ht="15.75">
      <c r="A54" s="2" t="s">
        <v>74</v>
      </c>
      <c r="B54" s="7">
        <v>0</v>
      </c>
      <c r="C54" s="7">
        <v>0</v>
      </c>
      <c r="D54" s="7">
        <v>-125</v>
      </c>
      <c r="E54" s="7">
        <v>125</v>
      </c>
      <c r="F54" s="7">
        <v>0</v>
      </c>
      <c r="G54" s="7">
        <f>SUM(B54:F54)</f>
        <v>0</v>
      </c>
    </row>
    <row r="55" spans="2:7" ht="15.75">
      <c r="B55" s="7"/>
      <c r="C55" s="7"/>
      <c r="D55" s="7"/>
      <c r="E55" s="7"/>
      <c r="F55" s="85"/>
      <c r="G55" s="7"/>
    </row>
    <row r="56" spans="1:7" ht="15.75">
      <c r="A56" s="2" t="s">
        <v>156</v>
      </c>
      <c r="B56" s="7">
        <v>0</v>
      </c>
      <c r="C56" s="7">
        <v>0</v>
      </c>
      <c r="D56" s="7">
        <v>0</v>
      </c>
      <c r="E56" s="7">
        <v>-22854</v>
      </c>
      <c r="F56" s="7">
        <v>0</v>
      </c>
      <c r="G56" s="7">
        <f>SUM(B56:F56)</f>
        <v>-22854</v>
      </c>
    </row>
    <row r="57" spans="2:7" ht="15.75">
      <c r="B57" s="8"/>
      <c r="C57" s="8"/>
      <c r="D57" s="8"/>
      <c r="E57" s="8"/>
      <c r="F57" s="24"/>
      <c r="G57" s="24"/>
    </row>
    <row r="58" spans="1:7" ht="15.75">
      <c r="A58" s="3" t="s">
        <v>160</v>
      </c>
      <c r="B58" s="120">
        <f>SUM(B27:B57)</f>
        <v>323196</v>
      </c>
      <c r="C58" s="120">
        <f>SUM(C27:C57)</f>
        <v>143245</v>
      </c>
      <c r="D58" s="120">
        <f>SUM(D27:D57)</f>
        <v>14125</v>
      </c>
      <c r="E58" s="120">
        <f>SUM(E27:E57)</f>
        <v>-65794</v>
      </c>
      <c r="F58" s="120">
        <f>SUM(F27:F57)</f>
        <v>2895</v>
      </c>
      <c r="G58" s="120">
        <f>SUM(B58:F58)</f>
        <v>417667</v>
      </c>
    </row>
    <row r="59" spans="2:7" ht="15.75">
      <c r="B59" s="7"/>
      <c r="C59" s="7"/>
      <c r="D59" s="7"/>
      <c r="E59" s="7"/>
      <c r="F59" s="7"/>
      <c r="G59" s="7"/>
    </row>
    <row r="60" spans="2:7" ht="15.75">
      <c r="B60" s="7"/>
      <c r="C60" s="7"/>
      <c r="D60" s="7"/>
      <c r="E60" s="7"/>
      <c r="F60" s="7"/>
      <c r="G60" s="7"/>
    </row>
    <row r="61" spans="2:7" ht="15.75">
      <c r="B61" s="7"/>
      <c r="C61" s="7"/>
      <c r="D61" s="7"/>
      <c r="E61" s="7"/>
      <c r="F61" s="7"/>
      <c r="G61" s="7"/>
    </row>
    <row r="62" spans="2:7" ht="15.75">
      <c r="B62" s="7"/>
      <c r="C62" s="7"/>
      <c r="D62" s="7"/>
      <c r="E62" s="7"/>
      <c r="F62" s="7"/>
      <c r="G62" s="7"/>
    </row>
    <row r="63" spans="2:7" ht="15.75">
      <c r="B63" s="7"/>
      <c r="C63" s="7"/>
      <c r="D63" s="7"/>
      <c r="E63" s="7"/>
      <c r="F63" s="7"/>
      <c r="G63" s="7"/>
    </row>
    <row r="64" spans="2:7" ht="15.75">
      <c r="B64" s="7"/>
      <c r="C64" s="7"/>
      <c r="D64" s="7"/>
      <c r="E64" s="7"/>
      <c r="F64" s="7"/>
      <c r="G64" s="7"/>
    </row>
    <row r="65" spans="2:7" ht="15.75">
      <c r="B65" s="7"/>
      <c r="C65" s="7"/>
      <c r="D65" s="7"/>
      <c r="E65" s="7"/>
      <c r="F65" s="7"/>
      <c r="G65" s="7"/>
    </row>
    <row r="66" spans="2:7" ht="15.75">
      <c r="B66" s="7"/>
      <c r="C66" s="7"/>
      <c r="D66" s="7"/>
      <c r="E66" s="7"/>
      <c r="F66" s="7"/>
      <c r="G66" s="7"/>
    </row>
    <row r="67" spans="2:7" ht="15.75">
      <c r="B67" s="7"/>
      <c r="C67" s="7"/>
      <c r="D67" s="7"/>
      <c r="E67" s="7"/>
      <c r="F67" s="7"/>
      <c r="G67" s="7"/>
    </row>
    <row r="68" spans="2:7" ht="15.75">
      <c r="B68" s="7"/>
      <c r="C68" s="7"/>
      <c r="D68" s="7"/>
      <c r="E68" s="7"/>
      <c r="F68" s="7"/>
      <c r="G68" s="7"/>
    </row>
    <row r="69" spans="2:7" ht="15.75">
      <c r="B69" s="7"/>
      <c r="C69" s="7"/>
      <c r="D69" s="7"/>
      <c r="E69" s="7"/>
      <c r="F69" s="7"/>
      <c r="G69" s="7"/>
    </row>
    <row r="70" spans="2:7" ht="15.75">
      <c r="B70" s="7"/>
      <c r="C70" s="7"/>
      <c r="D70" s="7"/>
      <c r="E70" s="7"/>
      <c r="F70" s="7"/>
      <c r="G70" s="7"/>
    </row>
    <row r="71" spans="2:7" ht="15.75">
      <c r="B71" s="7"/>
      <c r="C71" s="7"/>
      <c r="D71" s="7"/>
      <c r="E71" s="7"/>
      <c r="F71" s="7"/>
      <c r="G71" s="7"/>
    </row>
    <row r="72" spans="2:7" ht="15.75">
      <c r="B72" s="7"/>
      <c r="C72" s="7"/>
      <c r="D72" s="7"/>
      <c r="E72" s="7"/>
      <c r="F72" s="7"/>
      <c r="G72" s="7"/>
    </row>
    <row r="73" spans="2:7" ht="15.75">
      <c r="B73" s="7"/>
      <c r="C73" s="7"/>
      <c r="D73" s="7"/>
      <c r="E73" s="7"/>
      <c r="F73" s="7"/>
      <c r="G73" s="7"/>
    </row>
    <row r="74" spans="2:7" ht="15.75">
      <c r="B74" s="7"/>
      <c r="C74" s="7"/>
      <c r="D74" s="7"/>
      <c r="E74" s="7"/>
      <c r="F74" s="7"/>
      <c r="G74" s="7"/>
    </row>
    <row r="75" spans="2:7" ht="15.75">
      <c r="B75" s="7"/>
      <c r="C75" s="7"/>
      <c r="D75" s="7"/>
      <c r="E75" s="7"/>
      <c r="F75" s="7"/>
      <c r="G75" s="7"/>
    </row>
    <row r="76" spans="2:7" ht="15.75">
      <c r="B76" s="7"/>
      <c r="C76" s="7"/>
      <c r="D76" s="7"/>
      <c r="E76" s="7"/>
      <c r="F76" s="7"/>
      <c r="G76" s="7"/>
    </row>
    <row r="77" spans="2:7" ht="15.75">
      <c r="B77" s="7"/>
      <c r="C77" s="7"/>
      <c r="D77" s="7"/>
      <c r="E77" s="7"/>
      <c r="F77" s="7"/>
      <c r="G77" s="7"/>
    </row>
    <row r="78" spans="2:7" ht="15.75">
      <c r="B78" s="7"/>
      <c r="C78" s="7"/>
      <c r="D78" s="7"/>
      <c r="E78" s="7"/>
      <c r="F78" s="7"/>
      <c r="G78" s="7"/>
    </row>
    <row r="79" spans="2:7" ht="15.75">
      <c r="B79" s="7"/>
      <c r="C79" s="7"/>
      <c r="D79" s="7"/>
      <c r="E79" s="7"/>
      <c r="F79" s="7"/>
      <c r="G79" s="7"/>
    </row>
    <row r="80" spans="2:7" ht="15.75">
      <c r="B80" s="7"/>
      <c r="C80" s="7"/>
      <c r="D80" s="7"/>
      <c r="E80" s="7"/>
      <c r="F80" s="7"/>
      <c r="G80" s="7"/>
    </row>
    <row r="81" spans="2:7" ht="15.75">
      <c r="B81" s="7"/>
      <c r="C81" s="7"/>
      <c r="D81" s="7"/>
      <c r="E81" s="7"/>
      <c r="F81" s="7"/>
      <c r="G81" s="7"/>
    </row>
    <row r="82" spans="2:7" ht="15.75">
      <c r="B82" s="7"/>
      <c r="C82" s="7"/>
      <c r="D82" s="7"/>
      <c r="E82" s="7"/>
      <c r="F82" s="7"/>
      <c r="G82" s="7"/>
    </row>
    <row r="83" spans="2:7" ht="15.75">
      <c r="B83" s="7"/>
      <c r="C83" s="7"/>
      <c r="D83" s="7"/>
      <c r="E83" s="7"/>
      <c r="F83" s="7"/>
      <c r="G83" s="7"/>
    </row>
    <row r="84" spans="2:7" ht="15.75">
      <c r="B84" s="7"/>
      <c r="C84" s="7"/>
      <c r="D84" s="7"/>
      <c r="E84" s="7"/>
      <c r="F84" s="7"/>
      <c r="G84" s="7"/>
    </row>
    <row r="85" spans="2:7" ht="15.75">
      <c r="B85" s="7"/>
      <c r="C85" s="7"/>
      <c r="D85" s="7"/>
      <c r="E85" s="7"/>
      <c r="F85" s="7"/>
      <c r="G85" s="7"/>
    </row>
    <row r="86" spans="2:7" ht="15.75">
      <c r="B86" s="7"/>
      <c r="C86" s="7"/>
      <c r="D86" s="7"/>
      <c r="E86" s="7"/>
      <c r="F86" s="7"/>
      <c r="G86" s="7"/>
    </row>
    <row r="87" spans="2:7" ht="15.75">
      <c r="B87" s="7"/>
      <c r="C87" s="7"/>
      <c r="D87" s="7"/>
      <c r="E87" s="7"/>
      <c r="F87" s="7"/>
      <c r="G87" s="7"/>
    </row>
    <row r="88" spans="2:7" ht="15.75">
      <c r="B88" s="7"/>
      <c r="C88" s="7"/>
      <c r="D88" s="7"/>
      <c r="E88" s="7"/>
      <c r="F88" s="7"/>
      <c r="G88" s="7"/>
    </row>
    <row r="89" spans="2:7" ht="15.75">
      <c r="B89" s="7"/>
      <c r="C89" s="7"/>
      <c r="D89" s="7"/>
      <c r="E89" s="7"/>
      <c r="F89" s="7"/>
      <c r="G89" s="7"/>
    </row>
    <row r="90" spans="2:7" ht="15.75">
      <c r="B90" s="7"/>
      <c r="C90" s="7"/>
      <c r="D90" s="7"/>
      <c r="E90" s="7"/>
      <c r="F90" s="7"/>
      <c r="G90" s="7"/>
    </row>
    <row r="91" spans="2:7" ht="15.75">
      <c r="B91" s="7"/>
      <c r="C91" s="7"/>
      <c r="D91" s="7"/>
      <c r="E91" s="7"/>
      <c r="F91" s="7"/>
      <c r="G91" s="7"/>
    </row>
    <row r="92" spans="2:7" ht="15.75">
      <c r="B92" s="7"/>
      <c r="C92" s="7"/>
      <c r="D92" s="7"/>
      <c r="E92" s="7"/>
      <c r="F92" s="7"/>
      <c r="G92" s="7"/>
    </row>
    <row r="93" spans="2:7" ht="15.75">
      <c r="B93" s="7"/>
      <c r="C93" s="7"/>
      <c r="D93" s="7"/>
      <c r="E93" s="7"/>
      <c r="F93" s="7"/>
      <c r="G93" s="7"/>
    </row>
    <row r="94" spans="2:7" ht="15.75">
      <c r="B94" s="7"/>
      <c r="C94" s="7"/>
      <c r="D94" s="7"/>
      <c r="E94" s="7"/>
      <c r="F94" s="7"/>
      <c r="G94" s="7"/>
    </row>
    <row r="95" spans="2:7" ht="15.75">
      <c r="B95" s="7"/>
      <c r="C95" s="7"/>
      <c r="D95" s="7"/>
      <c r="E95" s="7"/>
      <c r="F95" s="7"/>
      <c r="G95" s="7"/>
    </row>
    <row r="96" spans="2:7" ht="15.75">
      <c r="B96" s="7"/>
      <c r="C96" s="7"/>
      <c r="D96" s="7"/>
      <c r="E96" s="7"/>
      <c r="F96" s="7"/>
      <c r="G96" s="7"/>
    </row>
    <row r="97" spans="2:7" ht="15.75">
      <c r="B97" s="7"/>
      <c r="C97" s="7"/>
      <c r="D97" s="7"/>
      <c r="E97" s="7"/>
      <c r="F97" s="7"/>
      <c r="G97" s="7"/>
    </row>
    <row r="98" spans="2:7" ht="15.75">
      <c r="B98" s="7"/>
      <c r="C98" s="7"/>
      <c r="D98" s="7"/>
      <c r="E98" s="7"/>
      <c r="F98" s="7"/>
      <c r="G98" s="7"/>
    </row>
    <row r="99" spans="2:7" ht="15.75">
      <c r="B99" s="7"/>
      <c r="C99" s="7"/>
      <c r="D99" s="7"/>
      <c r="E99" s="7"/>
      <c r="F99" s="7"/>
      <c r="G99" s="7"/>
    </row>
    <row r="100" spans="2:7" ht="15.75">
      <c r="B100" s="7"/>
      <c r="C100" s="7"/>
      <c r="D100" s="7"/>
      <c r="E100" s="7"/>
      <c r="F100" s="7"/>
      <c r="G100" s="7"/>
    </row>
    <row r="101" spans="2:7" ht="15.75">
      <c r="B101" s="7"/>
      <c r="C101" s="7"/>
      <c r="D101" s="7"/>
      <c r="E101" s="7"/>
      <c r="F101" s="7"/>
      <c r="G101" s="7"/>
    </row>
    <row r="102" spans="2:7" ht="15.75">
      <c r="B102" s="7"/>
      <c r="C102" s="7"/>
      <c r="D102" s="7"/>
      <c r="E102" s="7"/>
      <c r="F102" s="7"/>
      <c r="G102" s="7"/>
    </row>
    <row r="103" spans="2:7" ht="15.75">
      <c r="B103" s="7"/>
      <c r="C103" s="7"/>
      <c r="D103" s="7"/>
      <c r="E103" s="7"/>
      <c r="F103" s="7"/>
      <c r="G103" s="7"/>
    </row>
    <row r="104" spans="2:7" ht="15.75">
      <c r="B104" s="7"/>
      <c r="C104" s="7"/>
      <c r="D104" s="7"/>
      <c r="E104" s="7"/>
      <c r="F104" s="7"/>
      <c r="G104" s="7"/>
    </row>
    <row r="105" spans="2:7" ht="15.75">
      <c r="B105" s="7"/>
      <c r="C105" s="7"/>
      <c r="D105" s="7"/>
      <c r="E105" s="7"/>
      <c r="F105" s="7"/>
      <c r="G105" s="7"/>
    </row>
    <row r="106" spans="2:7" ht="15.75">
      <c r="B106" s="7"/>
      <c r="C106" s="7"/>
      <c r="D106" s="7"/>
      <c r="E106" s="7"/>
      <c r="F106" s="7"/>
      <c r="G106" s="7"/>
    </row>
    <row r="107" spans="2:7" ht="15.75">
      <c r="B107" s="7"/>
      <c r="C107" s="7"/>
      <c r="D107" s="7"/>
      <c r="E107" s="7"/>
      <c r="F107" s="7"/>
      <c r="G107" s="7"/>
    </row>
    <row r="108" spans="2:7" ht="15.75">
      <c r="B108" s="7"/>
      <c r="C108" s="7"/>
      <c r="D108" s="7"/>
      <c r="E108" s="7"/>
      <c r="F108" s="7"/>
      <c r="G108" s="7"/>
    </row>
    <row r="109" spans="2:7" ht="15.75">
      <c r="B109" s="7"/>
      <c r="C109" s="7"/>
      <c r="D109" s="7"/>
      <c r="E109" s="7"/>
      <c r="F109" s="7"/>
      <c r="G109" s="7"/>
    </row>
    <row r="110" spans="2:7" ht="15.75">
      <c r="B110" s="7"/>
      <c r="C110" s="7"/>
      <c r="D110" s="7"/>
      <c r="E110" s="7"/>
      <c r="F110" s="7"/>
      <c r="G110" s="7"/>
    </row>
    <row r="111" spans="2:7" ht="15.75">
      <c r="B111" s="7"/>
      <c r="C111" s="7"/>
      <c r="D111" s="7"/>
      <c r="E111" s="7"/>
      <c r="F111" s="7"/>
      <c r="G111" s="7"/>
    </row>
    <row r="112" spans="2:7" ht="15.75">
      <c r="B112" s="7"/>
      <c r="C112" s="7"/>
      <c r="D112" s="7"/>
      <c r="E112" s="7"/>
      <c r="F112" s="7"/>
      <c r="G112" s="7"/>
    </row>
    <row r="113" spans="2:7" ht="15.75">
      <c r="B113" s="7"/>
      <c r="C113" s="7"/>
      <c r="D113" s="7"/>
      <c r="E113" s="7"/>
      <c r="F113" s="7"/>
      <c r="G113" s="7"/>
    </row>
    <row r="114" spans="2:7" ht="15.75">
      <c r="B114" s="7"/>
      <c r="C114" s="7"/>
      <c r="D114" s="7"/>
      <c r="E114" s="7"/>
      <c r="F114" s="7"/>
      <c r="G114" s="7"/>
    </row>
    <row r="115" spans="2:7" ht="15.75">
      <c r="B115" s="7"/>
      <c r="C115" s="7"/>
      <c r="D115" s="7"/>
      <c r="E115" s="7"/>
      <c r="F115" s="7"/>
      <c r="G115" s="7"/>
    </row>
    <row r="116" spans="2:7" ht="15.75">
      <c r="B116" s="7"/>
      <c r="C116" s="7"/>
      <c r="D116" s="7"/>
      <c r="E116" s="7"/>
      <c r="F116" s="7"/>
      <c r="G116" s="7"/>
    </row>
    <row r="117" spans="2:7" ht="15.75">
      <c r="B117" s="7"/>
      <c r="C117" s="7"/>
      <c r="D117" s="7"/>
      <c r="E117" s="7"/>
      <c r="F117" s="7"/>
      <c r="G117" s="7"/>
    </row>
    <row r="118" spans="2:7" ht="15.75">
      <c r="B118" s="7"/>
      <c r="C118" s="7"/>
      <c r="D118" s="7"/>
      <c r="E118" s="7"/>
      <c r="F118" s="7"/>
      <c r="G118" s="7"/>
    </row>
    <row r="119" spans="2:7" ht="15.75">
      <c r="B119" s="7"/>
      <c r="C119" s="7"/>
      <c r="D119" s="7"/>
      <c r="E119" s="7"/>
      <c r="F119" s="7"/>
      <c r="G119" s="7"/>
    </row>
    <row r="120" spans="2:7" ht="15.75">
      <c r="B120" s="7"/>
      <c r="C120" s="7"/>
      <c r="D120" s="7"/>
      <c r="E120" s="7"/>
      <c r="F120" s="7"/>
      <c r="G120" s="7"/>
    </row>
    <row r="121" spans="2:7" ht="15.75">
      <c r="B121" s="7"/>
      <c r="C121" s="7"/>
      <c r="D121" s="7"/>
      <c r="E121" s="7"/>
      <c r="F121" s="7"/>
      <c r="G121" s="7"/>
    </row>
    <row r="122" spans="2:7" ht="15.75">
      <c r="B122" s="7"/>
      <c r="C122" s="7"/>
      <c r="D122" s="7"/>
      <c r="E122" s="7"/>
      <c r="F122" s="7"/>
      <c r="G122" s="7"/>
    </row>
    <row r="123" spans="2:7" ht="15.75">
      <c r="B123" s="7"/>
      <c r="C123" s="7"/>
      <c r="D123" s="7"/>
      <c r="E123" s="7"/>
      <c r="F123" s="7"/>
      <c r="G123" s="7"/>
    </row>
    <row r="124" spans="2:7" ht="15.75">
      <c r="B124" s="7"/>
      <c r="C124" s="7"/>
      <c r="D124" s="7"/>
      <c r="E124" s="7"/>
      <c r="F124" s="7"/>
      <c r="G124" s="7"/>
    </row>
    <row r="125" spans="2:7" ht="15.75">
      <c r="B125" s="7"/>
      <c r="C125" s="7"/>
      <c r="D125" s="7"/>
      <c r="E125" s="7"/>
      <c r="F125" s="7"/>
      <c r="G125" s="7"/>
    </row>
    <row r="126" spans="2:7" ht="15.75">
      <c r="B126" s="7"/>
      <c r="C126" s="7"/>
      <c r="D126" s="7"/>
      <c r="E126" s="7"/>
      <c r="F126" s="7"/>
      <c r="G126" s="7"/>
    </row>
    <row r="127" spans="2:7" ht="15.75">
      <c r="B127" s="7"/>
      <c r="C127" s="7"/>
      <c r="D127" s="7"/>
      <c r="E127" s="7"/>
      <c r="F127" s="7"/>
      <c r="G127" s="7"/>
    </row>
    <row r="128" spans="2:7" ht="15.75">
      <c r="B128" s="7"/>
      <c r="C128" s="7"/>
      <c r="D128" s="7"/>
      <c r="E128" s="7"/>
      <c r="F128" s="7"/>
      <c r="G128" s="7"/>
    </row>
    <row r="129" spans="2:7" ht="15.75">
      <c r="B129" s="7"/>
      <c r="C129" s="7"/>
      <c r="D129" s="7"/>
      <c r="E129" s="7"/>
      <c r="F129" s="7"/>
      <c r="G129" s="7"/>
    </row>
    <row r="130" spans="2:7" ht="15.75">
      <c r="B130" s="7"/>
      <c r="C130" s="7"/>
      <c r="D130" s="7"/>
      <c r="E130" s="7"/>
      <c r="F130" s="7"/>
      <c r="G130" s="7"/>
    </row>
    <row r="131" spans="2:7" ht="15.75">
      <c r="B131" s="7"/>
      <c r="C131" s="7"/>
      <c r="D131" s="7"/>
      <c r="E131" s="7"/>
      <c r="F131" s="7"/>
      <c r="G131" s="7"/>
    </row>
    <row r="132" spans="2:7" ht="15.75">
      <c r="B132" s="7"/>
      <c r="C132" s="7"/>
      <c r="D132" s="7"/>
      <c r="E132" s="7"/>
      <c r="F132" s="7"/>
      <c r="G132" s="7"/>
    </row>
    <row r="133" spans="2:7" ht="15.75">
      <c r="B133" s="7"/>
      <c r="C133" s="7"/>
      <c r="D133" s="7"/>
      <c r="E133" s="7"/>
      <c r="F133" s="7"/>
      <c r="G133" s="7"/>
    </row>
    <row r="134" spans="2:7" ht="15.75">
      <c r="B134" s="7"/>
      <c r="C134" s="7"/>
      <c r="D134" s="7"/>
      <c r="E134" s="7"/>
      <c r="F134" s="7"/>
      <c r="G134" s="7"/>
    </row>
    <row r="135" spans="2:7" ht="15.75">
      <c r="B135" s="7"/>
      <c r="C135" s="7"/>
      <c r="D135" s="7"/>
      <c r="E135" s="7"/>
      <c r="F135" s="7"/>
      <c r="G135" s="7"/>
    </row>
    <row r="136" spans="2:7" ht="15.75">
      <c r="B136" s="7"/>
      <c r="C136" s="7"/>
      <c r="D136" s="7"/>
      <c r="E136" s="7"/>
      <c r="F136" s="7"/>
      <c r="G136" s="7"/>
    </row>
    <row r="137" spans="2:7" ht="15.75">
      <c r="B137" s="7"/>
      <c r="C137" s="7"/>
      <c r="D137" s="7"/>
      <c r="E137" s="7"/>
      <c r="F137" s="7"/>
      <c r="G137" s="7"/>
    </row>
    <row r="138" spans="2:7" ht="15.75">
      <c r="B138" s="7"/>
      <c r="C138" s="7"/>
      <c r="D138" s="7"/>
      <c r="E138" s="7"/>
      <c r="F138" s="7"/>
      <c r="G138" s="7"/>
    </row>
    <row r="139" spans="2:7" ht="15.75">
      <c r="B139" s="7"/>
      <c r="C139" s="7"/>
      <c r="D139" s="7"/>
      <c r="E139" s="7"/>
      <c r="F139" s="7"/>
      <c r="G139" s="7"/>
    </row>
    <row r="140" spans="2:7" ht="15.75">
      <c r="B140" s="7"/>
      <c r="C140" s="7"/>
      <c r="D140" s="7"/>
      <c r="E140" s="7"/>
      <c r="F140" s="7"/>
      <c r="G140" s="7"/>
    </row>
    <row r="141" spans="2:7" ht="15.75">
      <c r="B141" s="7"/>
      <c r="C141" s="7"/>
      <c r="D141" s="7"/>
      <c r="E141" s="7"/>
      <c r="F141" s="7"/>
      <c r="G141" s="7"/>
    </row>
    <row r="142" spans="2:7" ht="15.75">
      <c r="B142" s="7"/>
      <c r="C142" s="7"/>
      <c r="D142" s="7"/>
      <c r="E142" s="7"/>
      <c r="F142" s="7"/>
      <c r="G142" s="7"/>
    </row>
    <row r="143" spans="2:7" ht="15.75">
      <c r="B143" s="7"/>
      <c r="C143" s="7"/>
      <c r="D143" s="7"/>
      <c r="E143" s="7"/>
      <c r="F143" s="7"/>
      <c r="G143" s="7"/>
    </row>
    <row r="144" spans="2:7" ht="15.75">
      <c r="B144" s="7"/>
      <c r="C144" s="7"/>
      <c r="D144" s="7"/>
      <c r="E144" s="7"/>
      <c r="F144" s="7"/>
      <c r="G144" s="7"/>
    </row>
    <row r="145" spans="2:7" ht="15.75">
      <c r="B145" s="7"/>
      <c r="C145" s="7"/>
      <c r="D145" s="7"/>
      <c r="E145" s="7"/>
      <c r="F145" s="7"/>
      <c r="G145" s="7"/>
    </row>
    <row r="146" spans="2:7" ht="15.75">
      <c r="B146" s="7"/>
      <c r="C146" s="7"/>
      <c r="D146" s="7"/>
      <c r="E146" s="7"/>
      <c r="F146" s="7"/>
      <c r="G146" s="7"/>
    </row>
    <row r="147" spans="2:7" ht="15.75">
      <c r="B147" s="7"/>
      <c r="C147" s="7"/>
      <c r="D147" s="7"/>
      <c r="E147" s="7"/>
      <c r="F147" s="7"/>
      <c r="G147" s="7"/>
    </row>
    <row r="148" spans="2:7" ht="15.75">
      <c r="B148" s="7"/>
      <c r="C148" s="7"/>
      <c r="D148" s="7"/>
      <c r="E148" s="7"/>
      <c r="F148" s="7"/>
      <c r="G148" s="7"/>
    </row>
    <row r="149" spans="2:7" ht="15.75">
      <c r="B149" s="7"/>
      <c r="C149" s="7"/>
      <c r="D149" s="7"/>
      <c r="E149" s="7"/>
      <c r="F149" s="7"/>
      <c r="G149" s="7"/>
    </row>
    <row r="150" spans="2:7" ht="15.75">
      <c r="B150" s="7"/>
      <c r="C150" s="7"/>
      <c r="D150" s="7"/>
      <c r="E150" s="7"/>
      <c r="F150" s="7"/>
      <c r="G150" s="7"/>
    </row>
    <row r="151" spans="2:7" ht="15.75">
      <c r="B151" s="7"/>
      <c r="C151" s="7"/>
      <c r="D151" s="7"/>
      <c r="E151" s="7"/>
      <c r="F151" s="7"/>
      <c r="G151" s="7"/>
    </row>
    <row r="152" spans="2:7" ht="15.75">
      <c r="B152" s="7"/>
      <c r="C152" s="7"/>
      <c r="D152" s="7"/>
      <c r="E152" s="7"/>
      <c r="F152" s="7"/>
      <c r="G152" s="7"/>
    </row>
    <row r="153" spans="2:7" ht="15.75">
      <c r="B153" s="7"/>
      <c r="C153" s="7"/>
      <c r="D153" s="7"/>
      <c r="E153" s="7"/>
      <c r="F153" s="7"/>
      <c r="G153" s="7"/>
    </row>
    <row r="154" spans="2:7" ht="15.75">
      <c r="B154" s="7"/>
      <c r="C154" s="7"/>
      <c r="D154" s="7"/>
      <c r="E154" s="7"/>
      <c r="F154" s="7"/>
      <c r="G154" s="7"/>
    </row>
  </sheetData>
  <mergeCells count="2">
    <mergeCell ref="A3:G3"/>
    <mergeCell ref="A2:G2"/>
  </mergeCells>
  <printOptions/>
  <pageMargins left="0.75" right="0" top="0.5" bottom="0.5" header="0.5" footer="0.5"/>
  <pageSetup horizontalDpi="600" verticalDpi="600" orientation="portrait" paperSize="9" scale="85"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L36"/>
  <sheetViews>
    <sheetView workbookViewId="0" topLeftCell="A13">
      <selection activeCell="F26" sqref="F26"/>
    </sheetView>
  </sheetViews>
  <sheetFormatPr defaultColWidth="9.140625" defaultRowHeight="15"/>
  <cols>
    <col min="1" max="1" width="3.7109375" style="2" customWidth="1"/>
    <col min="2" max="2" width="2.7109375" style="2" customWidth="1"/>
    <col min="3" max="3" width="10.8515625" style="2" customWidth="1"/>
    <col min="4" max="5" width="10.7109375" style="2" customWidth="1"/>
    <col min="6" max="6" width="18.57421875" style="2" customWidth="1"/>
    <col min="7" max="7" width="0.85546875" style="2" hidden="1" customWidth="1"/>
    <col min="8" max="8" width="16.7109375" style="7" customWidth="1"/>
    <col min="9" max="9" width="1.421875" style="2" customWidth="1"/>
    <col min="10" max="10" width="15.140625" style="7" customWidth="1"/>
    <col min="11" max="11" width="2.28125" style="2" customWidth="1"/>
    <col min="12" max="16384" width="9.140625" style="2" customWidth="1"/>
  </cols>
  <sheetData>
    <row r="1" spans="1:10" ht="18.75">
      <c r="A1" s="129" t="s">
        <v>140</v>
      </c>
      <c r="J1" s="99"/>
    </row>
    <row r="2" spans="1:10" ht="15.75" customHeight="1">
      <c r="A2" s="131" t="s">
        <v>139</v>
      </c>
      <c r="J2" s="99"/>
    </row>
    <row r="3" spans="1:10" ht="15.75">
      <c r="A3" s="184" t="s">
        <v>14</v>
      </c>
      <c r="B3" s="184"/>
      <c r="C3" s="184"/>
      <c r="D3" s="184"/>
      <c r="E3" s="184"/>
      <c r="F3" s="184"/>
      <c r="G3" s="184"/>
      <c r="H3" s="184"/>
      <c r="I3" s="184"/>
      <c r="J3" s="99"/>
    </row>
    <row r="4" spans="1:10" ht="15.75">
      <c r="A4" s="18" t="s">
        <v>82</v>
      </c>
      <c r="J4" s="100"/>
    </row>
    <row r="5" spans="1:10" ht="15.75">
      <c r="A5" s="18" t="s">
        <v>148</v>
      </c>
      <c r="H5" s="101"/>
      <c r="J5" s="102"/>
    </row>
    <row r="7" spans="8:10" ht="15.75">
      <c r="H7" s="185" t="s">
        <v>165</v>
      </c>
      <c r="I7" s="185"/>
      <c r="J7" s="185"/>
    </row>
    <row r="8" spans="8:10" s="6" customFormat="1" ht="15.75">
      <c r="H8" s="133" t="s">
        <v>153</v>
      </c>
      <c r="I8" s="134"/>
      <c r="J8" s="133" t="s">
        <v>162</v>
      </c>
    </row>
    <row r="9" spans="8:10" s="6" customFormat="1" ht="6" customHeight="1">
      <c r="H9" s="104"/>
      <c r="I9" s="103"/>
      <c r="J9" s="135"/>
    </row>
    <row r="10" spans="8:10" s="6" customFormat="1" ht="15.75">
      <c r="H10" s="105" t="s">
        <v>3</v>
      </c>
      <c r="I10" s="103"/>
      <c r="J10" s="138" t="s">
        <v>3</v>
      </c>
    </row>
    <row r="11" spans="8:10" s="6" customFormat="1" ht="15.75">
      <c r="H11" s="105"/>
      <c r="I11" s="103"/>
      <c r="J11" s="136"/>
    </row>
    <row r="12" spans="1:10" ht="15.75">
      <c r="A12" s="2" t="s">
        <v>197</v>
      </c>
      <c r="H12" s="9">
        <v>574</v>
      </c>
      <c r="J12" s="9">
        <v>-5173</v>
      </c>
    </row>
    <row r="13" spans="8:10" ht="15.75">
      <c r="H13" s="9"/>
      <c r="J13" s="9"/>
    </row>
    <row r="14" spans="1:10" ht="15.75">
      <c r="A14" s="2" t="s">
        <v>92</v>
      </c>
      <c r="H14" s="9">
        <f>68122+60</f>
        <v>68182</v>
      </c>
      <c r="J14" s="9">
        <v>41065</v>
      </c>
    </row>
    <row r="15" spans="8:10" ht="15.75">
      <c r="H15" s="9"/>
      <c r="J15" s="9"/>
    </row>
    <row r="16" spans="1:10" ht="15.75">
      <c r="A16" s="2" t="s">
        <v>93</v>
      </c>
      <c r="H16" s="8">
        <f>-38069-60</f>
        <v>-38129</v>
      </c>
      <c r="J16" s="8">
        <v>-50797</v>
      </c>
    </row>
    <row r="17" ht="15.75">
      <c r="J17" s="9"/>
    </row>
    <row r="18" spans="1:10" ht="15.75">
      <c r="A18" s="2" t="s">
        <v>94</v>
      </c>
      <c r="H18" s="9">
        <f>SUM(H12:H16)</f>
        <v>30627</v>
      </c>
      <c r="I18" s="11"/>
      <c r="J18" s="9">
        <f>SUM(J12:J16)</f>
        <v>-14905</v>
      </c>
    </row>
    <row r="19" ht="15.75">
      <c r="J19" s="9"/>
    </row>
    <row r="20" spans="1:10" ht="15.75">
      <c r="A20" s="2" t="s">
        <v>81</v>
      </c>
      <c r="H20" s="8">
        <v>-57835</v>
      </c>
      <c r="J20" s="8">
        <v>-42930</v>
      </c>
    </row>
    <row r="21" spans="5:10" ht="9.75" customHeight="1">
      <c r="E21" s="2" t="s">
        <v>163</v>
      </c>
      <c r="H21" s="9"/>
      <c r="J21" s="9"/>
    </row>
    <row r="22" spans="1:10" ht="16.5" thickBot="1">
      <c r="A22" s="2" t="s">
        <v>164</v>
      </c>
      <c r="H22" s="10">
        <f>H18+H20</f>
        <v>-27208</v>
      </c>
      <c r="J22" s="10">
        <f>J18+J20</f>
        <v>-57835</v>
      </c>
    </row>
    <row r="23" ht="16.5" thickTop="1">
      <c r="J23" s="9"/>
    </row>
    <row r="24" spans="3:12" ht="15.75">
      <c r="C24" s="106"/>
      <c r="D24" s="11"/>
      <c r="E24" s="11"/>
      <c r="F24" s="11"/>
      <c r="G24" s="11"/>
      <c r="H24" s="9"/>
      <c r="I24" s="11"/>
      <c r="J24" s="9"/>
      <c r="K24" s="11"/>
      <c r="L24" s="11"/>
    </row>
    <row r="25" spans="1:12" ht="15.75">
      <c r="A25" s="52"/>
      <c r="C25" s="11"/>
      <c r="D25" s="11"/>
      <c r="E25" s="11"/>
      <c r="F25" s="107"/>
      <c r="G25" s="107"/>
      <c r="H25" s="9"/>
      <c r="I25" s="9"/>
      <c r="J25" s="9"/>
      <c r="K25" s="11"/>
      <c r="L25" s="11"/>
    </row>
    <row r="26" spans="1:12" ht="15.75">
      <c r="A26" s="52"/>
      <c r="C26" s="11"/>
      <c r="D26" s="11"/>
      <c r="E26" s="11"/>
      <c r="F26" s="108"/>
      <c r="G26" s="11"/>
      <c r="H26" s="9"/>
      <c r="I26" s="9"/>
      <c r="J26" s="9"/>
      <c r="K26" s="11"/>
      <c r="L26" s="11"/>
    </row>
    <row r="27" spans="1:12" ht="15.75">
      <c r="A27" s="52"/>
      <c r="C27" s="53"/>
      <c r="D27" s="11"/>
      <c r="E27" s="11"/>
      <c r="F27" s="11"/>
      <c r="G27" s="11"/>
      <c r="H27" s="9"/>
      <c r="I27" s="9"/>
      <c r="J27" s="9"/>
      <c r="K27" s="11"/>
      <c r="L27" s="11"/>
    </row>
    <row r="28" spans="3:12" ht="15.75">
      <c r="C28" s="11"/>
      <c r="D28" s="11"/>
      <c r="E28" s="11"/>
      <c r="F28" s="11"/>
      <c r="G28" s="11"/>
      <c r="H28" s="9"/>
      <c r="I28" s="9"/>
      <c r="J28" s="9"/>
      <c r="K28" s="11"/>
      <c r="L28" s="11"/>
    </row>
    <row r="29" spans="3:12" ht="15.75">
      <c r="C29" s="11"/>
      <c r="D29" s="11"/>
      <c r="E29" s="11"/>
      <c r="F29" s="107"/>
      <c r="G29" s="11"/>
      <c r="H29" s="9"/>
      <c r="I29" s="9"/>
      <c r="J29" s="9"/>
      <c r="K29" s="11"/>
      <c r="L29" s="11"/>
    </row>
    <row r="30" spans="3:12" ht="15.75">
      <c r="C30" s="11"/>
      <c r="D30" s="11"/>
      <c r="E30" s="11"/>
      <c r="F30" s="107"/>
      <c r="G30" s="11"/>
      <c r="H30" s="9"/>
      <c r="I30" s="9"/>
      <c r="J30" s="9"/>
      <c r="K30" s="11"/>
      <c r="L30" s="11"/>
    </row>
    <row r="31" spans="3:12" ht="15.75">
      <c r="C31" s="11"/>
      <c r="D31" s="11"/>
      <c r="E31" s="11"/>
      <c r="F31" s="107"/>
      <c r="G31" s="11"/>
      <c r="H31" s="9"/>
      <c r="I31" s="9"/>
      <c r="J31" s="9"/>
      <c r="K31" s="11"/>
      <c r="L31" s="11"/>
    </row>
    <row r="32" spans="6:10" ht="15.75">
      <c r="F32" s="101"/>
      <c r="J32" s="9"/>
    </row>
    <row r="33" spans="6:10" ht="15.75">
      <c r="F33" s="101"/>
      <c r="H33" s="101"/>
      <c r="I33" s="101"/>
      <c r="J33" s="107"/>
    </row>
    <row r="34" spans="8:10" ht="15.75">
      <c r="H34" s="101"/>
      <c r="I34" s="101"/>
      <c r="J34" s="101"/>
    </row>
    <row r="35" spans="8:10" ht="15.75">
      <c r="H35" s="101"/>
      <c r="I35" s="101"/>
      <c r="J35" s="101"/>
    </row>
    <row r="36" spans="8:10" ht="15.75">
      <c r="H36" s="101"/>
      <c r="I36" s="101"/>
      <c r="J36" s="101"/>
    </row>
  </sheetData>
  <mergeCells count="2">
    <mergeCell ref="A3:I3"/>
    <mergeCell ref="H7:J7"/>
  </mergeCells>
  <printOptions/>
  <pageMargins left="1" right="0" top="1" bottom="1" header="0.5" footer="0.5"/>
  <pageSetup horizontalDpi="600" verticalDpi="600" orientation="portrait" paperSize="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P60"/>
  <sheetViews>
    <sheetView workbookViewId="0" topLeftCell="A1">
      <selection activeCell="H3" sqref="H3"/>
    </sheetView>
  </sheetViews>
  <sheetFormatPr defaultColWidth="9.140625" defaultRowHeight="15"/>
  <cols>
    <col min="1" max="1" width="4.00390625" style="2" customWidth="1"/>
    <col min="2" max="7" width="3.28125" style="2" customWidth="1"/>
    <col min="8" max="8" width="19.28125" style="2" customWidth="1"/>
    <col min="9" max="9" width="1.28515625" style="2" customWidth="1"/>
    <col min="10" max="10" width="12.00390625" style="2" customWidth="1"/>
    <col min="11" max="11" width="1.421875" style="2" customWidth="1"/>
    <col min="12" max="12" width="11.8515625" style="2" customWidth="1"/>
    <col min="13" max="13" width="1.7109375" style="2" customWidth="1"/>
    <col min="14" max="14" width="12.8515625" style="2" customWidth="1"/>
    <col min="15" max="15" width="1.28515625" style="2" customWidth="1"/>
    <col min="16" max="16" width="13.140625" style="2" customWidth="1"/>
    <col min="17" max="17" width="0.13671875" style="2" hidden="1" customWidth="1"/>
    <col min="18" max="41" width="9.140625" style="2" hidden="1" customWidth="1"/>
    <col min="42" max="42" width="10.8515625" style="2" hidden="1" customWidth="1"/>
    <col min="43" max="43" width="9.140625" style="2" hidden="1" customWidth="1"/>
    <col min="44" max="44" width="1.28515625" style="2" customWidth="1"/>
    <col min="45" max="45" width="14.00390625" style="2" customWidth="1"/>
    <col min="46" max="46" width="1.421875" style="2" customWidth="1"/>
    <col min="47" max="47" width="14.57421875" style="2" customWidth="1"/>
    <col min="48" max="48" width="1.7109375" style="2" customWidth="1"/>
    <col min="49" max="16384" width="9.140625" style="2" customWidth="1"/>
  </cols>
  <sheetData>
    <row r="1" spans="1:16" ht="15.75" customHeight="1">
      <c r="A1" s="164"/>
      <c r="B1" s="168" t="s">
        <v>198</v>
      </c>
      <c r="C1" s="165"/>
      <c r="D1" s="165"/>
      <c r="E1" s="165"/>
      <c r="F1" s="165"/>
      <c r="G1" s="165"/>
      <c r="H1" s="166"/>
      <c r="I1" s="166"/>
      <c r="J1" s="166"/>
      <c r="K1" s="166"/>
      <c r="L1" s="166"/>
      <c r="M1" s="166"/>
      <c r="N1" s="166"/>
      <c r="O1" s="166"/>
      <c r="P1" s="167"/>
    </row>
    <row r="2" spans="8:16" ht="15.75" customHeight="1">
      <c r="H2" s="9"/>
      <c r="I2" s="7"/>
      <c r="J2" s="9"/>
      <c r="K2" s="7"/>
      <c r="L2" s="9"/>
      <c r="M2" s="9"/>
      <c r="N2" s="7"/>
      <c r="O2" s="7"/>
      <c r="P2" s="9"/>
    </row>
    <row r="3" spans="1:16" ht="15.75" customHeight="1">
      <c r="A3" s="2">
        <v>1</v>
      </c>
      <c r="B3" s="3" t="s">
        <v>100</v>
      </c>
      <c r="C3" s="3"/>
      <c r="D3" s="3"/>
      <c r="E3" s="3"/>
      <c r="F3" s="3"/>
      <c r="G3" s="3"/>
      <c r="H3" s="9"/>
      <c r="I3" s="7"/>
      <c r="J3" s="9"/>
      <c r="K3" s="7"/>
      <c r="L3" s="9"/>
      <c r="M3" s="9"/>
      <c r="N3" s="7"/>
      <c r="O3" s="7"/>
      <c r="P3" s="9"/>
    </row>
    <row r="4" spans="2:16" ht="10.5" customHeight="1">
      <c r="B4" s="3"/>
      <c r="C4" s="3"/>
      <c r="D4" s="3"/>
      <c r="E4" s="3"/>
      <c r="F4" s="3"/>
      <c r="G4" s="3"/>
      <c r="H4" s="9"/>
      <c r="I4" s="7"/>
      <c r="J4" s="9"/>
      <c r="K4" s="7"/>
      <c r="L4" s="9"/>
      <c r="M4" s="9"/>
      <c r="N4" s="7"/>
      <c r="O4" s="7"/>
      <c r="P4" s="9"/>
    </row>
    <row r="5" spans="2:16" ht="15.75" customHeight="1">
      <c r="B5" s="186" t="s">
        <v>129</v>
      </c>
      <c r="C5" s="186"/>
      <c r="D5" s="186"/>
      <c r="E5" s="186"/>
      <c r="F5" s="186"/>
      <c r="G5" s="186"/>
      <c r="H5" s="187"/>
      <c r="I5" s="187"/>
      <c r="J5" s="187"/>
      <c r="K5" s="187"/>
      <c r="L5" s="187"/>
      <c r="M5" s="187"/>
      <c r="N5" s="187"/>
      <c r="O5" s="187"/>
      <c r="P5" s="187"/>
    </row>
    <row r="6" spans="2:16" ht="15.75" customHeight="1">
      <c r="B6" s="186"/>
      <c r="C6" s="186"/>
      <c r="D6" s="186"/>
      <c r="E6" s="186"/>
      <c r="F6" s="186"/>
      <c r="G6" s="186"/>
      <c r="H6" s="187"/>
      <c r="I6" s="187"/>
      <c r="J6" s="187"/>
      <c r="K6" s="187"/>
      <c r="L6" s="187"/>
      <c r="M6" s="187"/>
      <c r="N6" s="187"/>
      <c r="O6" s="187"/>
      <c r="P6" s="187"/>
    </row>
    <row r="7" spans="2:16" ht="15.75" customHeight="1">
      <c r="B7" s="186"/>
      <c r="C7" s="186"/>
      <c r="D7" s="186"/>
      <c r="E7" s="186"/>
      <c r="F7" s="186"/>
      <c r="G7" s="186"/>
      <c r="H7" s="187"/>
      <c r="I7" s="187"/>
      <c r="J7" s="187"/>
      <c r="K7" s="187"/>
      <c r="L7" s="187"/>
      <c r="M7" s="187"/>
      <c r="N7" s="187"/>
      <c r="O7" s="187"/>
      <c r="P7" s="187"/>
    </row>
    <row r="8" spans="2:16" ht="15.75" customHeight="1">
      <c r="B8" s="187"/>
      <c r="C8" s="187"/>
      <c r="D8" s="187"/>
      <c r="E8" s="187"/>
      <c r="F8" s="187"/>
      <c r="G8" s="187"/>
      <c r="H8" s="187"/>
      <c r="I8" s="187"/>
      <c r="J8" s="187"/>
      <c r="K8" s="187"/>
      <c r="L8" s="187"/>
      <c r="M8" s="187"/>
      <c r="N8" s="187"/>
      <c r="O8" s="187"/>
      <c r="P8" s="187"/>
    </row>
    <row r="9" spans="2:16" ht="15.75" customHeight="1">
      <c r="B9" s="3"/>
      <c r="C9" s="3"/>
      <c r="D9" s="3"/>
      <c r="E9" s="3"/>
      <c r="F9" s="3"/>
      <c r="G9" s="3"/>
      <c r="H9" s="9"/>
      <c r="I9" s="7"/>
      <c r="J9" s="9"/>
      <c r="K9" s="7"/>
      <c r="L9" s="9"/>
      <c r="M9" s="9"/>
      <c r="N9" s="7"/>
      <c r="O9" s="7"/>
      <c r="P9" s="9"/>
    </row>
    <row r="10" spans="2:16" ht="15.75" customHeight="1">
      <c r="B10" s="186" t="s">
        <v>200</v>
      </c>
      <c r="C10" s="186"/>
      <c r="D10" s="186"/>
      <c r="E10" s="186"/>
      <c r="F10" s="186"/>
      <c r="G10" s="186"/>
      <c r="H10" s="187"/>
      <c r="I10" s="187"/>
      <c r="J10" s="187"/>
      <c r="K10" s="187"/>
      <c r="L10" s="187"/>
      <c r="M10" s="187"/>
      <c r="N10" s="187"/>
      <c r="O10" s="187"/>
      <c r="P10" s="187"/>
    </row>
    <row r="11" spans="2:16" ht="15.75" customHeight="1">
      <c r="B11" s="187"/>
      <c r="C11" s="187"/>
      <c r="D11" s="187"/>
      <c r="E11" s="187"/>
      <c r="F11" s="187"/>
      <c r="G11" s="187"/>
      <c r="H11" s="187"/>
      <c r="I11" s="187"/>
      <c r="J11" s="187"/>
      <c r="K11" s="187"/>
      <c r="L11" s="187"/>
      <c r="M11" s="187"/>
      <c r="N11" s="187"/>
      <c r="O11" s="187"/>
      <c r="P11" s="187"/>
    </row>
    <row r="12" spans="2:16" ht="10.5" customHeight="1">
      <c r="B12" s="112"/>
      <c r="C12" s="112"/>
      <c r="D12" s="112"/>
      <c r="E12" s="112"/>
      <c r="F12" s="112"/>
      <c r="G12" s="112"/>
      <c r="H12" s="112"/>
      <c r="I12" s="112"/>
      <c r="J12" s="112"/>
      <c r="K12" s="112"/>
      <c r="L12" s="112"/>
      <c r="M12" s="112"/>
      <c r="N12" s="112"/>
      <c r="O12" s="112"/>
      <c r="P12" s="112"/>
    </row>
    <row r="13" spans="2:16" ht="10.5" customHeight="1">
      <c r="B13" s="112"/>
      <c r="C13" s="112"/>
      <c r="D13" s="112"/>
      <c r="E13" s="112"/>
      <c r="F13" s="112"/>
      <c r="G13" s="112"/>
      <c r="H13" s="112"/>
      <c r="I13" s="112"/>
      <c r="J13" s="112"/>
      <c r="K13" s="112"/>
      <c r="L13" s="112"/>
      <c r="M13" s="112"/>
      <c r="N13" s="112"/>
      <c r="O13" s="112"/>
      <c r="P13" s="112"/>
    </row>
    <row r="14" spans="1:16" ht="15.75" customHeight="1">
      <c r="A14" s="2">
        <v>2</v>
      </c>
      <c r="B14" s="3" t="s">
        <v>16</v>
      </c>
      <c r="C14" s="3"/>
      <c r="D14" s="3"/>
      <c r="E14" s="3"/>
      <c r="F14" s="3"/>
      <c r="G14" s="3"/>
      <c r="H14" s="112"/>
      <c r="I14" s="112"/>
      <c r="J14" s="112"/>
      <c r="K14" s="112"/>
      <c r="L14" s="112"/>
      <c r="M14" s="112"/>
      <c r="N14" s="112"/>
      <c r="O14" s="112"/>
      <c r="P14" s="112"/>
    </row>
    <row r="15" spans="2:16" ht="10.5" customHeight="1">
      <c r="B15" s="112"/>
      <c r="C15" s="112"/>
      <c r="D15" s="112"/>
      <c r="E15" s="112"/>
      <c r="F15" s="112"/>
      <c r="G15" s="112"/>
      <c r="H15" s="112"/>
      <c r="I15" s="112"/>
      <c r="J15" s="112"/>
      <c r="K15" s="112"/>
      <c r="L15" s="112"/>
      <c r="M15" s="112"/>
      <c r="N15" s="112"/>
      <c r="O15" s="112"/>
      <c r="P15" s="112"/>
    </row>
    <row r="16" spans="2:16" ht="15.75" customHeight="1">
      <c r="B16" s="186" t="s">
        <v>86</v>
      </c>
      <c r="C16" s="186"/>
      <c r="D16" s="186"/>
      <c r="E16" s="186"/>
      <c r="F16" s="186"/>
      <c r="G16" s="186"/>
      <c r="H16" s="187"/>
      <c r="I16" s="187"/>
      <c r="J16" s="187"/>
      <c r="K16" s="187"/>
      <c r="L16" s="187"/>
      <c r="M16" s="187"/>
      <c r="N16" s="187"/>
      <c r="O16" s="187"/>
      <c r="P16" s="187"/>
    </row>
    <row r="17" spans="2:16" ht="15.75" customHeight="1">
      <c r="B17" s="187"/>
      <c r="C17" s="187"/>
      <c r="D17" s="187"/>
      <c r="E17" s="187"/>
      <c r="F17" s="187"/>
      <c r="G17" s="187"/>
      <c r="H17" s="187"/>
      <c r="I17" s="187"/>
      <c r="J17" s="187"/>
      <c r="K17" s="187"/>
      <c r="L17" s="187"/>
      <c r="M17" s="187"/>
      <c r="N17" s="187"/>
      <c r="O17" s="187"/>
      <c r="P17" s="187"/>
    </row>
    <row r="18" spans="2:16" ht="10.5" customHeight="1">
      <c r="B18" s="112"/>
      <c r="C18" s="112"/>
      <c r="D18" s="112"/>
      <c r="E18" s="112"/>
      <c r="F18" s="112"/>
      <c r="G18" s="112"/>
      <c r="H18" s="112"/>
      <c r="I18" s="112"/>
      <c r="J18" s="112"/>
      <c r="K18" s="112"/>
      <c r="L18" s="112"/>
      <c r="M18" s="112"/>
      <c r="N18" s="112"/>
      <c r="O18" s="112"/>
      <c r="P18" s="112"/>
    </row>
    <row r="19" spans="2:16" ht="10.5" customHeight="1">
      <c r="B19" s="112"/>
      <c r="C19" s="112"/>
      <c r="D19" s="112"/>
      <c r="E19" s="112"/>
      <c r="F19" s="112"/>
      <c r="G19" s="112"/>
      <c r="H19" s="112"/>
      <c r="I19" s="112"/>
      <c r="J19" s="112"/>
      <c r="K19" s="112"/>
      <c r="L19" s="112"/>
      <c r="M19" s="112"/>
      <c r="N19" s="112"/>
      <c r="O19" s="112"/>
      <c r="P19" s="112"/>
    </row>
    <row r="20" spans="1:7" ht="15.75" customHeight="1">
      <c r="A20" s="2">
        <v>3</v>
      </c>
      <c r="B20" s="3" t="s">
        <v>101</v>
      </c>
      <c r="C20" s="3"/>
      <c r="D20" s="3"/>
      <c r="E20" s="3"/>
      <c r="F20" s="3"/>
      <c r="G20" s="3"/>
    </row>
    <row r="21" spans="2:16" ht="10.5" customHeight="1">
      <c r="B21" s="61"/>
      <c r="C21" s="61"/>
      <c r="D21" s="61"/>
      <c r="E21" s="61"/>
      <c r="F21" s="61"/>
      <c r="G21" s="61"/>
      <c r="H21" s="114"/>
      <c r="I21" s="114"/>
      <c r="J21" s="114"/>
      <c r="K21" s="114"/>
      <c r="L21" s="114"/>
      <c r="M21" s="114"/>
      <c r="N21" s="114"/>
      <c r="O21" s="114"/>
      <c r="P21" s="114"/>
    </row>
    <row r="22" spans="1:16" ht="15.75" customHeight="1">
      <c r="A22" s="28"/>
      <c r="B22" s="186" t="s">
        <v>191</v>
      </c>
      <c r="C22" s="186"/>
      <c r="D22" s="186"/>
      <c r="E22" s="186"/>
      <c r="F22" s="186"/>
      <c r="G22" s="186"/>
      <c r="H22" s="186"/>
      <c r="I22" s="186"/>
      <c r="J22" s="186"/>
      <c r="K22" s="186"/>
      <c r="L22" s="186"/>
      <c r="M22" s="186"/>
      <c r="N22" s="186"/>
      <c r="O22" s="186"/>
      <c r="P22" s="186"/>
    </row>
    <row r="23" spans="2:16" ht="15.75" customHeight="1">
      <c r="B23" s="186"/>
      <c r="C23" s="186"/>
      <c r="D23" s="186"/>
      <c r="E23" s="186"/>
      <c r="F23" s="186"/>
      <c r="G23" s="186"/>
      <c r="H23" s="186"/>
      <c r="I23" s="186"/>
      <c r="J23" s="186"/>
      <c r="K23" s="186"/>
      <c r="L23" s="186"/>
      <c r="M23" s="186"/>
      <c r="N23" s="186"/>
      <c r="O23" s="186"/>
      <c r="P23" s="186"/>
    </row>
    <row r="24" spans="2:16" ht="15.75" customHeight="1">
      <c r="B24" s="186"/>
      <c r="C24" s="186"/>
      <c r="D24" s="186"/>
      <c r="E24" s="186"/>
      <c r="F24" s="186"/>
      <c r="G24" s="186"/>
      <c r="H24" s="186"/>
      <c r="I24" s="186"/>
      <c r="J24" s="186"/>
      <c r="K24" s="186"/>
      <c r="L24" s="186"/>
      <c r="M24" s="186"/>
      <c r="N24" s="186"/>
      <c r="O24" s="186"/>
      <c r="P24" s="186"/>
    </row>
    <row r="25" spans="2:16" ht="15.75" customHeight="1">
      <c r="B25" s="61"/>
      <c r="C25" s="61"/>
      <c r="D25" s="61"/>
      <c r="E25" s="61"/>
      <c r="F25" s="61"/>
      <c r="G25" s="61"/>
      <c r="H25" s="61"/>
      <c r="I25" s="61"/>
      <c r="J25" s="61"/>
      <c r="K25" s="61"/>
      <c r="L25" s="61"/>
      <c r="M25" s="61"/>
      <c r="N25" s="61"/>
      <c r="O25" s="61"/>
      <c r="P25" s="61"/>
    </row>
    <row r="26" spans="2:16" ht="15.75" customHeight="1">
      <c r="B26" s="186" t="s">
        <v>203</v>
      </c>
      <c r="C26" s="186"/>
      <c r="D26" s="186"/>
      <c r="E26" s="186"/>
      <c r="F26" s="186"/>
      <c r="G26" s="186"/>
      <c r="H26" s="186"/>
      <c r="I26" s="186"/>
      <c r="J26" s="186"/>
      <c r="K26" s="186"/>
      <c r="L26" s="186"/>
      <c r="M26" s="186"/>
      <c r="N26" s="186"/>
      <c r="O26" s="186"/>
      <c r="P26" s="186"/>
    </row>
    <row r="27" spans="2:16" ht="10.5" customHeight="1">
      <c r="B27" s="63"/>
      <c r="C27" s="63"/>
      <c r="D27" s="63"/>
      <c r="E27" s="63"/>
      <c r="F27" s="63"/>
      <c r="G27" s="63"/>
      <c r="H27" s="63"/>
      <c r="I27" s="63"/>
      <c r="J27" s="63"/>
      <c r="K27" s="63"/>
      <c r="L27" s="63"/>
      <c r="M27" s="63"/>
      <c r="N27" s="63"/>
      <c r="O27" s="63"/>
      <c r="P27" s="63"/>
    </row>
    <row r="28" spans="2:16" ht="12.75" customHeight="1">
      <c r="B28" s="63"/>
      <c r="C28" s="63"/>
      <c r="D28" s="63"/>
      <c r="E28" s="63"/>
      <c r="F28" s="63"/>
      <c r="G28" s="63"/>
      <c r="H28" s="63"/>
      <c r="I28" s="63"/>
      <c r="J28" s="63"/>
      <c r="K28" s="63"/>
      <c r="L28" s="63"/>
      <c r="M28" s="63"/>
      <c r="N28" s="5" t="s">
        <v>3</v>
      </c>
      <c r="O28" s="63"/>
      <c r="P28" s="63"/>
    </row>
    <row r="29" spans="2:16" ht="10.5" customHeight="1">
      <c r="B29" s="61"/>
      <c r="C29" s="61"/>
      <c r="D29" s="61"/>
      <c r="E29" s="61"/>
      <c r="F29" s="61"/>
      <c r="G29" s="61"/>
      <c r="H29" s="114"/>
      <c r="I29" s="114"/>
      <c r="J29" s="114"/>
      <c r="K29" s="114"/>
      <c r="L29" s="114"/>
      <c r="M29" s="114"/>
      <c r="N29" s="114"/>
      <c r="O29" s="114"/>
      <c r="P29" s="114"/>
    </row>
    <row r="30" spans="2:16" ht="15.75" customHeight="1">
      <c r="B30" s="2" t="s">
        <v>144</v>
      </c>
      <c r="C30" s="61"/>
      <c r="D30" s="61"/>
      <c r="E30" s="61"/>
      <c r="F30" s="61"/>
      <c r="G30" s="61"/>
      <c r="H30" s="114"/>
      <c r="I30" s="114"/>
      <c r="J30" s="114"/>
      <c r="K30" s="114"/>
      <c r="L30" s="114"/>
      <c r="M30" s="114"/>
      <c r="N30" s="9">
        <v>231</v>
      </c>
      <c r="O30" s="114"/>
      <c r="P30" s="114"/>
    </row>
    <row r="31" spans="2:16" ht="15.75" customHeight="1">
      <c r="B31" s="2" t="s">
        <v>87</v>
      </c>
      <c r="H31" s="9"/>
      <c r="I31" s="7"/>
      <c r="J31" s="9"/>
      <c r="K31" s="7"/>
      <c r="L31" s="9"/>
      <c r="M31" s="9"/>
      <c r="N31" s="9">
        <f>1010+68</f>
        <v>1078</v>
      </c>
      <c r="O31" s="114"/>
      <c r="P31" s="114"/>
    </row>
    <row r="32" spans="2:16" ht="15.75" customHeight="1">
      <c r="B32" s="2" t="s">
        <v>127</v>
      </c>
      <c r="H32" s="9"/>
      <c r="I32" s="7"/>
      <c r="J32" s="9"/>
      <c r="K32" s="7"/>
      <c r="L32" s="9"/>
      <c r="M32" s="9"/>
      <c r="N32" s="9">
        <f>-933-1096-4-30+832</f>
        <v>-1231</v>
      </c>
      <c r="O32" s="114"/>
      <c r="P32" s="114"/>
    </row>
    <row r="33" spans="2:16" ht="15.75" customHeight="1">
      <c r="B33" s="2" t="s">
        <v>188</v>
      </c>
      <c r="H33" s="9"/>
      <c r="I33" s="7"/>
      <c r="J33" s="9"/>
      <c r="K33" s="7"/>
      <c r="L33" s="9"/>
      <c r="M33" s="9"/>
      <c r="N33" s="8">
        <f>278+350-350</f>
        <v>278</v>
      </c>
      <c r="O33" s="114"/>
      <c r="P33" s="114"/>
    </row>
    <row r="34" spans="2:16" ht="10.5" customHeight="1">
      <c r="B34" s="11"/>
      <c r="C34" s="11"/>
      <c r="D34" s="11"/>
      <c r="E34" s="11"/>
      <c r="F34" s="11"/>
      <c r="G34" s="11"/>
      <c r="H34" s="9"/>
      <c r="I34" s="9"/>
      <c r="J34" s="9"/>
      <c r="K34" s="9"/>
      <c r="L34" s="9"/>
      <c r="M34" s="9"/>
      <c r="N34" s="9"/>
      <c r="O34" s="114"/>
      <c r="P34" s="114"/>
    </row>
    <row r="35" spans="2:16" ht="15.75" customHeight="1">
      <c r="B35" s="11" t="s">
        <v>88</v>
      </c>
      <c r="C35" s="61"/>
      <c r="D35" s="61"/>
      <c r="E35" s="61"/>
      <c r="F35" s="61"/>
      <c r="G35" s="61"/>
      <c r="H35" s="114"/>
      <c r="I35" s="114"/>
      <c r="J35" s="114"/>
      <c r="K35" s="114"/>
      <c r="L35" s="114"/>
      <c r="M35" s="114"/>
      <c r="N35" s="9">
        <f>SUM(N30:N33)</f>
        <v>356</v>
      </c>
      <c r="O35" s="114"/>
      <c r="P35" s="9"/>
    </row>
    <row r="36" spans="2:16" ht="10.5" customHeight="1">
      <c r="B36" s="61"/>
      <c r="C36" s="61"/>
      <c r="D36" s="61"/>
      <c r="E36" s="61"/>
      <c r="F36" s="61"/>
      <c r="G36" s="61"/>
      <c r="H36" s="114"/>
      <c r="I36" s="114"/>
      <c r="J36" s="114"/>
      <c r="K36" s="114"/>
      <c r="L36" s="114"/>
      <c r="M36" s="114"/>
      <c r="N36" s="114"/>
      <c r="O36" s="114"/>
      <c r="P36" s="114"/>
    </row>
    <row r="37" spans="2:16" ht="15.75" customHeight="1">
      <c r="B37" s="2" t="s">
        <v>192</v>
      </c>
      <c r="C37" s="61"/>
      <c r="D37" s="61"/>
      <c r="E37" s="61"/>
      <c r="F37" s="61"/>
      <c r="G37" s="61"/>
      <c r="H37" s="114"/>
      <c r="I37" s="114"/>
      <c r="J37" s="114"/>
      <c r="K37" s="114"/>
      <c r="L37" s="114"/>
      <c r="M37" s="114"/>
      <c r="N37" s="9">
        <v>-56</v>
      </c>
      <c r="O37" s="114"/>
      <c r="P37" s="114"/>
    </row>
    <row r="38" spans="3:16" ht="10.5" customHeight="1">
      <c r="C38" s="61"/>
      <c r="D38" s="61"/>
      <c r="E38" s="61"/>
      <c r="F38" s="61"/>
      <c r="G38" s="61"/>
      <c r="H38" s="114"/>
      <c r="I38" s="114"/>
      <c r="J38" s="114"/>
      <c r="K38" s="114"/>
      <c r="M38" s="114"/>
      <c r="N38" s="8"/>
      <c r="O38" s="114"/>
      <c r="P38" s="114"/>
    </row>
    <row r="39" spans="2:16" ht="15.75" customHeight="1">
      <c r="B39" s="2" t="s">
        <v>89</v>
      </c>
      <c r="C39" s="61"/>
      <c r="D39" s="61"/>
      <c r="E39" s="61"/>
      <c r="F39" s="61"/>
      <c r="G39" s="61"/>
      <c r="H39" s="114"/>
      <c r="I39" s="114"/>
      <c r="J39" s="114"/>
      <c r="K39" s="114"/>
      <c r="L39" s="114"/>
      <c r="M39" s="114"/>
      <c r="N39" s="9">
        <f>SUM(N35:N37)</f>
        <v>300</v>
      </c>
      <c r="O39" s="114"/>
      <c r="P39" s="114"/>
    </row>
    <row r="40" spans="2:16" ht="15.75" customHeight="1">
      <c r="B40" s="2" t="s">
        <v>204</v>
      </c>
      <c r="C40" s="61"/>
      <c r="D40" s="61"/>
      <c r="E40" s="61"/>
      <c r="F40" s="61"/>
      <c r="G40" s="61"/>
      <c r="H40" s="114"/>
      <c r="I40" s="114"/>
      <c r="J40" s="114"/>
      <c r="K40" s="114"/>
      <c r="L40" s="114"/>
      <c r="M40" s="114"/>
      <c r="N40" s="9">
        <v>-210</v>
      </c>
      <c r="O40" s="114"/>
      <c r="P40" s="114"/>
    </row>
    <row r="41" spans="2:16" ht="15.75" customHeight="1">
      <c r="B41" s="11" t="s">
        <v>90</v>
      </c>
      <c r="C41" s="61"/>
      <c r="D41" s="61"/>
      <c r="E41" s="61"/>
      <c r="F41" s="61"/>
      <c r="G41" s="61"/>
      <c r="H41" s="114"/>
      <c r="I41" s="114"/>
      <c r="J41" s="114"/>
      <c r="K41" s="114"/>
      <c r="L41" s="114"/>
      <c r="M41" s="114"/>
      <c r="N41" s="8">
        <v>-22</v>
      </c>
      <c r="O41" s="114"/>
      <c r="P41" s="114"/>
    </row>
    <row r="42" spans="3:16" ht="10.5" customHeight="1">
      <c r="C42" s="17"/>
      <c r="D42" s="17"/>
      <c r="E42" s="17"/>
      <c r="F42" s="17"/>
      <c r="G42" s="17"/>
      <c r="H42" s="114"/>
      <c r="I42" s="114"/>
      <c r="J42" s="114"/>
      <c r="K42" s="114"/>
      <c r="L42" s="114"/>
      <c r="M42" s="114"/>
      <c r="N42" s="9"/>
      <c r="O42" s="114"/>
      <c r="P42" s="114"/>
    </row>
    <row r="43" spans="2:16" ht="15.75" customHeight="1" thickBot="1">
      <c r="B43" s="11" t="s">
        <v>91</v>
      </c>
      <c r="C43" s="17"/>
      <c r="D43" s="17"/>
      <c r="E43" s="17"/>
      <c r="F43" s="17"/>
      <c r="G43" s="17"/>
      <c r="H43" s="114"/>
      <c r="I43" s="114"/>
      <c r="J43" s="114"/>
      <c r="K43" s="114"/>
      <c r="L43" s="114"/>
      <c r="M43" s="114"/>
      <c r="N43" s="132">
        <f>SUM(N39:N41)</f>
        <v>68</v>
      </c>
      <c r="O43" s="114"/>
      <c r="P43" s="114"/>
    </row>
    <row r="44" spans="2:16" ht="15.75" customHeight="1" thickTop="1">
      <c r="B44" s="3"/>
      <c r="C44" s="3"/>
      <c r="D44" s="3"/>
      <c r="E44" s="3"/>
      <c r="F44" s="3"/>
      <c r="G44" s="3"/>
      <c r="H44" s="114"/>
      <c r="I44" s="114"/>
      <c r="J44" s="114"/>
      <c r="K44" s="114"/>
      <c r="L44" s="114"/>
      <c r="M44" s="114"/>
      <c r="N44" s="114"/>
      <c r="O44" s="114"/>
      <c r="P44" s="114"/>
    </row>
    <row r="45" spans="1:16" ht="15.75" customHeight="1">
      <c r="A45" s="2">
        <v>4</v>
      </c>
      <c r="B45" s="3" t="s">
        <v>102</v>
      </c>
      <c r="C45" s="3"/>
      <c r="D45" s="3"/>
      <c r="E45" s="3"/>
      <c r="F45" s="3"/>
      <c r="G45" s="3"/>
      <c r="H45" s="114"/>
      <c r="I45" s="114"/>
      <c r="J45" s="114"/>
      <c r="K45" s="114"/>
      <c r="L45" s="114"/>
      <c r="M45" s="114"/>
      <c r="N45" s="114"/>
      <c r="O45" s="114"/>
      <c r="P45" s="114"/>
    </row>
    <row r="46" spans="2:16" ht="10.5" customHeight="1">
      <c r="B46" s="61"/>
      <c r="C46" s="61"/>
      <c r="D46" s="61"/>
      <c r="E46" s="61"/>
      <c r="F46" s="61"/>
      <c r="G46" s="61"/>
      <c r="H46" s="114"/>
      <c r="I46" s="114"/>
      <c r="J46" s="114"/>
      <c r="K46" s="114"/>
      <c r="L46" s="114"/>
      <c r="M46" s="114"/>
      <c r="N46" s="114"/>
      <c r="O46" s="114"/>
      <c r="P46" s="114"/>
    </row>
    <row r="47" spans="2:16" ht="15.75" customHeight="1">
      <c r="B47" s="186" t="s">
        <v>201</v>
      </c>
      <c r="C47" s="186"/>
      <c r="D47" s="186"/>
      <c r="E47" s="186"/>
      <c r="F47" s="186"/>
      <c r="G47" s="186"/>
      <c r="H47" s="186"/>
      <c r="I47" s="186"/>
      <c r="J47" s="186"/>
      <c r="K47" s="186"/>
      <c r="L47" s="186"/>
      <c r="M47" s="186"/>
      <c r="N47" s="186"/>
      <c r="O47" s="186"/>
      <c r="P47" s="186"/>
    </row>
    <row r="48" spans="2:16" ht="10.5" customHeight="1">
      <c r="B48" s="61"/>
      <c r="C48" s="61"/>
      <c r="D48" s="61"/>
      <c r="E48" s="61"/>
      <c r="F48" s="61"/>
      <c r="G48" s="61"/>
      <c r="H48" s="114"/>
      <c r="I48" s="114"/>
      <c r="J48" s="114"/>
      <c r="K48" s="114"/>
      <c r="L48" s="114"/>
      <c r="M48" s="114"/>
      <c r="N48" s="114"/>
      <c r="O48" s="114"/>
      <c r="P48" s="114"/>
    </row>
    <row r="49" spans="2:16" ht="9.75" customHeight="1">
      <c r="B49" s="61"/>
      <c r="C49" s="61"/>
      <c r="D49" s="61"/>
      <c r="E49" s="61"/>
      <c r="F49" s="61"/>
      <c r="G49" s="61"/>
      <c r="H49" s="114"/>
      <c r="I49" s="114"/>
      <c r="J49" s="114"/>
      <c r="K49" s="114"/>
      <c r="L49" s="114"/>
      <c r="M49" s="114"/>
      <c r="N49" s="114"/>
      <c r="O49" s="114"/>
      <c r="P49" s="114"/>
    </row>
    <row r="50" spans="1:16" ht="15.75" customHeight="1">
      <c r="A50" s="2">
        <v>5</v>
      </c>
      <c r="B50" s="3" t="s">
        <v>103</v>
      </c>
      <c r="C50" s="3"/>
      <c r="D50" s="3"/>
      <c r="E50" s="3"/>
      <c r="F50" s="3"/>
      <c r="G50" s="3"/>
      <c r="H50" s="114"/>
      <c r="I50" s="114"/>
      <c r="J50" s="114"/>
      <c r="K50" s="114"/>
      <c r="L50" s="114"/>
      <c r="M50" s="114"/>
      <c r="N50" s="114"/>
      <c r="O50" s="114"/>
      <c r="P50" s="114"/>
    </row>
    <row r="51" spans="2:16" ht="10.5" customHeight="1">
      <c r="B51" s="61"/>
      <c r="C51" s="61"/>
      <c r="D51" s="61"/>
      <c r="E51" s="61"/>
      <c r="F51" s="61"/>
      <c r="G51" s="61"/>
      <c r="H51" s="114"/>
      <c r="I51" s="114"/>
      <c r="J51" s="114"/>
      <c r="K51" s="114"/>
      <c r="L51" s="114"/>
      <c r="M51" s="114"/>
      <c r="N51" s="114"/>
      <c r="O51" s="114"/>
      <c r="P51" s="114"/>
    </row>
    <row r="52" spans="2:16" ht="15.75" customHeight="1">
      <c r="B52" s="186" t="s">
        <v>44</v>
      </c>
      <c r="C52" s="186"/>
      <c r="D52" s="186"/>
      <c r="E52" s="186"/>
      <c r="F52" s="186"/>
      <c r="G52" s="186"/>
      <c r="H52" s="186"/>
      <c r="I52" s="186"/>
      <c r="J52" s="186"/>
      <c r="K52" s="186"/>
      <c r="L52" s="186"/>
      <c r="M52" s="186"/>
      <c r="N52" s="186"/>
      <c r="O52" s="186"/>
      <c r="P52" s="186"/>
    </row>
    <row r="53" spans="2:16" ht="15.75" customHeight="1">
      <c r="B53" s="186"/>
      <c r="C53" s="186"/>
      <c r="D53" s="186"/>
      <c r="E53" s="186"/>
      <c r="F53" s="186"/>
      <c r="G53" s="186"/>
      <c r="H53" s="186"/>
      <c r="I53" s="186"/>
      <c r="J53" s="186"/>
      <c r="K53" s="186"/>
      <c r="L53" s="186"/>
      <c r="M53" s="186"/>
      <c r="N53" s="186"/>
      <c r="O53" s="186"/>
      <c r="P53" s="186"/>
    </row>
    <row r="54" spans="2:16" ht="10.5" customHeight="1">
      <c r="B54" s="61"/>
      <c r="C54" s="61"/>
      <c r="D54" s="61"/>
      <c r="E54" s="61"/>
      <c r="F54" s="61"/>
      <c r="G54" s="61"/>
      <c r="H54" s="114"/>
      <c r="I54" s="114"/>
      <c r="J54" s="114"/>
      <c r="K54" s="114"/>
      <c r="L54" s="114"/>
      <c r="M54" s="114"/>
      <c r="N54" s="114"/>
      <c r="O54" s="114"/>
      <c r="P54" s="114"/>
    </row>
    <row r="55" spans="2:16" ht="10.5" customHeight="1">
      <c r="B55" s="61"/>
      <c r="C55" s="61"/>
      <c r="D55" s="61"/>
      <c r="E55" s="61"/>
      <c r="F55" s="61"/>
      <c r="G55" s="61"/>
      <c r="H55" s="114"/>
      <c r="I55" s="114"/>
      <c r="J55" s="114"/>
      <c r="K55" s="114"/>
      <c r="L55" s="114"/>
      <c r="M55" s="114"/>
      <c r="N55" s="114"/>
      <c r="O55" s="114"/>
      <c r="P55" s="114"/>
    </row>
    <row r="56" spans="2:16" ht="10.5" customHeight="1">
      <c r="B56" s="61"/>
      <c r="C56" s="61"/>
      <c r="D56" s="61"/>
      <c r="E56" s="61"/>
      <c r="F56" s="61"/>
      <c r="G56" s="61"/>
      <c r="H56" s="114"/>
      <c r="I56" s="114"/>
      <c r="J56" s="114"/>
      <c r="K56" s="114"/>
      <c r="L56" s="114"/>
      <c r="M56" s="114"/>
      <c r="N56" s="114"/>
      <c r="O56" s="114"/>
      <c r="P56" s="114"/>
    </row>
    <row r="57" spans="2:16" ht="10.5" customHeight="1">
      <c r="B57" s="61"/>
      <c r="C57" s="61"/>
      <c r="D57" s="61"/>
      <c r="E57" s="61"/>
      <c r="F57" s="61"/>
      <c r="G57" s="61"/>
      <c r="H57" s="114"/>
      <c r="I57" s="114"/>
      <c r="J57" s="114"/>
      <c r="K57" s="114"/>
      <c r="L57" s="114"/>
      <c r="M57" s="114"/>
      <c r="N57" s="114"/>
      <c r="O57" s="114"/>
      <c r="P57" s="114"/>
    </row>
    <row r="58" spans="3:16" ht="15.75" customHeight="1">
      <c r="C58" s="61"/>
      <c r="D58" s="61"/>
      <c r="E58" s="61"/>
      <c r="F58" s="61"/>
      <c r="G58" s="61"/>
      <c r="H58" s="114"/>
      <c r="I58" s="114"/>
      <c r="J58" s="114"/>
      <c r="K58" s="114"/>
      <c r="L58" s="114"/>
      <c r="M58" s="114"/>
      <c r="N58" s="114"/>
      <c r="O58" s="114"/>
      <c r="P58" s="114"/>
    </row>
    <row r="59" spans="2:16" ht="15.75" customHeight="1">
      <c r="B59" s="17"/>
      <c r="H59" s="9"/>
      <c r="I59" s="7"/>
      <c r="J59" s="9"/>
      <c r="K59" s="7"/>
      <c r="L59" s="9"/>
      <c r="M59" s="9"/>
      <c r="N59" s="7"/>
      <c r="O59" s="7"/>
      <c r="P59" s="9"/>
    </row>
    <row r="60" spans="2:16" ht="15.75" customHeight="1">
      <c r="B60" s="17"/>
      <c r="H60" s="9"/>
      <c r="I60" s="7"/>
      <c r="J60" s="9"/>
      <c r="K60" s="7"/>
      <c r="L60" s="9"/>
      <c r="M60" s="9"/>
      <c r="N60" s="7"/>
      <c r="O60" s="7"/>
      <c r="P60" s="9"/>
    </row>
  </sheetData>
  <mergeCells count="7">
    <mergeCell ref="B5:P8"/>
    <mergeCell ref="B16:P17"/>
    <mergeCell ref="B10:P11"/>
    <mergeCell ref="B52:P53"/>
    <mergeCell ref="B26:P26"/>
    <mergeCell ref="B22:P24"/>
    <mergeCell ref="B47:P47"/>
  </mergeCells>
  <printOptions/>
  <pageMargins left="0.75" right="0.25" top="0.5" bottom="0.5" header="0.5" footer="0.5"/>
  <pageSetup firstPageNumber="5" useFirstPageNumber="1" horizontalDpi="600" verticalDpi="600" orientation="portrait" paperSize="9" scale="95" r:id="rId1"/>
  <headerFooter alignWithMargins="0">
    <oddFooter>&amp;C5</oddFooter>
  </headerFooter>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AJ33"/>
  <sheetViews>
    <sheetView workbookViewId="0" topLeftCell="A1">
      <selection activeCell="A1" sqref="A1"/>
    </sheetView>
  </sheetViews>
  <sheetFormatPr defaultColWidth="9.140625" defaultRowHeight="17.25" customHeight="1"/>
  <cols>
    <col min="1" max="1" width="3.8515625" style="103" customWidth="1"/>
    <col min="2" max="2" width="36.8515625" style="2" customWidth="1"/>
    <col min="3" max="3" width="1.28515625" style="9" customWidth="1"/>
    <col min="4" max="4" width="11.28125" style="7" customWidth="1"/>
    <col min="5" max="5" width="0.9921875" style="7" customWidth="1"/>
    <col min="6" max="6" width="13.7109375" style="7" customWidth="1"/>
    <col min="7" max="7" width="0.85546875" style="7" customWidth="1"/>
    <col min="8" max="8" width="14.8515625" style="7" customWidth="1"/>
    <col min="9" max="9" width="1.28515625" style="9" customWidth="1"/>
    <col min="10" max="10" width="11.8515625" style="2" customWidth="1"/>
    <col min="11" max="11" width="1.1484375" style="9" customWidth="1"/>
    <col min="12" max="12" width="13.421875" style="7" customWidth="1"/>
    <col min="13" max="13" width="1.28515625" style="2" customWidth="1"/>
    <col min="14" max="14" width="11.421875" style="2" customWidth="1"/>
    <col min="15" max="15" width="0.9921875" style="2" customWidth="1"/>
    <col min="16" max="16" width="12.421875" style="2" customWidth="1"/>
    <col min="17" max="17" width="16.8515625" style="2" customWidth="1"/>
    <col min="18" max="18" width="21.28125" style="2" customWidth="1"/>
    <col min="19" max="16384" width="9.140625" style="2" customWidth="1"/>
  </cols>
  <sheetData>
    <row r="1" spans="2:16" ht="17.25" customHeight="1">
      <c r="B1" s="17" t="s">
        <v>7</v>
      </c>
      <c r="C1" s="107"/>
      <c r="D1" s="139"/>
      <c r="H1" s="101"/>
      <c r="I1" s="107"/>
      <c r="K1" s="107"/>
      <c r="P1" s="140"/>
    </row>
    <row r="2" spans="2:16" ht="17.25" customHeight="1">
      <c r="B2" s="17"/>
      <c r="C2" s="107"/>
      <c r="D2" s="139"/>
      <c r="H2" s="101"/>
      <c r="I2" s="107"/>
      <c r="K2" s="107"/>
      <c r="P2" s="140"/>
    </row>
    <row r="3" spans="1:16" ht="17.25" customHeight="1">
      <c r="A3" s="160">
        <v>6</v>
      </c>
      <c r="B3" s="46" t="s">
        <v>190</v>
      </c>
      <c r="C3" s="107"/>
      <c r="H3" s="101"/>
      <c r="I3" s="107"/>
      <c r="K3" s="107"/>
      <c r="P3" s="141"/>
    </row>
    <row r="4" spans="1:12" s="18" customFormat="1" ht="17.25" customHeight="1">
      <c r="A4" s="103"/>
      <c r="C4" s="142"/>
      <c r="D4" s="145"/>
      <c r="E4" s="143"/>
      <c r="F4" s="143"/>
      <c r="G4" s="143"/>
      <c r="H4" s="142"/>
      <c r="I4" s="142"/>
      <c r="K4" s="142"/>
      <c r="L4" s="144"/>
    </row>
    <row r="5" spans="1:16" s="18" customFormat="1" ht="17.25" customHeight="1">
      <c r="A5" s="103"/>
      <c r="B5" s="186" t="s">
        <v>202</v>
      </c>
      <c r="C5" s="186"/>
      <c r="D5" s="186"/>
      <c r="E5" s="186"/>
      <c r="F5" s="186"/>
      <c r="G5" s="186"/>
      <c r="H5" s="186"/>
      <c r="I5" s="186"/>
      <c r="J5" s="187"/>
      <c r="K5" s="187"/>
      <c r="L5" s="187"/>
      <c r="M5" s="187"/>
      <c r="N5" s="187"/>
      <c r="O5" s="2"/>
      <c r="P5" s="2"/>
    </row>
    <row r="6" spans="1:12" s="18" customFormat="1" ht="17.25" customHeight="1">
      <c r="A6" s="103"/>
      <c r="C6" s="142"/>
      <c r="D6" s="145"/>
      <c r="E6" s="143"/>
      <c r="F6" s="143"/>
      <c r="G6" s="143"/>
      <c r="H6" s="142"/>
      <c r="I6" s="142"/>
      <c r="K6" s="142"/>
      <c r="L6" s="144"/>
    </row>
    <row r="7" spans="3:12" s="103" customFormat="1" ht="17.25" customHeight="1">
      <c r="C7" s="136"/>
      <c r="D7" s="105"/>
      <c r="E7" s="105"/>
      <c r="F7" s="105"/>
      <c r="G7" s="105"/>
      <c r="H7" s="105" t="s">
        <v>171</v>
      </c>
      <c r="I7" s="136"/>
      <c r="J7" s="103" t="s">
        <v>173</v>
      </c>
      <c r="K7" s="136"/>
      <c r="L7" s="105" t="s">
        <v>172</v>
      </c>
    </row>
    <row r="8" spans="3:16" s="103" customFormat="1" ht="17.25" customHeight="1">
      <c r="C8" s="136"/>
      <c r="D8" s="146" t="s">
        <v>177</v>
      </c>
      <c r="E8" s="136"/>
      <c r="F8" s="146" t="s">
        <v>174</v>
      </c>
      <c r="G8" s="146"/>
      <c r="H8" s="146" t="s">
        <v>175</v>
      </c>
      <c r="I8" s="136"/>
      <c r="J8" s="147" t="s">
        <v>178</v>
      </c>
      <c r="K8" s="136"/>
      <c r="L8" s="146" t="s">
        <v>176</v>
      </c>
      <c r="N8" s="147" t="s">
        <v>1</v>
      </c>
      <c r="P8" s="147" t="s">
        <v>179</v>
      </c>
    </row>
    <row r="9" spans="1:16" s="6" customFormat="1" ht="17.25" customHeight="1">
      <c r="A9" s="103"/>
      <c r="C9" s="15"/>
      <c r="D9" s="148" t="s">
        <v>3</v>
      </c>
      <c r="E9" s="148"/>
      <c r="F9" s="148" t="s">
        <v>3</v>
      </c>
      <c r="G9" s="148"/>
      <c r="H9" s="148" t="s">
        <v>3</v>
      </c>
      <c r="I9" s="15"/>
      <c r="J9" s="148" t="s">
        <v>3</v>
      </c>
      <c r="K9" s="15"/>
      <c r="L9" s="148" t="s">
        <v>3</v>
      </c>
      <c r="N9" s="148" t="s">
        <v>3</v>
      </c>
      <c r="O9" s="148"/>
      <c r="P9" s="148" t="s">
        <v>3</v>
      </c>
    </row>
    <row r="11" spans="1:36" ht="17.25" customHeight="1">
      <c r="A11" s="149"/>
      <c r="B11" s="150" t="s">
        <v>180</v>
      </c>
      <c r="D11" s="9"/>
      <c r="E11" s="9"/>
      <c r="F11" s="9"/>
      <c r="G11" s="9"/>
      <c r="H11" s="9"/>
      <c r="J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ht="17.25" customHeight="1">
      <c r="A12" s="149"/>
      <c r="B12" s="11" t="s">
        <v>181</v>
      </c>
      <c r="D12" s="9">
        <v>42462</v>
      </c>
      <c r="E12" s="9"/>
      <c r="F12" s="9">
        <v>30708</v>
      </c>
      <c r="G12" s="9"/>
      <c r="H12" s="9">
        <v>37360</v>
      </c>
      <c r="J12" s="9">
        <v>69606</v>
      </c>
      <c r="L12" s="9">
        <v>4544</v>
      </c>
      <c r="M12" s="11"/>
      <c r="N12" s="9">
        <v>7828</v>
      </c>
      <c r="O12" s="9"/>
      <c r="P12" s="9">
        <f>SUM(D12:N12)</f>
        <v>192508</v>
      </c>
      <c r="Q12" s="11"/>
      <c r="R12" s="11"/>
      <c r="S12" s="11"/>
      <c r="T12" s="11"/>
      <c r="U12" s="11"/>
      <c r="V12" s="11"/>
      <c r="W12" s="11"/>
      <c r="X12" s="11"/>
      <c r="Y12" s="11"/>
      <c r="Z12" s="11"/>
      <c r="AA12" s="11"/>
      <c r="AB12" s="11"/>
      <c r="AC12" s="11"/>
      <c r="AD12" s="11"/>
      <c r="AE12" s="11"/>
      <c r="AF12" s="11"/>
      <c r="AG12" s="11"/>
      <c r="AH12" s="11"/>
      <c r="AI12" s="11"/>
      <c r="AJ12" s="11"/>
    </row>
    <row r="13" spans="1:36" ht="17.25" customHeight="1">
      <c r="A13" s="149"/>
      <c r="B13" s="11" t="s">
        <v>182</v>
      </c>
      <c r="D13" s="9">
        <v>0</v>
      </c>
      <c r="E13" s="9"/>
      <c r="F13" s="9">
        <v>-1562</v>
      </c>
      <c r="G13" s="9"/>
      <c r="H13" s="9">
        <v>0</v>
      </c>
      <c r="J13" s="9">
        <v>0</v>
      </c>
      <c r="L13" s="9">
        <v>0</v>
      </c>
      <c r="M13" s="11"/>
      <c r="N13" s="9">
        <v>-2955</v>
      </c>
      <c r="O13" s="9"/>
      <c r="P13" s="9">
        <f>SUM(D13:N13)</f>
        <v>-4517</v>
      </c>
      <c r="Q13" s="11"/>
      <c r="R13" s="11"/>
      <c r="S13" s="11"/>
      <c r="T13" s="11"/>
      <c r="U13" s="11"/>
      <c r="V13" s="11"/>
      <c r="W13" s="11"/>
      <c r="X13" s="11"/>
      <c r="Y13" s="11"/>
      <c r="Z13" s="11"/>
      <c r="AA13" s="11"/>
      <c r="AB13" s="11"/>
      <c r="AC13" s="11"/>
      <c r="AD13" s="11"/>
      <c r="AE13" s="11"/>
      <c r="AF13" s="11"/>
      <c r="AG13" s="11"/>
      <c r="AH13" s="11"/>
      <c r="AI13" s="11"/>
      <c r="AJ13" s="11"/>
    </row>
    <row r="14" spans="1:36" ht="17.25" customHeight="1" thickBot="1">
      <c r="A14" s="149"/>
      <c r="B14" s="11" t="s">
        <v>183</v>
      </c>
      <c r="D14" s="152">
        <f>SUM(D12:D13)</f>
        <v>42462</v>
      </c>
      <c r="E14" s="9"/>
      <c r="F14" s="152">
        <f>SUM(F12:F13)</f>
        <v>29146</v>
      </c>
      <c r="G14" s="152"/>
      <c r="H14" s="152">
        <f>SUM(H12:H13)</f>
        <v>37360</v>
      </c>
      <c r="J14" s="152">
        <f>SUM(J12:J13)</f>
        <v>69606</v>
      </c>
      <c r="L14" s="152">
        <f>SUM(L12:L13)</f>
        <v>4544</v>
      </c>
      <c r="M14" s="11"/>
      <c r="N14" s="152">
        <f>SUM(N12:N13)</f>
        <v>4873</v>
      </c>
      <c r="O14" s="9"/>
      <c r="P14" s="152">
        <f>SUM(P12:P13)</f>
        <v>187991</v>
      </c>
      <c r="Q14" s="11"/>
      <c r="R14" s="153"/>
      <c r="S14" s="11"/>
      <c r="T14" s="11"/>
      <c r="U14" s="11"/>
      <c r="V14" s="11"/>
      <c r="W14" s="11"/>
      <c r="X14" s="11"/>
      <c r="Y14" s="11"/>
      <c r="Z14" s="11"/>
      <c r="AA14" s="11"/>
      <c r="AB14" s="11"/>
      <c r="AC14" s="11"/>
      <c r="AD14" s="11"/>
      <c r="AE14" s="11"/>
      <c r="AF14" s="11"/>
      <c r="AG14" s="11"/>
      <c r="AH14" s="11"/>
      <c r="AI14" s="11"/>
      <c r="AJ14" s="11"/>
    </row>
    <row r="15" spans="1:36" ht="17.25" customHeight="1" thickTop="1">
      <c r="A15" s="149"/>
      <c r="B15" s="11"/>
      <c r="D15" s="9"/>
      <c r="E15" s="9"/>
      <c r="F15" s="9"/>
      <c r="G15" s="9"/>
      <c r="H15" s="9"/>
      <c r="J15" s="9"/>
      <c r="L15" s="9"/>
      <c r="M15" s="11"/>
      <c r="N15" s="9"/>
      <c r="O15" s="9"/>
      <c r="P15" s="153"/>
      <c r="Q15" s="11"/>
      <c r="R15" s="11"/>
      <c r="S15" s="11"/>
      <c r="T15" s="11"/>
      <c r="U15" s="11"/>
      <c r="V15" s="11"/>
      <c r="W15" s="11"/>
      <c r="X15" s="11"/>
      <c r="Y15" s="11"/>
      <c r="Z15" s="11"/>
      <c r="AA15" s="11"/>
      <c r="AB15" s="11"/>
      <c r="AC15" s="11"/>
      <c r="AD15" s="11"/>
      <c r="AE15" s="11"/>
      <c r="AF15" s="11"/>
      <c r="AG15" s="11"/>
      <c r="AH15" s="11"/>
      <c r="AI15" s="11"/>
      <c r="AJ15" s="11"/>
    </row>
    <row r="16" spans="1:36" ht="17.25" customHeight="1">
      <c r="A16" s="149"/>
      <c r="B16" s="150" t="s">
        <v>184</v>
      </c>
      <c r="D16" s="9"/>
      <c r="E16" s="9"/>
      <c r="F16" s="9"/>
      <c r="G16" s="9"/>
      <c r="H16" s="9"/>
      <c r="J16" s="9"/>
      <c r="L16" s="9"/>
      <c r="M16" s="11"/>
      <c r="N16" s="9"/>
      <c r="O16" s="9"/>
      <c r="P16" s="11"/>
      <c r="Q16" s="11"/>
      <c r="R16" s="11"/>
      <c r="S16" s="11"/>
      <c r="T16" s="11"/>
      <c r="U16" s="11"/>
      <c r="V16" s="11"/>
      <c r="W16" s="11"/>
      <c r="X16" s="11"/>
      <c r="Y16" s="11"/>
      <c r="Z16" s="11"/>
      <c r="AA16" s="11"/>
      <c r="AB16" s="11"/>
      <c r="AC16" s="11"/>
      <c r="AD16" s="11"/>
      <c r="AE16" s="11"/>
      <c r="AF16" s="11"/>
      <c r="AG16" s="11"/>
      <c r="AH16" s="11"/>
      <c r="AI16" s="11"/>
      <c r="AJ16" s="11"/>
    </row>
    <row r="17" spans="1:16" ht="17.25" customHeight="1">
      <c r="A17" s="149"/>
      <c r="B17" s="11" t="s">
        <v>208</v>
      </c>
      <c r="D17" s="9">
        <v>-383</v>
      </c>
      <c r="E17" s="9"/>
      <c r="F17" s="9">
        <v>-34826</v>
      </c>
      <c r="G17" s="9"/>
      <c r="H17" s="9">
        <v>4483</v>
      </c>
      <c r="J17" s="9">
        <v>-7014</v>
      </c>
      <c r="L17" s="9">
        <v>2236</v>
      </c>
      <c r="M17" s="11"/>
      <c r="N17" s="7">
        <v>-2206</v>
      </c>
      <c r="O17" s="7"/>
      <c r="P17" s="154">
        <f>SUM(D17:O17)</f>
        <v>-37710</v>
      </c>
    </row>
    <row r="18" spans="1:16" ht="17.25" customHeight="1">
      <c r="A18" s="149"/>
      <c r="B18" s="11" t="s">
        <v>209</v>
      </c>
      <c r="D18" s="9"/>
      <c r="E18" s="9"/>
      <c r="F18" s="9"/>
      <c r="G18" s="9"/>
      <c r="H18" s="9"/>
      <c r="J18" s="9"/>
      <c r="L18" s="9"/>
      <c r="M18" s="11"/>
      <c r="N18" s="7"/>
      <c r="O18" s="7"/>
      <c r="P18" s="154">
        <v>1611</v>
      </c>
    </row>
    <row r="19" spans="1:16" ht="17.25" customHeight="1">
      <c r="A19" s="149"/>
      <c r="B19" s="11" t="s">
        <v>210</v>
      </c>
      <c r="D19" s="9"/>
      <c r="E19" s="9"/>
      <c r="F19" s="9"/>
      <c r="G19" s="9"/>
      <c r="H19" s="9"/>
      <c r="J19" s="9"/>
      <c r="L19" s="9"/>
      <c r="M19" s="11"/>
      <c r="N19" s="7"/>
      <c r="O19" s="7"/>
      <c r="P19" s="154">
        <v>292</v>
      </c>
    </row>
    <row r="20" spans="1:16" ht="17.25" customHeight="1">
      <c r="A20" s="149"/>
      <c r="B20" s="11" t="s">
        <v>205</v>
      </c>
      <c r="D20" s="9"/>
      <c r="E20" s="9"/>
      <c r="F20" s="9"/>
      <c r="G20" s="9"/>
      <c r="H20" s="9"/>
      <c r="J20" s="9"/>
      <c r="L20" s="9"/>
      <c r="M20" s="11"/>
      <c r="N20" s="7"/>
      <c r="O20" s="7"/>
      <c r="P20" s="154">
        <v>-12</v>
      </c>
    </row>
    <row r="21" spans="1:16" ht="17.25" customHeight="1">
      <c r="A21" s="149"/>
      <c r="B21" s="11" t="s">
        <v>185</v>
      </c>
      <c r="D21" s="9"/>
      <c r="E21" s="9"/>
      <c r="F21" s="9"/>
      <c r="G21" s="9"/>
      <c r="H21" s="9"/>
      <c r="J21" s="9"/>
      <c r="L21" s="9"/>
      <c r="M21" s="11"/>
      <c r="N21" s="7"/>
      <c r="O21" s="7"/>
      <c r="P21" s="151">
        <v>-23</v>
      </c>
    </row>
    <row r="22" spans="1:18" ht="17.25" customHeight="1">
      <c r="A22" s="149"/>
      <c r="B22" s="11" t="s">
        <v>186</v>
      </c>
      <c r="D22" s="9"/>
      <c r="E22" s="9"/>
      <c r="F22" s="9"/>
      <c r="G22" s="9"/>
      <c r="H22" s="9"/>
      <c r="J22" s="9"/>
      <c r="L22" s="9"/>
      <c r="M22" s="11"/>
      <c r="N22" s="7"/>
      <c r="O22" s="7"/>
      <c r="P22" s="154">
        <f>SUM(P17:P21)</f>
        <v>-35842</v>
      </c>
      <c r="R22" s="154"/>
    </row>
    <row r="23" spans="1:17" ht="17.25" customHeight="1">
      <c r="A23" s="149"/>
      <c r="B23" s="11" t="s">
        <v>211</v>
      </c>
      <c r="D23" s="9"/>
      <c r="E23" s="9"/>
      <c r="F23" s="9"/>
      <c r="G23" s="9"/>
      <c r="H23" s="9"/>
      <c r="J23" s="9"/>
      <c r="L23" s="9"/>
      <c r="M23" s="11"/>
      <c r="N23" s="7"/>
      <c r="O23" s="7"/>
      <c r="P23" s="154">
        <v>-20169</v>
      </c>
      <c r="Q23" s="155"/>
    </row>
    <row r="24" spans="1:18" ht="17.25" customHeight="1">
      <c r="A24" s="149"/>
      <c r="B24" s="11" t="s">
        <v>187</v>
      </c>
      <c r="D24" s="9">
        <v>0</v>
      </c>
      <c r="E24" s="9"/>
      <c r="F24" s="9">
        <v>9180</v>
      </c>
      <c r="G24" s="9"/>
      <c r="H24" s="9">
        <v>1292</v>
      </c>
      <c r="J24" s="9">
        <v>-203</v>
      </c>
      <c r="L24" s="9">
        <v>1842</v>
      </c>
      <c r="M24" s="11"/>
      <c r="N24" s="7">
        <v>-713</v>
      </c>
      <c r="O24" s="7"/>
      <c r="P24" s="151">
        <f>SUM(D24:O24)</f>
        <v>11398</v>
      </c>
      <c r="Q24" s="154"/>
      <c r="R24" s="154"/>
    </row>
    <row r="25" spans="1:18" ht="17.25" customHeight="1">
      <c r="A25" s="149"/>
      <c r="B25" s="11" t="s">
        <v>212</v>
      </c>
      <c r="D25" s="9"/>
      <c r="E25" s="9"/>
      <c r="F25" s="9"/>
      <c r="G25" s="9"/>
      <c r="H25" s="9"/>
      <c r="J25" s="9"/>
      <c r="L25" s="9"/>
      <c r="M25" s="11"/>
      <c r="N25" s="7"/>
      <c r="O25" s="7"/>
      <c r="P25" s="154">
        <f>SUM(P22:P24)</f>
        <v>-44613</v>
      </c>
      <c r="Q25" s="154"/>
      <c r="R25" s="154"/>
    </row>
    <row r="26" spans="1:16" ht="17.25" customHeight="1">
      <c r="A26" s="149"/>
      <c r="B26" s="11" t="s">
        <v>58</v>
      </c>
      <c r="D26" s="9"/>
      <c r="E26" s="9"/>
      <c r="F26" s="9"/>
      <c r="G26" s="9"/>
      <c r="H26" s="9"/>
      <c r="J26" s="9"/>
      <c r="L26" s="9"/>
      <c r="M26" s="11"/>
      <c r="N26" s="7"/>
      <c r="O26" s="7"/>
      <c r="P26" s="151">
        <v>-6335</v>
      </c>
    </row>
    <row r="27" spans="1:16" ht="17.25" customHeight="1">
      <c r="A27" s="149"/>
      <c r="B27" s="11" t="s">
        <v>213</v>
      </c>
      <c r="D27" s="9"/>
      <c r="E27" s="9"/>
      <c r="F27" s="9"/>
      <c r="G27" s="9"/>
      <c r="H27" s="9"/>
      <c r="J27" s="9"/>
      <c r="L27" s="9"/>
      <c r="M27" s="11"/>
      <c r="N27" s="7"/>
      <c r="O27" s="7"/>
      <c r="P27" s="153">
        <f>SUM(P25:P26)</f>
        <v>-50948</v>
      </c>
    </row>
    <row r="28" spans="1:16" ht="17.25" customHeight="1">
      <c r="A28" s="149"/>
      <c r="B28" s="11" t="s">
        <v>214</v>
      </c>
      <c r="D28" s="9"/>
      <c r="E28" s="9"/>
      <c r="F28" s="9"/>
      <c r="G28" s="9"/>
      <c r="H28" s="9"/>
      <c r="J28" s="9"/>
      <c r="L28" s="9"/>
      <c r="M28" s="11"/>
      <c r="N28" s="7"/>
      <c r="O28" s="7"/>
      <c r="P28" s="154">
        <v>11862</v>
      </c>
    </row>
    <row r="29" spans="1:16" s="3" customFormat="1" ht="17.25" customHeight="1" thickBot="1">
      <c r="A29" s="156"/>
      <c r="B29" s="150" t="s">
        <v>189</v>
      </c>
      <c r="C29" s="157"/>
      <c r="D29" s="157"/>
      <c r="E29" s="157"/>
      <c r="F29" s="157"/>
      <c r="G29" s="157"/>
      <c r="H29" s="157"/>
      <c r="I29" s="157"/>
      <c r="J29" s="157"/>
      <c r="K29" s="157"/>
      <c r="L29" s="157"/>
      <c r="M29" s="150"/>
      <c r="N29" s="158"/>
      <c r="O29" s="158"/>
      <c r="P29" s="159">
        <f>SUM(P27:P28)</f>
        <v>-39086</v>
      </c>
    </row>
    <row r="30" spans="10:15" ht="17.25" customHeight="1" thickTop="1">
      <c r="J30" s="7"/>
      <c r="N30" s="7"/>
      <c r="O30" s="7"/>
    </row>
    <row r="31" spans="10:15" ht="17.25" customHeight="1">
      <c r="J31" s="7"/>
      <c r="N31" s="7"/>
      <c r="O31" s="7"/>
    </row>
    <row r="32" spans="10:15" ht="17.25" customHeight="1">
      <c r="J32" s="7"/>
      <c r="N32" s="7"/>
      <c r="O32" s="7"/>
    </row>
    <row r="33" spans="1:16" ht="17.25" customHeight="1">
      <c r="A33" s="188"/>
      <c r="B33" s="188"/>
      <c r="C33" s="188"/>
      <c r="D33" s="188"/>
      <c r="E33" s="188"/>
      <c r="F33" s="188"/>
      <c r="G33" s="188"/>
      <c r="H33" s="188"/>
      <c r="I33" s="188"/>
      <c r="J33" s="188"/>
      <c r="K33" s="188"/>
      <c r="L33" s="188"/>
      <c r="M33" s="188"/>
      <c r="N33" s="188"/>
      <c r="O33" s="188"/>
      <c r="P33" s="188"/>
    </row>
  </sheetData>
  <mergeCells count="2">
    <mergeCell ref="B5:N5"/>
    <mergeCell ref="A33:P33"/>
  </mergeCells>
  <printOptions/>
  <pageMargins left="0.5" right="0" top="0.5" bottom="0" header="0.5" footer="0.5"/>
  <pageSetup firstPageNumber="6" useFirstPageNumber="1" horizontalDpi="600" verticalDpi="600" orientation="landscape" paperSize="9" scale="9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S282"/>
  <sheetViews>
    <sheetView workbookViewId="0" topLeftCell="A69">
      <selection activeCell="E77" sqref="E77"/>
    </sheetView>
  </sheetViews>
  <sheetFormatPr defaultColWidth="9.140625" defaultRowHeight="15"/>
  <cols>
    <col min="1" max="1" width="4.421875" style="0" customWidth="1"/>
    <col min="7" max="7" width="11.00390625" style="0" customWidth="1"/>
    <col min="8" max="8" width="0.9921875" style="0" customWidth="1"/>
    <col min="9" max="9" width="11.7109375" style="0" customWidth="1"/>
    <col min="10" max="10" width="0.9921875" style="0" customWidth="1"/>
    <col min="11" max="11" width="11.140625" style="0" customWidth="1"/>
    <col min="12" max="12" width="0.71875" style="0" customWidth="1"/>
    <col min="13" max="13" width="14.140625" style="0" customWidth="1"/>
    <col min="14" max="15" width="9.140625" style="0" hidden="1" customWidth="1"/>
    <col min="16" max="16" width="5.28125" style="0" customWidth="1"/>
  </cols>
  <sheetData>
    <row r="1" spans="2:16" s="2" customFormat="1" ht="15.75" customHeight="1">
      <c r="B1" s="17" t="s">
        <v>7</v>
      </c>
      <c r="C1" s="61"/>
      <c r="D1" s="61"/>
      <c r="E1" s="61"/>
      <c r="F1" s="61"/>
      <c r="G1" s="61"/>
      <c r="H1" s="114"/>
      <c r="I1" s="114"/>
      <c r="J1" s="114"/>
      <c r="K1" s="114"/>
      <c r="L1" s="114"/>
      <c r="M1" s="114"/>
      <c r="N1" s="114"/>
      <c r="O1" s="114"/>
      <c r="P1" s="114"/>
    </row>
    <row r="2" spans="2:16" s="2" customFormat="1" ht="15.75" customHeight="1">
      <c r="B2" s="17"/>
      <c r="H2" s="9"/>
      <c r="I2" s="7"/>
      <c r="J2" s="9"/>
      <c r="K2" s="7"/>
      <c r="L2" s="9"/>
      <c r="M2" s="9"/>
      <c r="N2" s="7"/>
      <c r="O2" s="7"/>
      <c r="P2" s="9"/>
    </row>
    <row r="3" spans="1:16" s="2" customFormat="1" ht="15.75" customHeight="1">
      <c r="A3" s="2">
        <v>7</v>
      </c>
      <c r="B3" s="115" t="s">
        <v>105</v>
      </c>
      <c r="C3" s="115"/>
      <c r="D3" s="115"/>
      <c r="E3" s="115"/>
      <c r="F3" s="115"/>
      <c r="G3" s="115"/>
      <c r="H3" s="9"/>
      <c r="I3" s="7"/>
      <c r="J3" s="9"/>
      <c r="K3" s="7"/>
      <c r="L3" s="9"/>
      <c r="M3" s="9"/>
      <c r="N3" s="7"/>
      <c r="O3" s="7"/>
      <c r="P3" s="9"/>
    </row>
    <row r="4" spans="8:16" s="2" customFormat="1" ht="10.5" customHeight="1">
      <c r="H4" s="9"/>
      <c r="I4" s="7"/>
      <c r="J4" s="9"/>
      <c r="K4" s="7"/>
      <c r="L4" s="9"/>
      <c r="M4" s="9"/>
      <c r="N4" s="7"/>
      <c r="O4" s="7"/>
      <c r="P4" s="9"/>
    </row>
    <row r="5" spans="2:16" s="2" customFormat="1" ht="15.75" customHeight="1">
      <c r="B5" s="189" t="s">
        <v>226</v>
      </c>
      <c r="C5" s="190"/>
      <c r="D5" s="190"/>
      <c r="E5" s="190"/>
      <c r="F5" s="190"/>
      <c r="G5" s="190"/>
      <c r="H5" s="190"/>
      <c r="I5" s="190"/>
      <c r="J5" s="190"/>
      <c r="K5" s="190"/>
      <c r="L5" s="190"/>
      <c r="M5" s="190"/>
      <c r="N5" s="7"/>
      <c r="O5" s="7"/>
      <c r="P5" s="9"/>
    </row>
    <row r="6" spans="2:16" s="2" customFormat="1" ht="15.75" customHeight="1">
      <c r="B6" s="190"/>
      <c r="C6" s="190"/>
      <c r="D6" s="190"/>
      <c r="E6" s="190"/>
      <c r="F6" s="190"/>
      <c r="G6" s="190"/>
      <c r="H6" s="190"/>
      <c r="I6" s="190"/>
      <c r="J6" s="190"/>
      <c r="K6" s="190"/>
      <c r="L6" s="190"/>
      <c r="M6" s="190"/>
      <c r="N6" s="7"/>
      <c r="O6" s="7"/>
      <c r="P6" s="9"/>
    </row>
    <row r="7" spans="2:16" s="2" customFormat="1" ht="9.75" customHeight="1">
      <c r="B7" s="17"/>
      <c r="C7" s="17"/>
      <c r="D7" s="17"/>
      <c r="E7" s="17"/>
      <c r="F7" s="17"/>
      <c r="G7" s="17"/>
      <c r="H7" s="9"/>
      <c r="I7" s="7"/>
      <c r="J7" s="9"/>
      <c r="K7" s="7"/>
      <c r="L7" s="9"/>
      <c r="M7" s="9"/>
      <c r="N7" s="7"/>
      <c r="O7" s="7"/>
      <c r="P7" s="9"/>
    </row>
    <row r="8" spans="2:16" s="2" customFormat="1" ht="9.75" customHeight="1">
      <c r="B8" s="17"/>
      <c r="C8" s="17"/>
      <c r="D8" s="17"/>
      <c r="E8" s="17"/>
      <c r="F8" s="17"/>
      <c r="G8" s="17"/>
      <c r="H8" s="9"/>
      <c r="I8" s="7"/>
      <c r="J8" s="9"/>
      <c r="K8" s="7"/>
      <c r="L8" s="9"/>
      <c r="M8" s="9"/>
      <c r="N8" s="7"/>
      <c r="O8" s="7"/>
      <c r="P8" s="9"/>
    </row>
    <row r="9" spans="1:16" s="2" customFormat="1" ht="15.75" customHeight="1">
      <c r="A9" s="2">
        <v>8</v>
      </c>
      <c r="B9" s="3" t="s">
        <v>104</v>
      </c>
      <c r="C9" s="3"/>
      <c r="D9" s="3"/>
      <c r="E9" s="3"/>
      <c r="F9" s="3"/>
      <c r="G9" s="3"/>
      <c r="H9" s="9"/>
      <c r="I9" s="7"/>
      <c r="J9" s="9"/>
      <c r="K9" s="7"/>
      <c r="L9" s="9"/>
      <c r="M9" s="9"/>
      <c r="N9" s="7"/>
      <c r="O9" s="7"/>
      <c r="P9" s="9"/>
    </row>
    <row r="10" spans="2:16" s="2" customFormat="1" ht="10.5" customHeight="1">
      <c r="B10" s="3"/>
      <c r="C10" s="3"/>
      <c r="D10" s="3"/>
      <c r="E10" s="3"/>
      <c r="F10" s="3"/>
      <c r="G10" s="3"/>
      <c r="H10" s="9"/>
      <c r="I10" s="7"/>
      <c r="J10" s="9"/>
      <c r="K10" s="7"/>
      <c r="L10" s="9"/>
      <c r="M10" s="9"/>
      <c r="N10" s="7"/>
      <c r="O10" s="7"/>
      <c r="P10" s="9"/>
    </row>
    <row r="11" spans="2:16" s="2" customFormat="1" ht="14.25" customHeight="1">
      <c r="B11" s="186" t="s">
        <v>195</v>
      </c>
      <c r="C11" s="187"/>
      <c r="D11" s="187"/>
      <c r="E11" s="187"/>
      <c r="F11" s="187"/>
      <c r="G11" s="187"/>
      <c r="H11" s="187"/>
      <c r="I11" s="187"/>
      <c r="J11" s="187"/>
      <c r="K11" s="187"/>
      <c r="L11" s="187"/>
      <c r="M11" s="187"/>
      <c r="N11" s="162"/>
      <c r="O11" s="162"/>
      <c r="P11" s="162"/>
    </row>
    <row r="12" spans="2:16" s="2" customFormat="1" ht="14.25" customHeight="1">
      <c r="B12" s="63"/>
      <c r="C12" s="63"/>
      <c r="D12" s="63"/>
      <c r="E12" s="63"/>
      <c r="F12" s="63"/>
      <c r="G12" s="63"/>
      <c r="H12" s="63"/>
      <c r="I12" s="63"/>
      <c r="J12" s="63"/>
      <c r="K12" s="63"/>
      <c r="L12" s="63"/>
      <c r="M12" s="63"/>
      <c r="N12" s="63"/>
      <c r="O12" s="63"/>
      <c r="P12" s="63"/>
    </row>
    <row r="13" spans="1:16" s="2" customFormat="1" ht="15.75" customHeight="1">
      <c r="A13" s="28" t="s">
        <v>130</v>
      </c>
      <c r="B13" s="186" t="s">
        <v>196</v>
      </c>
      <c r="C13" s="190"/>
      <c r="D13" s="190"/>
      <c r="E13" s="190"/>
      <c r="F13" s="190"/>
      <c r="G13" s="190"/>
      <c r="H13" s="190"/>
      <c r="I13" s="190"/>
      <c r="J13" s="190"/>
      <c r="K13" s="190"/>
      <c r="L13" s="190"/>
      <c r="M13" s="190"/>
      <c r="N13" s="161"/>
      <c r="O13" s="161"/>
      <c r="P13" s="161"/>
    </row>
    <row r="14" spans="1:16" s="2" customFormat="1" ht="15.75" customHeight="1">
      <c r="A14" s="28"/>
      <c r="B14" s="190"/>
      <c r="C14" s="190"/>
      <c r="D14" s="190"/>
      <c r="E14" s="190"/>
      <c r="F14" s="190"/>
      <c r="G14" s="190"/>
      <c r="H14" s="190"/>
      <c r="I14" s="190"/>
      <c r="J14" s="190"/>
      <c r="K14" s="190"/>
      <c r="L14" s="190"/>
      <c r="M14" s="190"/>
      <c r="N14" s="161"/>
      <c r="O14" s="161"/>
      <c r="P14" s="161"/>
    </row>
    <row r="15" spans="1:16" s="2" customFormat="1" ht="10.5" customHeight="1">
      <c r="A15" s="28"/>
      <c r="C15" s="14"/>
      <c r="D15" s="14"/>
      <c r="E15" s="14"/>
      <c r="F15" s="14"/>
      <c r="G15" s="14"/>
      <c r="H15" s="14"/>
      <c r="I15" s="14"/>
      <c r="J15" s="14"/>
      <c r="K15" s="14"/>
      <c r="L15" s="14"/>
      <c r="M15" s="14"/>
      <c r="N15" s="14"/>
      <c r="O15" s="14"/>
      <c r="P15" s="14"/>
    </row>
    <row r="16" spans="1:16" s="2" customFormat="1" ht="10.5" customHeight="1">
      <c r="A16" s="28"/>
      <c r="C16" s="14"/>
      <c r="D16" s="14"/>
      <c r="E16" s="14"/>
      <c r="F16" s="14"/>
      <c r="G16" s="14"/>
      <c r="H16" s="14"/>
      <c r="I16" s="14"/>
      <c r="J16" s="14"/>
      <c r="K16" s="14"/>
      <c r="L16" s="14"/>
      <c r="M16" s="14"/>
      <c r="N16" s="14"/>
      <c r="O16" s="14"/>
      <c r="P16" s="14"/>
    </row>
    <row r="17" spans="1:16" s="2" customFormat="1" ht="15.75" customHeight="1">
      <c r="A17" s="28" t="s">
        <v>131</v>
      </c>
      <c r="B17" s="186" t="s">
        <v>134</v>
      </c>
      <c r="C17" s="190"/>
      <c r="D17" s="190"/>
      <c r="E17" s="190"/>
      <c r="F17" s="190"/>
      <c r="G17" s="190"/>
      <c r="H17" s="190"/>
      <c r="I17" s="190"/>
      <c r="J17" s="190"/>
      <c r="K17" s="190"/>
      <c r="L17" s="190"/>
      <c r="M17" s="190"/>
      <c r="N17" s="161"/>
      <c r="O17" s="161"/>
      <c r="P17" s="161"/>
    </row>
    <row r="18" spans="1:16" s="2" customFormat="1" ht="15.75" customHeight="1">
      <c r="A18" s="28"/>
      <c r="B18" s="190"/>
      <c r="C18" s="190"/>
      <c r="D18" s="190"/>
      <c r="E18" s="190"/>
      <c r="F18" s="190"/>
      <c r="G18" s="190"/>
      <c r="H18" s="190"/>
      <c r="I18" s="190"/>
      <c r="J18" s="190"/>
      <c r="K18" s="190"/>
      <c r="L18" s="190"/>
      <c r="M18" s="190"/>
      <c r="N18" s="161"/>
      <c r="O18" s="161"/>
      <c r="P18" s="161"/>
    </row>
    <row r="19" spans="1:16" s="2" customFormat="1" ht="10.5" customHeight="1">
      <c r="A19" s="28"/>
      <c r="C19" s="126"/>
      <c r="D19" s="126"/>
      <c r="E19" s="126"/>
      <c r="F19" s="126"/>
      <c r="G19" s="126"/>
      <c r="H19" s="126"/>
      <c r="I19" s="126"/>
      <c r="J19" s="126"/>
      <c r="K19" s="126"/>
      <c r="L19" s="126"/>
      <c r="M19" s="126"/>
      <c r="N19" s="126"/>
      <c r="O19" s="126"/>
      <c r="P19" s="126"/>
    </row>
    <row r="20" spans="1:16" s="2" customFormat="1" ht="10.5" customHeight="1">
      <c r="A20" s="28"/>
      <c r="C20" s="126"/>
      <c r="D20" s="126"/>
      <c r="E20" s="126"/>
      <c r="F20" s="126"/>
      <c r="G20" s="126"/>
      <c r="H20" s="126"/>
      <c r="I20" s="126"/>
      <c r="J20" s="126"/>
      <c r="K20" s="126"/>
      <c r="L20" s="126"/>
      <c r="M20" s="126"/>
      <c r="N20" s="126"/>
      <c r="O20" s="126"/>
      <c r="P20" s="126"/>
    </row>
    <row r="21" spans="1:16" s="2" customFormat="1" ht="15.75" customHeight="1">
      <c r="A21" s="28" t="s">
        <v>132</v>
      </c>
      <c r="B21" s="186" t="s">
        <v>141</v>
      </c>
      <c r="C21" s="190"/>
      <c r="D21" s="190"/>
      <c r="E21" s="190"/>
      <c r="F21" s="190"/>
      <c r="G21" s="190"/>
      <c r="H21" s="190"/>
      <c r="I21" s="190"/>
      <c r="J21" s="190"/>
      <c r="K21" s="190"/>
      <c r="L21" s="190"/>
      <c r="M21" s="190"/>
      <c r="N21" s="161"/>
      <c r="O21" s="161"/>
      <c r="P21" s="161"/>
    </row>
    <row r="22" spans="1:16" s="2" customFormat="1" ht="15.75" customHeight="1">
      <c r="A22" s="126"/>
      <c r="B22" s="190"/>
      <c r="C22" s="190"/>
      <c r="D22" s="190"/>
      <c r="E22" s="190"/>
      <c r="F22" s="190"/>
      <c r="G22" s="190"/>
      <c r="H22" s="190"/>
      <c r="I22" s="190"/>
      <c r="J22" s="190"/>
      <c r="K22" s="190"/>
      <c r="L22" s="190"/>
      <c r="M22" s="190"/>
      <c r="N22" s="161"/>
      <c r="O22" s="161"/>
      <c r="P22" s="161"/>
    </row>
    <row r="23" spans="2:16" s="2" customFormat="1" ht="9.75" customHeight="1">
      <c r="B23" s="126"/>
      <c r="C23" s="61"/>
      <c r="D23" s="61"/>
      <c r="E23" s="61"/>
      <c r="F23" s="61"/>
      <c r="G23" s="61"/>
      <c r="H23" s="61"/>
      <c r="I23" s="61"/>
      <c r="J23" s="61"/>
      <c r="K23" s="61"/>
      <c r="L23" s="61"/>
      <c r="M23" s="61"/>
      <c r="N23" s="61"/>
      <c r="O23" s="61"/>
      <c r="P23" s="61"/>
    </row>
    <row r="24" spans="2:16" s="2" customFormat="1" ht="9.75" customHeight="1">
      <c r="B24" s="126"/>
      <c r="C24" s="61"/>
      <c r="D24" s="61"/>
      <c r="E24" s="61"/>
      <c r="F24" s="61"/>
      <c r="G24" s="61"/>
      <c r="H24" s="61"/>
      <c r="I24" s="61"/>
      <c r="J24" s="61"/>
      <c r="K24" s="61"/>
      <c r="L24" s="61"/>
      <c r="M24" s="61"/>
      <c r="N24" s="61"/>
      <c r="O24" s="61"/>
      <c r="P24" s="61"/>
    </row>
    <row r="25" spans="1:16" s="2" customFormat="1" ht="15.75" customHeight="1">
      <c r="A25" s="2">
        <v>9</v>
      </c>
      <c r="B25" s="3" t="s">
        <v>106</v>
      </c>
      <c r="C25" s="3"/>
      <c r="D25" s="3"/>
      <c r="E25" s="3"/>
      <c r="F25" s="3"/>
      <c r="G25" s="3"/>
      <c r="H25" s="9"/>
      <c r="I25" s="7"/>
      <c r="J25" s="9"/>
      <c r="K25" s="7"/>
      <c r="L25" s="9"/>
      <c r="M25" s="9"/>
      <c r="N25" s="7"/>
      <c r="O25" s="7"/>
      <c r="P25" s="9"/>
    </row>
    <row r="26" spans="8:16" s="2" customFormat="1" ht="10.5" customHeight="1">
      <c r="H26" s="9"/>
      <c r="I26" s="7"/>
      <c r="J26" s="9"/>
      <c r="K26" s="7"/>
      <c r="L26" s="9"/>
      <c r="M26" s="9"/>
      <c r="N26" s="7"/>
      <c r="O26" s="7"/>
      <c r="P26" s="9"/>
    </row>
    <row r="27" spans="2:16" s="2" customFormat="1" ht="15.75" customHeight="1">
      <c r="B27" s="186" t="s">
        <v>199</v>
      </c>
      <c r="C27" s="187"/>
      <c r="D27" s="187"/>
      <c r="E27" s="187"/>
      <c r="F27" s="187"/>
      <c r="G27" s="187"/>
      <c r="H27" s="187"/>
      <c r="I27" s="187"/>
      <c r="J27" s="187"/>
      <c r="K27" s="187"/>
      <c r="L27" s="187"/>
      <c r="M27" s="187"/>
      <c r="N27" s="162"/>
      <c r="O27" s="162"/>
      <c r="P27" s="162"/>
    </row>
    <row r="28" spans="2:16" s="2" customFormat="1" ht="15.75" customHeight="1">
      <c r="B28" s="187"/>
      <c r="C28" s="187"/>
      <c r="D28" s="187"/>
      <c r="E28" s="187"/>
      <c r="F28" s="187"/>
      <c r="G28" s="187"/>
      <c r="H28" s="187"/>
      <c r="I28" s="187"/>
      <c r="J28" s="187"/>
      <c r="K28" s="187"/>
      <c r="L28" s="187"/>
      <c r="M28" s="187"/>
      <c r="N28" s="162"/>
      <c r="O28" s="162"/>
      <c r="P28" s="162"/>
    </row>
    <row r="29" spans="2:16" s="2" customFormat="1" ht="15.75" customHeight="1">
      <c r="B29" s="187"/>
      <c r="C29" s="187"/>
      <c r="D29" s="187"/>
      <c r="E29" s="187"/>
      <c r="F29" s="187"/>
      <c r="G29" s="187"/>
      <c r="H29" s="187"/>
      <c r="I29" s="187"/>
      <c r="J29" s="187"/>
      <c r="K29" s="187"/>
      <c r="L29" s="187"/>
      <c r="M29" s="187"/>
      <c r="N29" s="162"/>
      <c r="O29" s="162"/>
      <c r="P29" s="162"/>
    </row>
    <row r="30" spans="8:16" s="2" customFormat="1" ht="10.5" customHeight="1">
      <c r="H30" s="9"/>
      <c r="I30" s="7"/>
      <c r="J30" s="9"/>
      <c r="K30" s="7"/>
      <c r="L30" s="9"/>
      <c r="M30" s="9"/>
      <c r="N30" s="7"/>
      <c r="O30" s="7"/>
      <c r="P30" s="9"/>
    </row>
    <row r="31" spans="8:16" s="2" customFormat="1" ht="10.5" customHeight="1">
      <c r="H31" s="9"/>
      <c r="I31" s="7"/>
      <c r="J31" s="9"/>
      <c r="K31" s="7"/>
      <c r="L31" s="9"/>
      <c r="M31" s="9"/>
      <c r="N31" s="7"/>
      <c r="O31" s="7"/>
      <c r="P31" s="9"/>
    </row>
    <row r="32" spans="1:16" s="2" customFormat="1" ht="15.75" customHeight="1">
      <c r="A32" s="2">
        <v>10</v>
      </c>
      <c r="B32" s="3" t="s">
        <v>133</v>
      </c>
      <c r="C32" s="3"/>
      <c r="D32" s="3"/>
      <c r="E32" s="3"/>
      <c r="F32" s="3"/>
      <c r="G32" s="3"/>
      <c r="H32" s="9"/>
      <c r="I32" s="7"/>
      <c r="J32" s="9"/>
      <c r="K32" s="7"/>
      <c r="L32" s="9"/>
      <c r="M32" s="9"/>
      <c r="N32" s="7"/>
      <c r="O32" s="7"/>
      <c r="P32" s="9"/>
    </row>
    <row r="33" spans="8:16" s="2" customFormat="1" ht="10.5" customHeight="1">
      <c r="H33" s="9"/>
      <c r="I33" s="7"/>
      <c r="J33" s="9"/>
      <c r="K33" s="7"/>
      <c r="L33" s="9"/>
      <c r="M33" s="9"/>
      <c r="N33" s="7"/>
      <c r="O33" s="7"/>
      <c r="P33" s="9"/>
    </row>
    <row r="34" spans="2:16" s="2" customFormat="1" ht="15.75" customHeight="1">
      <c r="B34" s="186" t="s">
        <v>224</v>
      </c>
      <c r="C34" s="187"/>
      <c r="D34" s="187"/>
      <c r="E34" s="187"/>
      <c r="F34" s="187"/>
      <c r="G34" s="187"/>
      <c r="H34" s="187"/>
      <c r="I34" s="187"/>
      <c r="J34" s="187"/>
      <c r="K34" s="187"/>
      <c r="L34" s="187"/>
      <c r="M34" s="187"/>
      <c r="N34" s="162"/>
      <c r="O34" s="162"/>
      <c r="P34" s="162"/>
    </row>
    <row r="35" spans="2:16" s="2" customFormat="1" ht="15.75" customHeight="1">
      <c r="B35" s="187"/>
      <c r="C35" s="187"/>
      <c r="D35" s="187"/>
      <c r="E35" s="187"/>
      <c r="F35" s="187"/>
      <c r="G35" s="187"/>
      <c r="H35" s="187"/>
      <c r="I35" s="187"/>
      <c r="J35" s="187"/>
      <c r="K35" s="187"/>
      <c r="L35" s="187"/>
      <c r="M35" s="187"/>
      <c r="N35" s="162"/>
      <c r="O35" s="162"/>
      <c r="P35" s="162"/>
    </row>
    <row r="36" spans="2:16" s="2" customFormat="1" ht="15.75" customHeight="1">
      <c r="B36" s="187"/>
      <c r="C36" s="187"/>
      <c r="D36" s="187"/>
      <c r="E36" s="187"/>
      <c r="F36" s="187"/>
      <c r="G36" s="187"/>
      <c r="H36" s="187"/>
      <c r="I36" s="187"/>
      <c r="J36" s="187"/>
      <c r="K36" s="187"/>
      <c r="L36" s="187"/>
      <c r="M36" s="187"/>
      <c r="N36" s="162"/>
      <c r="O36" s="162"/>
      <c r="P36" s="162"/>
    </row>
    <row r="37" spans="8:16" s="2" customFormat="1" ht="10.5" customHeight="1">
      <c r="H37" s="9"/>
      <c r="I37" s="7"/>
      <c r="J37" s="9"/>
      <c r="K37" s="7"/>
      <c r="L37" s="9"/>
      <c r="M37" s="9"/>
      <c r="N37" s="7"/>
      <c r="O37" s="7"/>
      <c r="P37" s="9"/>
    </row>
    <row r="38" spans="8:16" s="2" customFormat="1" ht="10.5" customHeight="1">
      <c r="H38" s="9"/>
      <c r="I38" s="7"/>
      <c r="J38" s="9"/>
      <c r="K38" s="7"/>
      <c r="L38" s="9"/>
      <c r="M38" s="9"/>
      <c r="N38" s="7"/>
      <c r="O38" s="7"/>
      <c r="P38" s="9"/>
    </row>
    <row r="39" spans="1:16" s="2" customFormat="1" ht="15.75" customHeight="1">
      <c r="A39" s="2">
        <v>11</v>
      </c>
      <c r="B39" s="3" t="s">
        <v>107</v>
      </c>
      <c r="C39" s="3"/>
      <c r="D39" s="3"/>
      <c r="E39" s="3"/>
      <c r="F39" s="3"/>
      <c r="G39" s="3"/>
      <c r="H39" s="9"/>
      <c r="I39" s="7"/>
      <c r="J39" s="9"/>
      <c r="K39" s="7"/>
      <c r="L39" s="9"/>
      <c r="M39" s="9"/>
      <c r="N39" s="7"/>
      <c r="O39" s="7"/>
      <c r="P39" s="9"/>
    </row>
    <row r="41" spans="2:13" ht="15" customHeight="1">
      <c r="B41" s="186" t="s">
        <v>230</v>
      </c>
      <c r="C41" s="187"/>
      <c r="D41" s="187"/>
      <c r="E41" s="187"/>
      <c r="F41" s="187"/>
      <c r="G41" s="187"/>
      <c r="H41" s="187"/>
      <c r="I41" s="187"/>
      <c r="J41" s="187"/>
      <c r="K41" s="187"/>
      <c r="L41" s="187"/>
      <c r="M41" s="187"/>
    </row>
    <row r="42" spans="2:13" ht="15">
      <c r="B42" s="187"/>
      <c r="C42" s="187"/>
      <c r="D42" s="187"/>
      <c r="E42" s="187"/>
      <c r="F42" s="187"/>
      <c r="G42" s="187"/>
      <c r="H42" s="187"/>
      <c r="I42" s="187"/>
      <c r="J42" s="187"/>
      <c r="K42" s="187"/>
      <c r="L42" s="187"/>
      <c r="M42" s="187"/>
    </row>
    <row r="43" spans="2:13" s="2" customFormat="1" ht="15.75" customHeight="1">
      <c r="B43" s="187"/>
      <c r="C43" s="187"/>
      <c r="D43" s="187"/>
      <c r="E43" s="187"/>
      <c r="F43" s="187"/>
      <c r="G43" s="187"/>
      <c r="H43" s="187"/>
      <c r="I43" s="187"/>
      <c r="J43" s="187"/>
      <c r="K43" s="187"/>
      <c r="L43" s="187"/>
      <c r="M43" s="187"/>
    </row>
    <row r="44" spans="2:13" s="2" customFormat="1" ht="15.75" customHeight="1">
      <c r="B44" s="187"/>
      <c r="C44" s="187"/>
      <c r="D44" s="187"/>
      <c r="E44" s="187"/>
      <c r="F44" s="187"/>
      <c r="G44" s="187"/>
      <c r="H44" s="187"/>
      <c r="I44" s="187"/>
      <c r="J44" s="187"/>
      <c r="K44" s="187"/>
      <c r="L44" s="187"/>
      <c r="M44" s="187"/>
    </row>
    <row r="45" s="2" customFormat="1" ht="15.75" customHeight="1"/>
    <row r="46" spans="2:13" s="2" customFormat="1" ht="15.75" customHeight="1">
      <c r="B46" s="186" t="s">
        <v>207</v>
      </c>
      <c r="C46" s="186"/>
      <c r="D46" s="186"/>
      <c r="E46" s="186"/>
      <c r="F46" s="186"/>
      <c r="G46" s="186"/>
      <c r="H46" s="186"/>
      <c r="I46" s="186"/>
      <c r="J46" s="186"/>
      <c r="K46" s="186"/>
      <c r="L46" s="186"/>
      <c r="M46" s="186"/>
    </row>
    <row r="47" spans="1:13" s="2" customFormat="1" ht="15.75" customHeight="1">
      <c r="A47" s="6"/>
      <c r="B47" s="186"/>
      <c r="C47" s="186"/>
      <c r="D47" s="186"/>
      <c r="E47" s="186"/>
      <c r="F47" s="186"/>
      <c r="G47" s="186"/>
      <c r="H47" s="186"/>
      <c r="I47" s="186"/>
      <c r="J47" s="186"/>
      <c r="K47" s="186"/>
      <c r="L47" s="186"/>
      <c r="M47" s="186"/>
    </row>
    <row r="48" spans="1:13" s="2" customFormat="1" ht="15.75" customHeight="1">
      <c r="A48" s="6"/>
      <c r="B48" s="17"/>
      <c r="C48" s="6"/>
      <c r="D48" s="6"/>
      <c r="E48" s="6"/>
      <c r="F48" s="6"/>
      <c r="G48" s="6"/>
      <c r="H48" s="6"/>
      <c r="I48" s="6"/>
      <c r="J48" s="6"/>
      <c r="K48" s="6"/>
      <c r="L48" s="6"/>
      <c r="M48" s="6"/>
    </row>
    <row r="49" spans="1:13" s="2" customFormat="1" ht="15.75" customHeight="1">
      <c r="A49" s="6"/>
      <c r="B49" s="11"/>
      <c r="C49" s="163"/>
      <c r="D49" s="9"/>
      <c r="E49" s="9"/>
      <c r="F49" s="9"/>
      <c r="G49" s="9"/>
      <c r="I49" s="6"/>
      <c r="J49" s="6"/>
      <c r="K49" s="6"/>
      <c r="L49" s="6"/>
      <c r="M49" s="6"/>
    </row>
    <row r="50" spans="1:13" s="2" customFormat="1" ht="15.75" customHeight="1">
      <c r="A50" s="6"/>
      <c r="B50" s="6"/>
      <c r="C50" s="6"/>
      <c r="D50" s="6"/>
      <c r="E50" s="6"/>
      <c r="F50" s="6"/>
      <c r="G50" s="6"/>
      <c r="H50" s="6"/>
      <c r="I50" s="6"/>
      <c r="J50" s="6"/>
      <c r="K50" s="6"/>
      <c r="L50" s="6"/>
      <c r="M50" s="6"/>
    </row>
    <row r="51" s="2" customFormat="1" ht="15.75" customHeight="1"/>
    <row r="52" spans="1:13" s="2" customFormat="1" ht="15.75" customHeight="1">
      <c r="A52" s="6"/>
      <c r="B52" s="63"/>
      <c r="C52" s="63"/>
      <c r="D52" s="63"/>
      <c r="E52" s="63"/>
      <c r="F52" s="63"/>
      <c r="G52" s="63"/>
      <c r="H52" s="63"/>
      <c r="I52" s="63"/>
      <c r="J52" s="63"/>
      <c r="K52" s="63"/>
      <c r="L52" s="63"/>
      <c r="M52" s="63"/>
    </row>
    <row r="53" spans="1:13" s="2" customFormat="1" ht="15.75" customHeight="1">
      <c r="A53" s="6"/>
      <c r="B53" s="63"/>
      <c r="C53" s="63"/>
      <c r="D53" s="63"/>
      <c r="E53" s="63"/>
      <c r="F53" s="63"/>
      <c r="G53" s="63"/>
      <c r="H53" s="63"/>
      <c r="I53" s="63"/>
      <c r="J53" s="63"/>
      <c r="K53" s="63"/>
      <c r="L53" s="63"/>
      <c r="M53" s="63"/>
    </row>
    <row r="54" spans="1:13" s="2" customFormat="1" ht="15.75" customHeight="1">
      <c r="A54" s="6"/>
      <c r="B54" s="63"/>
      <c r="C54" s="63"/>
      <c r="D54" s="63"/>
      <c r="E54" s="63"/>
      <c r="F54" s="63"/>
      <c r="G54" s="63"/>
      <c r="H54" s="63"/>
      <c r="I54" s="63"/>
      <c r="J54" s="63"/>
      <c r="K54" s="63"/>
      <c r="L54" s="63"/>
      <c r="M54" s="63"/>
    </row>
    <row r="55" spans="1:13" s="2" customFormat="1" ht="15.75" customHeight="1">
      <c r="A55" s="6"/>
      <c r="B55" s="63"/>
      <c r="C55" s="63"/>
      <c r="D55" s="63"/>
      <c r="E55" s="63"/>
      <c r="F55" s="63"/>
      <c r="G55" s="63"/>
      <c r="H55" s="63"/>
      <c r="I55" s="63"/>
      <c r="J55" s="63"/>
      <c r="K55" s="63"/>
      <c r="L55" s="63"/>
      <c r="M55" s="63"/>
    </row>
    <row r="56" spans="1:13" s="2" customFormat="1" ht="15.75" customHeight="1">
      <c r="A56" s="188"/>
      <c r="B56" s="188"/>
      <c r="C56" s="188"/>
      <c r="D56" s="188"/>
      <c r="E56" s="188"/>
      <c r="F56" s="188"/>
      <c r="G56" s="188"/>
      <c r="H56" s="188"/>
      <c r="I56" s="188"/>
      <c r="J56" s="188"/>
      <c r="K56" s="188"/>
      <c r="L56" s="188"/>
      <c r="M56" s="188"/>
    </row>
    <row r="57" spans="1:13" s="2" customFormat="1" ht="15.75" customHeight="1">
      <c r="A57" s="6"/>
      <c r="B57" s="6"/>
      <c r="C57" s="6"/>
      <c r="D57" s="6"/>
      <c r="E57" s="6"/>
      <c r="F57" s="6"/>
      <c r="G57" s="6"/>
      <c r="H57" s="6"/>
      <c r="I57" s="6"/>
      <c r="J57" s="6"/>
      <c r="K57" s="6"/>
      <c r="L57" s="6"/>
      <c r="M57" s="6"/>
    </row>
    <row r="58" spans="1:13" s="2" customFormat="1" ht="15.75" customHeight="1">
      <c r="A58" s="169"/>
      <c r="B58" s="168" t="s">
        <v>142</v>
      </c>
      <c r="C58" s="165"/>
      <c r="D58" s="165"/>
      <c r="E58" s="165"/>
      <c r="F58" s="165"/>
      <c r="G58" s="165"/>
      <c r="H58" s="170"/>
      <c r="I58" s="170"/>
      <c r="J58" s="170"/>
      <c r="K58" s="170"/>
      <c r="L58" s="170"/>
      <c r="M58" s="171"/>
    </row>
    <row r="59" spans="7:13" s="2" customFormat="1" ht="15.75" customHeight="1">
      <c r="G59" s="9"/>
      <c r="H59" s="7"/>
      <c r="I59" s="9"/>
      <c r="J59" s="9"/>
      <c r="K59" s="7"/>
      <c r="L59" s="7"/>
      <c r="M59" s="9"/>
    </row>
    <row r="60" spans="1:13" s="2" customFormat="1" ht="15.75" customHeight="1">
      <c r="A60" s="2">
        <v>1</v>
      </c>
      <c r="B60" s="3" t="s">
        <v>108</v>
      </c>
      <c r="C60" s="3"/>
      <c r="D60" s="3"/>
      <c r="E60" s="3"/>
      <c r="F60" s="3"/>
      <c r="G60" s="9"/>
      <c r="H60" s="7"/>
      <c r="I60" s="9"/>
      <c r="J60" s="9"/>
      <c r="K60" s="7"/>
      <c r="L60" s="7"/>
      <c r="M60" s="9"/>
    </row>
    <row r="61" spans="7:13" s="2" customFormat="1" ht="9.75" customHeight="1">
      <c r="G61" s="9"/>
      <c r="H61" s="7"/>
      <c r="I61" s="9"/>
      <c r="J61" s="9"/>
      <c r="K61" s="7"/>
      <c r="L61" s="7"/>
      <c r="M61" s="9"/>
    </row>
    <row r="62" spans="2:13" s="2" customFormat="1" ht="15.75" customHeight="1">
      <c r="B62" s="186" t="s">
        <v>223</v>
      </c>
      <c r="C62" s="186"/>
      <c r="D62" s="186"/>
      <c r="E62" s="186"/>
      <c r="F62" s="186"/>
      <c r="G62" s="186"/>
      <c r="H62" s="186"/>
      <c r="I62" s="186"/>
      <c r="J62" s="186"/>
      <c r="K62" s="186"/>
      <c r="L62" s="186"/>
      <c r="M62" s="186"/>
    </row>
    <row r="63" spans="2:13" s="2" customFormat="1" ht="15.75" customHeight="1">
      <c r="B63" s="186"/>
      <c r="C63" s="186"/>
      <c r="D63" s="186"/>
      <c r="E63" s="186"/>
      <c r="F63" s="186"/>
      <c r="G63" s="186"/>
      <c r="H63" s="186"/>
      <c r="I63" s="186"/>
      <c r="J63" s="186"/>
      <c r="K63" s="186"/>
      <c r="L63" s="186"/>
      <c r="M63" s="186"/>
    </row>
    <row r="64" spans="2:13" s="2" customFormat="1" ht="15.75" customHeight="1">
      <c r="B64" s="186"/>
      <c r="C64" s="186"/>
      <c r="D64" s="186"/>
      <c r="E64" s="186"/>
      <c r="F64" s="186"/>
      <c r="G64" s="186"/>
      <c r="H64" s="186"/>
      <c r="I64" s="186"/>
      <c r="J64" s="186"/>
      <c r="K64" s="186"/>
      <c r="L64" s="186"/>
      <c r="M64" s="186"/>
    </row>
    <row r="65" spans="2:13" s="2" customFormat="1" ht="15.75" customHeight="1">
      <c r="B65" s="186"/>
      <c r="C65" s="186"/>
      <c r="D65" s="186"/>
      <c r="E65" s="186"/>
      <c r="F65" s="186"/>
      <c r="G65" s="186"/>
      <c r="H65" s="186"/>
      <c r="I65" s="186"/>
      <c r="J65" s="186"/>
      <c r="K65" s="186"/>
      <c r="L65" s="186"/>
      <c r="M65" s="186"/>
    </row>
    <row r="66" spans="2:13" s="2" customFormat="1" ht="15.75" customHeight="1">
      <c r="B66" s="187"/>
      <c r="C66" s="187"/>
      <c r="D66" s="187"/>
      <c r="E66" s="187"/>
      <c r="F66" s="187"/>
      <c r="G66" s="187"/>
      <c r="H66" s="187"/>
      <c r="I66" s="187"/>
      <c r="J66" s="187"/>
      <c r="K66" s="187"/>
      <c r="L66" s="187"/>
      <c r="M66" s="187"/>
    </row>
    <row r="67" spans="2:13" s="2" customFormat="1" ht="15.75" customHeight="1">
      <c r="B67" s="187"/>
      <c r="C67" s="187"/>
      <c r="D67" s="187"/>
      <c r="E67" s="187"/>
      <c r="F67" s="187"/>
      <c r="G67" s="187"/>
      <c r="H67" s="187"/>
      <c r="I67" s="187"/>
      <c r="J67" s="187"/>
      <c r="K67" s="187"/>
      <c r="L67" s="187"/>
      <c r="M67" s="187"/>
    </row>
    <row r="68" spans="7:13" s="2" customFormat="1" ht="10.5" customHeight="1">
      <c r="G68" s="9"/>
      <c r="H68" s="7"/>
      <c r="I68" s="9"/>
      <c r="J68" s="9"/>
      <c r="K68" s="7"/>
      <c r="L68" s="7"/>
      <c r="M68" s="9"/>
    </row>
    <row r="69" spans="7:13" s="2" customFormat="1" ht="10.5" customHeight="1">
      <c r="G69" s="9"/>
      <c r="H69" s="7"/>
      <c r="I69" s="9"/>
      <c r="J69" s="9"/>
      <c r="K69" s="7"/>
      <c r="L69" s="7"/>
      <c r="M69" s="9"/>
    </row>
    <row r="70" spans="1:13" s="2" customFormat="1" ht="15.75" customHeight="1">
      <c r="A70" s="2">
        <v>2</v>
      </c>
      <c r="B70" s="3" t="s">
        <v>109</v>
      </c>
      <c r="C70" s="3"/>
      <c r="D70" s="3"/>
      <c r="E70" s="3"/>
      <c r="F70" s="3"/>
      <c r="G70" s="9"/>
      <c r="H70" s="7"/>
      <c r="I70" s="9"/>
      <c r="J70" s="9"/>
      <c r="K70" s="7"/>
      <c r="L70" s="7"/>
      <c r="M70" s="9"/>
    </row>
    <row r="71" spans="7:13" s="2" customFormat="1" ht="10.5" customHeight="1">
      <c r="G71" s="9"/>
      <c r="H71" s="7"/>
      <c r="I71" s="9"/>
      <c r="J71" s="9"/>
      <c r="K71" s="7"/>
      <c r="L71" s="7"/>
      <c r="M71" s="9"/>
    </row>
    <row r="72" spans="2:13" s="2" customFormat="1" ht="15.75" customHeight="1">
      <c r="B72" s="186" t="s">
        <v>225</v>
      </c>
      <c r="C72" s="186"/>
      <c r="D72" s="186"/>
      <c r="E72" s="186"/>
      <c r="F72" s="186"/>
      <c r="G72" s="187"/>
      <c r="H72" s="187"/>
      <c r="I72" s="187"/>
      <c r="J72" s="187"/>
      <c r="K72" s="187"/>
      <c r="L72" s="187"/>
      <c r="M72" s="187"/>
    </row>
    <row r="73" spans="2:13" s="2" customFormat="1" ht="15.75" customHeight="1">
      <c r="B73" s="186"/>
      <c r="C73" s="186"/>
      <c r="D73" s="186"/>
      <c r="E73" s="186"/>
      <c r="F73" s="186"/>
      <c r="G73" s="187"/>
      <c r="H73" s="187"/>
      <c r="I73" s="187"/>
      <c r="J73" s="187"/>
      <c r="K73" s="187"/>
      <c r="L73" s="187"/>
      <c r="M73" s="187"/>
    </row>
    <row r="74" spans="2:13" s="2" customFormat="1" ht="15.75" customHeight="1">
      <c r="B74" s="187"/>
      <c r="C74" s="187"/>
      <c r="D74" s="187"/>
      <c r="E74" s="187"/>
      <c r="F74" s="187"/>
      <c r="G74" s="187"/>
      <c r="H74" s="187"/>
      <c r="I74" s="187"/>
      <c r="J74" s="187"/>
      <c r="K74" s="187"/>
      <c r="L74" s="187"/>
      <c r="M74" s="187"/>
    </row>
    <row r="75" spans="7:13" s="2" customFormat="1" ht="10.5" customHeight="1">
      <c r="G75" s="9"/>
      <c r="H75" s="7"/>
      <c r="I75" s="9"/>
      <c r="J75" s="9"/>
      <c r="K75" s="7"/>
      <c r="L75" s="7"/>
      <c r="M75" s="9"/>
    </row>
    <row r="76" spans="7:13" s="2" customFormat="1" ht="10.5" customHeight="1">
      <c r="G76" s="9"/>
      <c r="H76" s="7"/>
      <c r="I76" s="9"/>
      <c r="J76" s="9"/>
      <c r="K76" s="7"/>
      <c r="L76" s="7"/>
      <c r="M76" s="9"/>
    </row>
    <row r="77" spans="1:13" s="2" customFormat="1" ht="15.75" customHeight="1">
      <c r="A77" s="2">
        <v>3</v>
      </c>
      <c r="B77" s="3" t="s">
        <v>110</v>
      </c>
      <c r="C77" s="3"/>
      <c r="D77" s="3"/>
      <c r="E77" s="3"/>
      <c r="F77" s="3"/>
      <c r="G77" s="9"/>
      <c r="H77" s="7"/>
      <c r="I77" s="9"/>
      <c r="J77" s="9"/>
      <c r="K77" s="7"/>
      <c r="L77" s="7"/>
      <c r="M77" s="9"/>
    </row>
    <row r="78" spans="7:13" s="2" customFormat="1" ht="10.5" customHeight="1">
      <c r="G78" s="9"/>
      <c r="H78" s="7"/>
      <c r="I78" s="9"/>
      <c r="J78" s="9"/>
      <c r="K78" s="7"/>
      <c r="L78" s="7"/>
      <c r="M78" s="9"/>
    </row>
    <row r="79" spans="2:13" s="2" customFormat="1" ht="15.75" customHeight="1">
      <c r="B79" s="186" t="s">
        <v>231</v>
      </c>
      <c r="C79" s="186"/>
      <c r="D79" s="186"/>
      <c r="E79" s="186"/>
      <c r="F79" s="186"/>
      <c r="G79" s="186"/>
      <c r="H79" s="186"/>
      <c r="I79" s="186"/>
      <c r="J79" s="186"/>
      <c r="K79" s="186"/>
      <c r="L79" s="186"/>
      <c r="M79" s="186"/>
    </row>
    <row r="80" spans="2:13" s="2" customFormat="1" ht="15.75" customHeight="1">
      <c r="B80" s="186"/>
      <c r="C80" s="186"/>
      <c r="D80" s="186"/>
      <c r="E80" s="186"/>
      <c r="F80" s="186"/>
      <c r="G80" s="186"/>
      <c r="H80" s="186"/>
      <c r="I80" s="186"/>
      <c r="J80" s="186"/>
      <c r="K80" s="186"/>
      <c r="L80" s="186"/>
      <c r="M80" s="186"/>
    </row>
    <row r="81" spans="2:13" s="2" customFormat="1" ht="15.75" customHeight="1">
      <c r="B81" s="186"/>
      <c r="C81" s="186"/>
      <c r="D81" s="186"/>
      <c r="E81" s="186"/>
      <c r="F81" s="186"/>
      <c r="G81" s="186"/>
      <c r="H81" s="186"/>
      <c r="I81" s="186"/>
      <c r="J81" s="186"/>
      <c r="K81" s="186"/>
      <c r="L81" s="186"/>
      <c r="M81" s="186"/>
    </row>
    <row r="82" spans="2:13" s="2" customFormat="1" ht="15.75" customHeight="1">
      <c r="B82" s="187"/>
      <c r="C82" s="187"/>
      <c r="D82" s="187"/>
      <c r="E82" s="187"/>
      <c r="F82" s="187"/>
      <c r="G82" s="187"/>
      <c r="H82" s="187"/>
      <c r="I82" s="187"/>
      <c r="J82" s="187"/>
      <c r="K82" s="187"/>
      <c r="L82" s="187"/>
      <c r="M82" s="187"/>
    </row>
    <row r="83" spans="2:13" s="2" customFormat="1" ht="15.75" customHeight="1">
      <c r="B83" s="187"/>
      <c r="C83" s="187"/>
      <c r="D83" s="187"/>
      <c r="E83" s="187"/>
      <c r="F83" s="187"/>
      <c r="G83" s="187"/>
      <c r="H83" s="187"/>
      <c r="I83" s="187"/>
      <c r="J83" s="187"/>
      <c r="K83" s="187"/>
      <c r="L83" s="187"/>
      <c r="M83" s="187"/>
    </row>
    <row r="84" spans="7:13" s="2" customFormat="1" ht="10.5" customHeight="1">
      <c r="G84" s="9"/>
      <c r="H84" s="7"/>
      <c r="I84" s="9"/>
      <c r="J84" s="9"/>
      <c r="K84" s="7"/>
      <c r="L84" s="7"/>
      <c r="M84" s="9"/>
    </row>
    <row r="85" spans="7:13" s="2" customFormat="1" ht="10.5" customHeight="1">
      <c r="G85" s="9"/>
      <c r="H85" s="7"/>
      <c r="I85" s="9"/>
      <c r="J85" s="9"/>
      <c r="K85" s="7"/>
      <c r="L85" s="7"/>
      <c r="M85" s="9"/>
    </row>
    <row r="86" spans="1:13" s="2" customFormat="1" ht="15.75" customHeight="1">
      <c r="A86" s="2">
        <v>4</v>
      </c>
      <c r="B86" s="3" t="s">
        <v>111</v>
      </c>
      <c r="C86" s="3"/>
      <c r="D86" s="3"/>
      <c r="E86" s="3"/>
      <c r="F86" s="3"/>
      <c r="G86" s="9"/>
      <c r="H86" s="7"/>
      <c r="I86" s="9"/>
      <c r="J86" s="9"/>
      <c r="K86" s="7"/>
      <c r="L86" s="7"/>
      <c r="M86" s="9"/>
    </row>
    <row r="87" spans="7:13" s="2" customFormat="1" ht="10.5" customHeight="1">
      <c r="G87" s="9"/>
      <c r="H87" s="7"/>
      <c r="I87" s="9"/>
      <c r="J87" s="9"/>
      <c r="K87" s="7"/>
      <c r="L87" s="7"/>
      <c r="M87" s="9"/>
    </row>
    <row r="88" spans="2:13" s="2" customFormat="1" ht="15.75" customHeight="1">
      <c r="B88" s="186" t="s">
        <v>46</v>
      </c>
      <c r="C88" s="186"/>
      <c r="D88" s="186"/>
      <c r="E88" s="186"/>
      <c r="F88" s="186"/>
      <c r="G88" s="186"/>
      <c r="H88" s="186"/>
      <c r="I88" s="186"/>
      <c r="J88" s="186"/>
      <c r="K88" s="186"/>
      <c r="L88" s="186"/>
      <c r="M88" s="186"/>
    </row>
    <row r="89" spans="7:13" s="2" customFormat="1" ht="10.5" customHeight="1">
      <c r="G89" s="9"/>
      <c r="H89" s="7"/>
      <c r="I89" s="9"/>
      <c r="J89" s="9"/>
      <c r="K89" s="7"/>
      <c r="L89" s="7"/>
      <c r="M89" s="9"/>
    </row>
    <row r="90" spans="7:13" s="2" customFormat="1" ht="10.5" customHeight="1">
      <c r="G90" s="9"/>
      <c r="H90" s="7"/>
      <c r="I90" s="9"/>
      <c r="J90" s="9"/>
      <c r="K90" s="7"/>
      <c r="L90" s="7"/>
      <c r="M90" s="9"/>
    </row>
    <row r="91" spans="1:13" s="2" customFormat="1" ht="15.75" customHeight="1">
      <c r="A91" s="2">
        <v>5</v>
      </c>
      <c r="B91" s="3" t="s">
        <v>112</v>
      </c>
      <c r="C91" s="3"/>
      <c r="D91" s="3"/>
      <c r="E91" s="3"/>
      <c r="F91" s="3"/>
      <c r="G91" s="9"/>
      <c r="H91" s="7"/>
      <c r="I91" s="9"/>
      <c r="J91" s="9"/>
      <c r="K91" s="7"/>
      <c r="L91" s="7"/>
      <c r="M91" s="9"/>
    </row>
    <row r="92" spans="7:13" s="2" customFormat="1" ht="10.5" customHeight="1">
      <c r="G92" s="9"/>
      <c r="H92" s="7"/>
      <c r="I92" s="9"/>
      <c r="J92" s="9"/>
      <c r="K92" s="7"/>
      <c r="L92" s="7"/>
      <c r="M92" s="9"/>
    </row>
    <row r="93" s="2" customFormat="1" ht="15.75" customHeight="1">
      <c r="B93" s="2" t="s">
        <v>56</v>
      </c>
    </row>
    <row r="94" s="2" customFormat="1" ht="15.75" customHeight="1"/>
    <row r="95" spans="7:13" s="2" customFormat="1" ht="15.75" customHeight="1">
      <c r="G95" s="191" t="s">
        <v>95</v>
      </c>
      <c r="H95" s="191"/>
      <c r="I95" s="191"/>
      <c r="J95" s="5"/>
      <c r="K95" s="191" t="s">
        <v>165</v>
      </c>
      <c r="L95" s="191"/>
      <c r="M95" s="191"/>
    </row>
    <row r="96" spans="7:13" s="2" customFormat="1" ht="15.75" customHeight="1">
      <c r="G96" s="192" t="s">
        <v>149</v>
      </c>
      <c r="H96" s="192"/>
      <c r="I96" s="192"/>
      <c r="J96" s="5"/>
      <c r="K96" s="192" t="s">
        <v>149</v>
      </c>
      <c r="L96" s="192"/>
      <c r="M96" s="192"/>
    </row>
    <row r="97" spans="7:13" s="2" customFormat="1" ht="15.75" customHeight="1">
      <c r="G97" s="113">
        <v>2003</v>
      </c>
      <c r="I97" s="113">
        <v>2002</v>
      </c>
      <c r="J97" s="5"/>
      <c r="K97" s="113">
        <v>2003</v>
      </c>
      <c r="L97" s="6"/>
      <c r="M97" s="113">
        <v>2002</v>
      </c>
    </row>
    <row r="98" spans="7:13" s="2" customFormat="1" ht="15.75" customHeight="1">
      <c r="G98" s="5" t="s">
        <v>3</v>
      </c>
      <c r="I98" s="5" t="s">
        <v>3</v>
      </c>
      <c r="K98" s="5" t="s">
        <v>3</v>
      </c>
      <c r="M98" s="5" t="s">
        <v>3</v>
      </c>
    </row>
    <row r="99" spans="7:13" s="2" customFormat="1" ht="15.75" customHeight="1">
      <c r="G99" s="5"/>
      <c r="I99" s="5"/>
      <c r="K99" s="5"/>
      <c r="M99" s="5"/>
    </row>
    <row r="100" spans="2:19" s="2" customFormat="1" ht="15.75" customHeight="1">
      <c r="B100" s="2" t="s">
        <v>4</v>
      </c>
      <c r="G100" s="2">
        <v>-255</v>
      </c>
      <c r="I100" s="2">
        <v>1281</v>
      </c>
      <c r="K100" s="2">
        <v>1541</v>
      </c>
      <c r="M100" s="2">
        <v>2347</v>
      </c>
      <c r="Q100" s="11"/>
      <c r="R100" s="11"/>
      <c r="S100" s="11"/>
    </row>
    <row r="101" spans="1:19" s="2" customFormat="1" ht="15.75">
      <c r="A101" s="29"/>
      <c r="B101" s="2" t="s">
        <v>166</v>
      </c>
      <c r="G101" s="24">
        <v>621</v>
      </c>
      <c r="I101" s="24">
        <v>-299</v>
      </c>
      <c r="J101" s="11"/>
      <c r="K101" s="24">
        <v>994</v>
      </c>
      <c r="M101" s="24">
        <v>-130</v>
      </c>
      <c r="Q101" s="11"/>
      <c r="R101" s="11"/>
      <c r="S101" s="11"/>
    </row>
    <row r="102" spans="1:19" s="2" customFormat="1" ht="15.75" customHeight="1">
      <c r="A102" s="4"/>
      <c r="G102" s="2">
        <f>SUM(G100:G101)</f>
        <v>366</v>
      </c>
      <c r="I102" s="2">
        <f>SUM(I100:I101)</f>
        <v>982</v>
      </c>
      <c r="K102" s="2">
        <f>SUM(K100:K101)</f>
        <v>2535</v>
      </c>
      <c r="M102" s="2">
        <f>SUM(M100:M101)</f>
        <v>2217</v>
      </c>
      <c r="Q102" s="11"/>
      <c r="R102" s="11"/>
      <c r="S102" s="11"/>
    </row>
    <row r="103" spans="2:19" s="2" customFormat="1" ht="15.75" customHeight="1">
      <c r="B103" s="2" t="s">
        <v>194</v>
      </c>
      <c r="G103" s="66">
        <v>17</v>
      </c>
      <c r="I103" s="65">
        <v>-4</v>
      </c>
      <c r="J103" s="66"/>
      <c r="K103" s="66">
        <v>-69</v>
      </c>
      <c r="M103" s="2">
        <v>-13</v>
      </c>
      <c r="Q103" s="11"/>
      <c r="R103" s="172"/>
      <c r="S103" s="11"/>
    </row>
    <row r="104" spans="1:19" s="2" customFormat="1" ht="15.75">
      <c r="A104" s="29"/>
      <c r="B104" s="2" t="s">
        <v>5</v>
      </c>
      <c r="G104" s="2">
        <v>2064</v>
      </c>
      <c r="I104" s="2">
        <v>-3487</v>
      </c>
      <c r="K104" s="2">
        <v>3869</v>
      </c>
      <c r="M104" s="2">
        <v>2939</v>
      </c>
      <c r="Q104" s="11"/>
      <c r="R104" s="11"/>
      <c r="S104" s="11"/>
    </row>
    <row r="105" spans="7:19" s="2" customFormat="1" ht="15.75" customHeight="1" thickBot="1">
      <c r="G105" s="25">
        <f>SUM(G102:G104)</f>
        <v>2447</v>
      </c>
      <c r="I105" s="25">
        <f>SUM(I102:I104)</f>
        <v>-2509</v>
      </c>
      <c r="J105" s="11"/>
      <c r="K105" s="25">
        <f>SUM(K102:K104)</f>
        <v>6335</v>
      </c>
      <c r="M105" s="25">
        <f>SUM(M102:M104)</f>
        <v>5143</v>
      </c>
      <c r="Q105" s="11"/>
      <c r="R105" s="11"/>
      <c r="S105" s="11"/>
    </row>
    <row r="106" spans="9:11" s="2" customFormat="1" ht="10.5" customHeight="1" thickTop="1">
      <c r="I106" s="65"/>
      <c r="J106" s="65"/>
      <c r="K106" s="11"/>
    </row>
    <row r="107" spans="2:11" s="2" customFormat="1" ht="15.75" customHeight="1">
      <c r="B107" s="2" t="s">
        <v>6</v>
      </c>
      <c r="K107" s="64" t="s">
        <v>45</v>
      </c>
    </row>
    <row r="108" s="2" customFormat="1" ht="15.75" customHeight="1"/>
    <row r="109" spans="2:13" s="2" customFormat="1" ht="15.75" customHeight="1">
      <c r="B109" s="186" t="s">
        <v>55</v>
      </c>
      <c r="C109" s="186"/>
      <c r="D109" s="186"/>
      <c r="E109" s="186"/>
      <c r="F109" s="186"/>
      <c r="G109" s="186"/>
      <c r="H109" s="186"/>
      <c r="I109" s="186"/>
      <c r="J109" s="186"/>
      <c r="K109" s="186"/>
      <c r="L109" s="186"/>
      <c r="M109" s="186"/>
    </row>
    <row r="110" spans="2:13" s="2" customFormat="1" ht="15.75" customHeight="1">
      <c r="B110" s="186"/>
      <c r="C110" s="186"/>
      <c r="D110" s="186"/>
      <c r="E110" s="186"/>
      <c r="F110" s="186"/>
      <c r="G110" s="186"/>
      <c r="H110" s="186"/>
      <c r="I110" s="186"/>
      <c r="J110" s="186"/>
      <c r="K110" s="186"/>
      <c r="L110" s="186"/>
      <c r="M110" s="186"/>
    </row>
    <row r="111" spans="2:13" s="2" customFormat="1" ht="15" customHeight="1">
      <c r="B111" s="187"/>
      <c r="C111" s="187"/>
      <c r="D111" s="187"/>
      <c r="E111" s="187"/>
      <c r="F111" s="187"/>
      <c r="G111" s="187"/>
      <c r="H111" s="187"/>
      <c r="I111" s="187"/>
      <c r="J111" s="187"/>
      <c r="K111" s="187"/>
      <c r="L111" s="187"/>
      <c r="M111" s="187"/>
    </row>
    <row r="112" spans="1:13" s="2" customFormat="1" ht="15.75" customHeight="1">
      <c r="A112" s="188"/>
      <c r="B112" s="188"/>
      <c r="C112" s="188"/>
      <c r="D112" s="188"/>
      <c r="E112" s="188"/>
      <c r="F112" s="188"/>
      <c r="G112" s="188"/>
      <c r="H112" s="188"/>
      <c r="I112" s="188"/>
      <c r="J112" s="188"/>
      <c r="K112" s="188"/>
      <c r="L112" s="188"/>
      <c r="M112" s="188"/>
    </row>
    <row r="113" s="2" customFormat="1" ht="15.75" customHeight="1"/>
    <row r="114" spans="2:6" s="2" customFormat="1" ht="15.75" customHeight="1">
      <c r="B114" s="17" t="s">
        <v>7</v>
      </c>
      <c r="C114" s="17"/>
      <c r="D114" s="17"/>
      <c r="E114" s="17"/>
      <c r="F114" s="17"/>
    </row>
    <row r="115" s="2" customFormat="1" ht="15.75" customHeight="1"/>
    <row r="116" spans="1:6" s="2" customFormat="1" ht="15" customHeight="1">
      <c r="A116" s="31">
        <v>6</v>
      </c>
      <c r="B116" s="3" t="s">
        <v>113</v>
      </c>
      <c r="C116" s="3"/>
      <c r="D116" s="3"/>
      <c r="E116" s="3"/>
      <c r="F116" s="3"/>
    </row>
    <row r="117" s="2" customFormat="1" ht="10.5" customHeight="1"/>
    <row r="118" spans="2:13" s="2" customFormat="1" ht="15.75">
      <c r="B118" s="186" t="s">
        <v>193</v>
      </c>
      <c r="C118" s="186"/>
      <c r="D118" s="186"/>
      <c r="E118" s="186"/>
      <c r="F118" s="186"/>
      <c r="G118" s="187"/>
      <c r="H118" s="187"/>
      <c r="I118" s="187"/>
      <c r="J118" s="187"/>
      <c r="K118" s="187"/>
      <c r="L118" s="187"/>
      <c r="M118" s="187"/>
    </row>
    <row r="119" spans="2:13" s="2" customFormat="1" ht="15.75">
      <c r="B119" s="186"/>
      <c r="C119" s="186"/>
      <c r="D119" s="186"/>
      <c r="E119" s="186"/>
      <c r="F119" s="186"/>
      <c r="G119" s="187"/>
      <c r="H119" s="187"/>
      <c r="I119" s="187"/>
      <c r="J119" s="187"/>
      <c r="K119" s="187"/>
      <c r="L119" s="187"/>
      <c r="M119" s="187"/>
    </row>
    <row r="120" spans="2:13" s="2" customFormat="1" ht="15.75">
      <c r="B120" s="186"/>
      <c r="C120" s="186"/>
      <c r="D120" s="186"/>
      <c r="E120" s="186"/>
      <c r="F120" s="186"/>
      <c r="G120" s="187"/>
      <c r="H120" s="187"/>
      <c r="I120" s="187"/>
      <c r="J120" s="187"/>
      <c r="K120" s="187"/>
      <c r="L120" s="187"/>
      <c r="M120" s="187"/>
    </row>
    <row r="121" spans="1:13" s="2" customFormat="1" ht="15.75">
      <c r="A121" s="20"/>
      <c r="B121" s="187"/>
      <c r="C121" s="187"/>
      <c r="D121" s="187"/>
      <c r="E121" s="187"/>
      <c r="F121" s="187"/>
      <c r="G121" s="187"/>
      <c r="H121" s="187"/>
      <c r="I121" s="187"/>
      <c r="J121" s="187"/>
      <c r="K121" s="187"/>
      <c r="L121" s="187"/>
      <c r="M121" s="187"/>
    </row>
    <row r="122" spans="1:13" s="2" customFormat="1" ht="10.5" customHeight="1">
      <c r="A122" s="20"/>
      <c r="G122" s="63"/>
      <c r="H122" s="63"/>
      <c r="I122" s="63"/>
      <c r="J122" s="63"/>
      <c r="K122" s="63"/>
      <c r="L122" s="63"/>
      <c r="M122" s="63"/>
    </row>
    <row r="123" spans="1:13" s="2" customFormat="1" ht="10.5" customHeight="1">
      <c r="A123" s="20"/>
      <c r="G123" s="63"/>
      <c r="H123" s="63"/>
      <c r="I123" s="63"/>
      <c r="J123" s="63"/>
      <c r="K123" s="63"/>
      <c r="L123" s="63"/>
      <c r="M123" s="63"/>
    </row>
    <row r="124" spans="1:13" s="2" customFormat="1" ht="15.75" customHeight="1">
      <c r="A124" s="28">
        <v>7</v>
      </c>
      <c r="B124" s="3" t="s">
        <v>114</v>
      </c>
      <c r="C124" s="3"/>
      <c r="D124" s="3"/>
      <c r="E124" s="3"/>
      <c r="F124" s="3"/>
      <c r="G124" s="63"/>
      <c r="H124" s="63"/>
      <c r="I124" s="63"/>
      <c r="J124" s="63"/>
      <c r="K124" s="63"/>
      <c r="L124" s="63"/>
      <c r="M124" s="63"/>
    </row>
    <row r="125" spans="1:13" s="2" customFormat="1" ht="10.5" customHeight="1">
      <c r="A125" s="20"/>
      <c r="B125" s="17"/>
      <c r="C125" s="17"/>
      <c r="D125" s="17"/>
      <c r="E125" s="17"/>
      <c r="F125" s="17"/>
      <c r="G125" s="63"/>
      <c r="H125" s="63"/>
      <c r="I125" s="63"/>
      <c r="J125" s="63"/>
      <c r="K125" s="63"/>
      <c r="L125" s="63"/>
      <c r="M125" s="63"/>
    </row>
    <row r="126" spans="1:13" s="2" customFormat="1" ht="15.75" customHeight="1">
      <c r="A126" s="28" t="s">
        <v>12</v>
      </c>
      <c r="B126" s="186" t="s">
        <v>168</v>
      </c>
      <c r="C126" s="186"/>
      <c r="D126" s="186"/>
      <c r="E126" s="186"/>
      <c r="F126" s="186"/>
      <c r="G126" s="187"/>
      <c r="H126" s="187"/>
      <c r="I126" s="187"/>
      <c r="J126" s="187"/>
      <c r="K126" s="187"/>
      <c r="L126" s="187"/>
      <c r="M126" s="187"/>
    </row>
    <row r="127" spans="1:13" s="2" customFormat="1" ht="15.75" customHeight="1">
      <c r="A127" s="20"/>
      <c r="B127" s="187"/>
      <c r="C127" s="187"/>
      <c r="D127" s="187"/>
      <c r="E127" s="187"/>
      <c r="F127" s="187"/>
      <c r="G127" s="187"/>
      <c r="H127" s="187"/>
      <c r="I127" s="187"/>
      <c r="J127" s="187"/>
      <c r="K127" s="187"/>
      <c r="L127" s="187"/>
      <c r="M127" s="187"/>
    </row>
    <row r="128" spans="1:13" s="2" customFormat="1" ht="15.75" customHeight="1">
      <c r="A128" s="20"/>
      <c r="B128" s="63"/>
      <c r="C128" s="63"/>
      <c r="D128" s="63"/>
      <c r="E128" s="63"/>
      <c r="F128" s="63"/>
      <c r="G128" s="63"/>
      <c r="H128" s="63"/>
      <c r="I128" s="63"/>
      <c r="J128" s="63"/>
      <c r="K128" s="63"/>
      <c r="L128" s="63"/>
      <c r="M128" s="63"/>
    </row>
    <row r="129" spans="7:13" s="2" customFormat="1" ht="15.75" customHeight="1">
      <c r="G129" s="191" t="s">
        <v>95</v>
      </c>
      <c r="H129" s="191"/>
      <c r="I129" s="191"/>
      <c r="J129" s="5"/>
      <c r="K129" s="191" t="s">
        <v>165</v>
      </c>
      <c r="L129" s="191"/>
      <c r="M129" s="191"/>
    </row>
    <row r="130" spans="7:13" s="2" customFormat="1" ht="15.75" customHeight="1">
      <c r="G130" s="192" t="s">
        <v>149</v>
      </c>
      <c r="H130" s="192"/>
      <c r="I130" s="192"/>
      <c r="J130" s="5"/>
      <c r="K130" s="192" t="s">
        <v>149</v>
      </c>
      <c r="L130" s="192"/>
      <c r="M130" s="192"/>
    </row>
    <row r="131" spans="7:13" s="2" customFormat="1" ht="15.75" customHeight="1">
      <c r="G131" s="113">
        <v>2003</v>
      </c>
      <c r="I131" s="113">
        <v>2002</v>
      </c>
      <c r="J131" s="5"/>
      <c r="K131" s="113">
        <v>2003</v>
      </c>
      <c r="L131" s="6"/>
      <c r="M131" s="113">
        <v>2002</v>
      </c>
    </row>
    <row r="132" spans="7:13" s="2" customFormat="1" ht="15.75" customHeight="1">
      <c r="G132" s="5" t="s">
        <v>3</v>
      </c>
      <c r="I132" s="5" t="s">
        <v>3</v>
      </c>
      <c r="J132" s="5"/>
      <c r="K132" s="5" t="s">
        <v>3</v>
      </c>
      <c r="M132" s="5" t="s">
        <v>3</v>
      </c>
    </row>
    <row r="133" spans="7:13" s="2" customFormat="1" ht="10.5" customHeight="1">
      <c r="G133" s="19"/>
      <c r="I133" s="5"/>
      <c r="J133" s="5"/>
      <c r="K133" s="6"/>
      <c r="L133" s="6"/>
      <c r="M133" s="5"/>
    </row>
    <row r="134" spans="1:13" s="2" customFormat="1" ht="15" customHeight="1">
      <c r="A134"/>
      <c r="B134" s="13" t="s">
        <v>145</v>
      </c>
      <c r="C134" s="13"/>
      <c r="D134" s="13"/>
      <c r="E134" s="13"/>
      <c r="F134" s="13"/>
      <c r="G134" s="30">
        <v>2</v>
      </c>
      <c r="I134" s="30">
        <v>17</v>
      </c>
      <c r="J134" s="65"/>
      <c r="K134" s="30">
        <v>2</v>
      </c>
      <c r="L134" s="27"/>
      <c r="M134" s="30">
        <v>54</v>
      </c>
    </row>
    <row r="135" spans="1:13" s="2" customFormat="1" ht="15" customHeight="1">
      <c r="A135"/>
      <c r="B135" s="13"/>
      <c r="C135" s="13"/>
      <c r="D135" s="13"/>
      <c r="E135" s="13"/>
      <c r="F135" s="13"/>
      <c r="G135" s="9"/>
      <c r="I135" s="23"/>
      <c r="J135" s="23"/>
      <c r="K135" s="23"/>
      <c r="L135" s="23"/>
      <c r="M135" s="23"/>
    </row>
    <row r="136" spans="1:13" s="2" customFormat="1" ht="15" customHeight="1">
      <c r="A136"/>
      <c r="B136" s="13" t="s">
        <v>47</v>
      </c>
      <c r="C136" s="13"/>
      <c r="D136" s="13"/>
      <c r="E136" s="13"/>
      <c r="F136" s="13"/>
      <c r="G136" s="26">
        <v>41</v>
      </c>
      <c r="I136" s="26">
        <v>0</v>
      </c>
      <c r="J136" s="23"/>
      <c r="K136" s="26">
        <v>53</v>
      </c>
      <c r="L136" s="23"/>
      <c r="M136" s="26">
        <v>277</v>
      </c>
    </row>
    <row r="137" spans="1:13" s="2" customFormat="1" ht="15" customHeight="1">
      <c r="A137"/>
      <c r="B137" s="4"/>
      <c r="C137" s="4"/>
      <c r="D137" s="4"/>
      <c r="E137" s="4"/>
      <c r="F137" s="4"/>
      <c r="G137" s="9"/>
      <c r="I137" s="23"/>
      <c r="J137" s="23"/>
      <c r="K137" s="23"/>
      <c r="L137" s="23"/>
      <c r="M137" s="23"/>
    </row>
    <row r="138" spans="1:13" s="2" customFormat="1" ht="15" customHeight="1">
      <c r="A138"/>
      <c r="B138" s="13" t="s">
        <v>43</v>
      </c>
      <c r="C138" s="13"/>
      <c r="D138" s="13"/>
      <c r="E138" s="13"/>
      <c r="F138" s="13"/>
      <c r="G138" s="26">
        <v>15</v>
      </c>
      <c r="I138" s="26">
        <v>0</v>
      </c>
      <c r="J138" s="23"/>
      <c r="K138" s="26">
        <v>24</v>
      </c>
      <c r="L138" s="23"/>
      <c r="M138" s="26">
        <v>113</v>
      </c>
    </row>
    <row r="139" spans="2:13" s="2" customFormat="1" ht="15.75">
      <c r="B139" s="2" t="s">
        <v>215</v>
      </c>
      <c r="G139" s="9"/>
      <c r="I139" s="9"/>
      <c r="J139" s="9"/>
      <c r="K139" s="23"/>
      <c r="L139" s="23"/>
      <c r="M139" s="9"/>
    </row>
    <row r="140" spans="7:13" s="2" customFormat="1" ht="9.75" customHeight="1">
      <c r="G140" s="9"/>
      <c r="I140" s="9"/>
      <c r="J140" s="9"/>
      <c r="K140" s="23"/>
      <c r="L140" s="23"/>
      <c r="M140" s="9"/>
    </row>
    <row r="141" spans="7:13" s="2" customFormat="1" ht="9.75" customHeight="1">
      <c r="G141" s="9"/>
      <c r="I141" s="9"/>
      <c r="J141" s="9"/>
      <c r="K141" s="23"/>
      <c r="L141" s="23"/>
      <c r="M141" s="9"/>
    </row>
    <row r="142" spans="1:13" s="2" customFormat="1" ht="15.75" customHeight="1">
      <c r="A142" s="28" t="s">
        <v>13</v>
      </c>
      <c r="B142" s="2" t="s">
        <v>167</v>
      </c>
      <c r="G142" s="9"/>
      <c r="I142" s="9"/>
      <c r="J142" s="9"/>
      <c r="K142" s="22"/>
      <c r="L142" s="22"/>
      <c r="M142" s="9"/>
    </row>
    <row r="143" spans="7:13" s="2" customFormat="1" ht="15.75" customHeight="1">
      <c r="G143" s="9"/>
      <c r="I143" s="9"/>
      <c r="J143" s="9"/>
      <c r="K143" s="22"/>
      <c r="L143" s="22"/>
      <c r="M143" s="5" t="s">
        <v>3</v>
      </c>
    </row>
    <row r="144" spans="7:13" s="2" customFormat="1" ht="15.75">
      <c r="G144" s="9"/>
      <c r="I144" s="9"/>
      <c r="J144" s="9"/>
      <c r="K144" s="22"/>
      <c r="L144" s="22"/>
      <c r="M144" s="5"/>
    </row>
    <row r="145" spans="2:13" s="2" customFormat="1" ht="15.75">
      <c r="B145" s="2" t="s">
        <v>8</v>
      </c>
      <c r="G145" s="9"/>
      <c r="I145" s="9"/>
      <c r="J145" s="9"/>
      <c r="K145" s="22"/>
      <c r="L145" s="22"/>
      <c r="M145" s="16">
        <v>85103</v>
      </c>
    </row>
    <row r="146" spans="7:13" s="2" customFormat="1" ht="15.75">
      <c r="G146" s="9"/>
      <c r="I146" s="9"/>
      <c r="J146" s="9"/>
      <c r="K146" s="22"/>
      <c r="L146" s="22"/>
      <c r="M146" s="15"/>
    </row>
    <row r="147" spans="2:13" s="2" customFormat="1" ht="15.75">
      <c r="B147" s="2" t="s">
        <v>9</v>
      </c>
      <c r="G147" s="9"/>
      <c r="I147" s="9"/>
      <c r="J147" s="9"/>
      <c r="K147" s="22"/>
      <c r="L147" s="22"/>
      <c r="M147" s="15"/>
    </row>
    <row r="148" spans="2:13" s="2" customFormat="1" ht="15.75">
      <c r="B148" s="2" t="s">
        <v>10</v>
      </c>
      <c r="G148" s="9"/>
      <c r="I148" s="9"/>
      <c r="J148" s="9"/>
      <c r="K148" s="22"/>
      <c r="L148" s="22"/>
      <c r="M148" s="16">
        <v>64436</v>
      </c>
    </row>
    <row r="149" spans="7:13" s="2" customFormat="1" ht="15.75">
      <c r="G149" s="9"/>
      <c r="I149" s="9"/>
      <c r="J149" s="9"/>
      <c r="K149" s="22"/>
      <c r="L149" s="22"/>
      <c r="M149" s="15"/>
    </row>
    <row r="150" spans="2:13" s="2" customFormat="1" ht="15.75">
      <c r="B150" s="2" t="s">
        <v>11</v>
      </c>
      <c r="G150" s="9"/>
      <c r="I150" s="9"/>
      <c r="J150" s="9"/>
      <c r="K150" s="22"/>
      <c r="L150" s="22"/>
      <c r="M150" s="8">
        <v>51188</v>
      </c>
    </row>
    <row r="151" spans="1:13" s="2" customFormat="1" ht="10.5" customHeight="1">
      <c r="A151" s="28"/>
      <c r="G151" s="9"/>
      <c r="I151" s="9"/>
      <c r="J151" s="9"/>
      <c r="K151" s="22"/>
      <c r="L151" s="22"/>
      <c r="M151" s="9"/>
    </row>
    <row r="152" spans="1:13" s="2" customFormat="1" ht="9.75" customHeight="1">
      <c r="A152" s="28"/>
      <c r="G152" s="9"/>
      <c r="I152" s="9"/>
      <c r="J152" s="9"/>
      <c r="K152" s="22"/>
      <c r="L152" s="22"/>
      <c r="M152" s="9"/>
    </row>
    <row r="153" spans="1:13" s="2" customFormat="1" ht="9.75" customHeight="1">
      <c r="A153" s="28"/>
      <c r="G153" s="9"/>
      <c r="I153" s="9"/>
      <c r="J153" s="9"/>
      <c r="K153" s="22"/>
      <c r="L153" s="22"/>
      <c r="M153" s="9"/>
    </row>
    <row r="154" spans="1:13" s="2" customFormat="1" ht="9.75" customHeight="1">
      <c r="A154" s="28"/>
      <c r="G154" s="9"/>
      <c r="I154" s="9"/>
      <c r="J154" s="9"/>
      <c r="K154" s="22"/>
      <c r="L154" s="22"/>
      <c r="M154" s="9"/>
    </row>
    <row r="155" spans="1:13" s="2" customFormat="1" ht="9.75" customHeight="1">
      <c r="A155" s="28"/>
      <c r="G155" s="9"/>
      <c r="I155" s="9"/>
      <c r="J155" s="9"/>
      <c r="K155" s="22"/>
      <c r="L155" s="22"/>
      <c r="M155" s="9"/>
    </row>
    <row r="156" spans="1:13" s="2" customFormat="1" ht="9.75" customHeight="1">
      <c r="A156" s="28"/>
      <c r="G156" s="9"/>
      <c r="I156" s="9"/>
      <c r="J156" s="9"/>
      <c r="K156" s="22"/>
      <c r="L156" s="22"/>
      <c r="M156" s="9"/>
    </row>
    <row r="157" spans="1:13" s="2" customFormat="1" ht="9.75" customHeight="1">
      <c r="A157" s="28"/>
      <c r="G157" s="9"/>
      <c r="I157" s="9"/>
      <c r="J157" s="9"/>
      <c r="K157" s="22"/>
      <c r="L157" s="22"/>
      <c r="M157" s="9"/>
    </row>
    <row r="158" spans="1:13" s="2" customFormat="1" ht="9.75" customHeight="1">
      <c r="A158" s="28"/>
      <c r="G158" s="9"/>
      <c r="I158" s="9"/>
      <c r="J158" s="9"/>
      <c r="K158" s="22"/>
      <c r="L158" s="22"/>
      <c r="M158" s="9"/>
    </row>
    <row r="159" spans="1:13" s="2" customFormat="1" ht="16.5" customHeight="1">
      <c r="A159" s="28"/>
      <c r="G159" s="9"/>
      <c r="I159" s="9"/>
      <c r="J159" s="9"/>
      <c r="K159" s="22"/>
      <c r="L159" s="22"/>
      <c r="M159" s="9"/>
    </row>
    <row r="160" spans="1:13" s="2" customFormat="1" ht="16.5" customHeight="1">
      <c r="A160" s="28"/>
      <c r="G160" s="9"/>
      <c r="I160" s="9"/>
      <c r="J160" s="9"/>
      <c r="K160" s="22"/>
      <c r="L160" s="22"/>
      <c r="M160" s="9"/>
    </row>
    <row r="161" spans="1:13" s="2" customFormat="1" ht="16.5" customHeight="1">
      <c r="A161" s="28"/>
      <c r="G161" s="9"/>
      <c r="I161" s="9"/>
      <c r="J161" s="9"/>
      <c r="K161" s="22"/>
      <c r="L161" s="22"/>
      <c r="M161" s="9"/>
    </row>
    <row r="162" spans="1:13" s="2" customFormat="1" ht="18" customHeight="1">
      <c r="A162" s="28"/>
      <c r="G162" s="9"/>
      <c r="I162" s="9"/>
      <c r="J162" s="9"/>
      <c r="K162" s="22"/>
      <c r="L162" s="22"/>
      <c r="M162" s="9"/>
    </row>
    <row r="163" spans="1:13" s="2" customFormat="1" ht="18" customHeight="1">
      <c r="A163" s="28"/>
      <c r="G163" s="9"/>
      <c r="I163" s="9"/>
      <c r="J163" s="9"/>
      <c r="K163" s="22"/>
      <c r="L163" s="22"/>
      <c r="M163" s="9"/>
    </row>
    <row r="164" spans="1:13" s="2" customFormat="1" ht="18" customHeight="1">
      <c r="A164" s="28"/>
      <c r="G164" s="9"/>
      <c r="I164" s="9"/>
      <c r="J164" s="9"/>
      <c r="K164" s="22"/>
      <c r="L164" s="22"/>
      <c r="M164" s="9"/>
    </row>
    <row r="165" spans="1:13" s="2" customFormat="1" ht="18" customHeight="1">
      <c r="A165" s="28"/>
      <c r="G165" s="9"/>
      <c r="I165" s="9"/>
      <c r="J165" s="9"/>
      <c r="K165" s="22"/>
      <c r="L165" s="22"/>
      <c r="M165" s="9"/>
    </row>
    <row r="166" spans="1:13" s="2" customFormat="1" ht="18" customHeight="1">
      <c r="A166" s="28"/>
      <c r="G166" s="9"/>
      <c r="I166" s="9"/>
      <c r="J166" s="9"/>
      <c r="K166" s="22"/>
      <c r="L166" s="22"/>
      <c r="M166" s="9"/>
    </row>
    <row r="167" spans="1:13" s="2" customFormat="1" ht="18" customHeight="1">
      <c r="A167" s="28"/>
      <c r="G167" s="9"/>
      <c r="I167" s="9"/>
      <c r="J167" s="9"/>
      <c r="K167" s="22"/>
      <c r="L167" s="22"/>
      <c r="M167" s="9"/>
    </row>
    <row r="168" spans="1:13" s="2" customFormat="1" ht="18" customHeight="1">
      <c r="A168" s="188"/>
      <c r="B168" s="188"/>
      <c r="C168" s="188"/>
      <c r="D168" s="188"/>
      <c r="E168" s="188"/>
      <c r="F168" s="188"/>
      <c r="G168" s="188"/>
      <c r="H168" s="188"/>
      <c r="I168" s="188"/>
      <c r="J168" s="188"/>
      <c r="K168" s="188"/>
      <c r="L168" s="188"/>
      <c r="M168" s="188"/>
    </row>
    <row r="169" spans="1:13" s="2" customFormat="1" ht="15.75">
      <c r="A169" s="9"/>
      <c r="B169" s="9"/>
      <c r="C169" s="9"/>
      <c r="D169" s="9"/>
      <c r="E169" s="9"/>
      <c r="F169" s="9"/>
      <c r="G169" s="9"/>
      <c r="H169" s="9"/>
      <c r="I169" s="9"/>
      <c r="J169" s="9"/>
      <c r="K169" s="9"/>
      <c r="L169" s="9"/>
      <c r="M169" s="9"/>
    </row>
    <row r="170" spans="2:13" s="2" customFormat="1" ht="15.75">
      <c r="B170" s="17" t="s">
        <v>7</v>
      </c>
      <c r="C170" s="17"/>
      <c r="D170" s="17"/>
      <c r="E170" s="17"/>
      <c r="F170" s="17"/>
      <c r="G170" s="9"/>
      <c r="I170" s="9"/>
      <c r="J170" s="9"/>
      <c r="K170" s="22"/>
      <c r="L170" s="22"/>
      <c r="M170" s="9"/>
    </row>
    <row r="171" spans="1:13" s="2" customFormat="1" ht="15.75">
      <c r="A171" s="28"/>
      <c r="B171" s="3"/>
      <c r="C171" s="3"/>
      <c r="D171" s="3"/>
      <c r="E171" s="3"/>
      <c r="F171" s="3"/>
      <c r="G171" s="9"/>
      <c r="I171" s="9"/>
      <c r="J171" s="9"/>
      <c r="K171" s="22"/>
      <c r="L171" s="22"/>
      <c r="M171" s="9"/>
    </row>
    <row r="172" spans="1:13" s="2" customFormat="1" ht="15.75">
      <c r="A172" s="28">
        <v>8</v>
      </c>
      <c r="B172" s="3" t="s">
        <v>96</v>
      </c>
      <c r="C172" s="3"/>
      <c r="D172" s="3"/>
      <c r="E172" s="3"/>
      <c r="F172" s="3"/>
      <c r="G172" s="9"/>
      <c r="I172" s="9"/>
      <c r="J172" s="9"/>
      <c r="K172" s="22"/>
      <c r="L172" s="22"/>
      <c r="M172" s="9"/>
    </row>
    <row r="173" spans="1:13" s="2" customFormat="1" ht="10.5" customHeight="1">
      <c r="A173" s="28"/>
      <c r="G173" s="9"/>
      <c r="I173" s="9"/>
      <c r="J173" s="9"/>
      <c r="K173" s="22"/>
      <c r="L173" s="22"/>
      <c r="M173" s="9"/>
    </row>
    <row r="174" spans="1:13" s="2" customFormat="1" ht="15.75" customHeight="1">
      <c r="A174" s="28"/>
      <c r="B174" s="186" t="s">
        <v>147</v>
      </c>
      <c r="C174" s="186"/>
      <c r="D174" s="186"/>
      <c r="E174" s="186"/>
      <c r="F174" s="186"/>
      <c r="G174" s="186"/>
      <c r="H174" s="186"/>
      <c r="I174" s="186"/>
      <c r="J174" s="186"/>
      <c r="K174" s="186"/>
      <c r="L174" s="186"/>
      <c r="M174" s="186"/>
    </row>
    <row r="175" spans="1:13" s="2" customFormat="1" ht="15.75" customHeight="1">
      <c r="A175" s="28"/>
      <c r="B175" s="186"/>
      <c r="C175" s="186"/>
      <c r="D175" s="186"/>
      <c r="E175" s="186"/>
      <c r="F175" s="186"/>
      <c r="G175" s="186"/>
      <c r="H175" s="186"/>
      <c r="I175" s="186"/>
      <c r="J175" s="186"/>
      <c r="K175" s="186"/>
      <c r="L175" s="186"/>
      <c r="M175" s="186"/>
    </row>
    <row r="176" spans="1:13" s="2" customFormat="1" ht="15.75" customHeight="1">
      <c r="A176" s="28"/>
      <c r="B176" s="186"/>
      <c r="C176" s="186"/>
      <c r="D176" s="186"/>
      <c r="E176" s="186"/>
      <c r="F176" s="186"/>
      <c r="G176" s="186"/>
      <c r="H176" s="186"/>
      <c r="I176" s="186"/>
      <c r="J176" s="186"/>
      <c r="K176" s="186"/>
      <c r="L176" s="186"/>
      <c r="M176" s="186"/>
    </row>
    <row r="177" spans="1:13" s="2" customFormat="1" ht="15.75" customHeight="1">
      <c r="A177" s="28"/>
      <c r="B177" s="186"/>
      <c r="C177" s="186"/>
      <c r="D177" s="186"/>
      <c r="E177" s="186"/>
      <c r="F177" s="186"/>
      <c r="G177" s="186"/>
      <c r="H177" s="186"/>
      <c r="I177" s="186"/>
      <c r="J177" s="186"/>
      <c r="K177" s="186"/>
      <c r="L177" s="186"/>
      <c r="M177" s="186"/>
    </row>
    <row r="178" spans="1:13" s="2" customFormat="1" ht="15.75" customHeight="1">
      <c r="A178" s="28"/>
      <c r="B178" s="186"/>
      <c r="C178" s="186"/>
      <c r="D178" s="186"/>
      <c r="E178" s="186"/>
      <c r="F178" s="186"/>
      <c r="G178" s="186"/>
      <c r="H178" s="186"/>
      <c r="I178" s="186"/>
      <c r="J178" s="186"/>
      <c r="K178" s="186"/>
      <c r="L178" s="186"/>
      <c r="M178" s="186"/>
    </row>
    <row r="179" spans="1:13" s="2" customFormat="1" ht="15.75" customHeight="1">
      <c r="A179" s="28"/>
      <c r="B179" s="186"/>
      <c r="C179" s="186"/>
      <c r="D179" s="186"/>
      <c r="E179" s="186"/>
      <c r="F179" s="186"/>
      <c r="G179" s="186"/>
      <c r="H179" s="186"/>
      <c r="I179" s="186"/>
      <c r="J179" s="186"/>
      <c r="K179" s="186"/>
      <c r="L179" s="186"/>
      <c r="M179" s="186"/>
    </row>
    <row r="180" spans="1:13" s="2" customFormat="1" ht="15.75" customHeight="1">
      <c r="A180" s="28"/>
      <c r="B180" s="186"/>
      <c r="C180" s="186"/>
      <c r="D180" s="186"/>
      <c r="E180" s="186"/>
      <c r="F180" s="186"/>
      <c r="G180" s="186"/>
      <c r="H180" s="186"/>
      <c r="I180" s="186"/>
      <c r="J180" s="186"/>
      <c r="K180" s="186"/>
      <c r="L180" s="186"/>
      <c r="M180" s="186"/>
    </row>
    <row r="181" spans="1:13" s="2" customFormat="1" ht="15.75" customHeight="1">
      <c r="A181" s="28"/>
      <c r="B181" s="186"/>
      <c r="C181" s="186"/>
      <c r="D181" s="186"/>
      <c r="E181" s="186"/>
      <c r="F181" s="186"/>
      <c r="G181" s="186"/>
      <c r="H181" s="186"/>
      <c r="I181" s="186"/>
      <c r="J181" s="186"/>
      <c r="K181" s="186"/>
      <c r="L181" s="186"/>
      <c r="M181" s="186"/>
    </row>
    <row r="182" spans="1:13" s="2" customFormat="1" ht="15.75" customHeight="1">
      <c r="A182" s="28"/>
      <c r="B182" s="186"/>
      <c r="C182" s="186"/>
      <c r="D182" s="186"/>
      <c r="E182" s="186"/>
      <c r="F182" s="186"/>
      <c r="G182" s="186"/>
      <c r="H182" s="186"/>
      <c r="I182" s="186"/>
      <c r="J182" s="186"/>
      <c r="K182" s="186"/>
      <c r="L182" s="186"/>
      <c r="M182" s="186"/>
    </row>
    <row r="183" spans="1:13" s="2" customFormat="1" ht="10.5" customHeight="1">
      <c r="A183" s="28"/>
      <c r="G183" s="9"/>
      <c r="H183" s="7"/>
      <c r="I183" s="9"/>
      <c r="J183" s="9"/>
      <c r="K183" s="7"/>
      <c r="L183" s="7"/>
      <c r="M183" s="9"/>
    </row>
    <row r="184" spans="1:13" s="2" customFormat="1" ht="10.5" customHeight="1">
      <c r="A184" s="28"/>
      <c r="G184" s="9"/>
      <c r="H184" s="7"/>
      <c r="I184" s="9"/>
      <c r="J184" s="9"/>
      <c r="K184" s="7"/>
      <c r="L184" s="7"/>
      <c r="M184" s="9"/>
    </row>
    <row r="185" spans="1:13" s="2" customFormat="1" ht="15.75">
      <c r="A185" s="28"/>
      <c r="B185" s="186" t="s">
        <v>138</v>
      </c>
      <c r="C185" s="186"/>
      <c r="D185" s="186"/>
      <c r="E185" s="186"/>
      <c r="F185" s="186"/>
      <c r="G185" s="186"/>
      <c r="H185" s="186"/>
      <c r="I185" s="186"/>
      <c r="J185" s="186"/>
      <c r="K185" s="186"/>
      <c r="L185" s="186"/>
      <c r="M185" s="186"/>
    </row>
    <row r="186" spans="1:13" s="2" customFormat="1" ht="15.75">
      <c r="A186" s="28"/>
      <c r="B186" s="186"/>
      <c r="C186" s="186"/>
      <c r="D186" s="186"/>
      <c r="E186" s="186"/>
      <c r="F186" s="186"/>
      <c r="G186" s="186"/>
      <c r="H186" s="186"/>
      <c r="I186" s="186"/>
      <c r="J186" s="186"/>
      <c r="K186" s="186"/>
      <c r="L186" s="186"/>
      <c r="M186" s="186"/>
    </row>
    <row r="187" spans="1:13" s="2" customFormat="1" ht="15.75">
      <c r="A187" s="28"/>
      <c r="B187" s="186"/>
      <c r="C187" s="186"/>
      <c r="D187" s="186"/>
      <c r="E187" s="186"/>
      <c r="F187" s="186"/>
      <c r="G187" s="186"/>
      <c r="H187" s="186"/>
      <c r="I187" s="186"/>
      <c r="J187" s="186"/>
      <c r="K187" s="186"/>
      <c r="L187" s="186"/>
      <c r="M187" s="186"/>
    </row>
    <row r="188" spans="1:13" s="2" customFormat="1" ht="15.75">
      <c r="A188" s="28"/>
      <c r="B188" s="186"/>
      <c r="C188" s="186"/>
      <c r="D188" s="186"/>
      <c r="E188" s="186"/>
      <c r="F188" s="186"/>
      <c r="G188" s="186"/>
      <c r="H188" s="186"/>
      <c r="I188" s="186"/>
      <c r="J188" s="186"/>
      <c r="K188" s="186"/>
      <c r="L188" s="186"/>
      <c r="M188" s="186"/>
    </row>
    <row r="189" spans="1:13" s="2" customFormat="1" ht="15.75">
      <c r="A189" s="28"/>
      <c r="B189" s="186"/>
      <c r="C189" s="186"/>
      <c r="D189" s="186"/>
      <c r="E189" s="186"/>
      <c r="F189" s="186"/>
      <c r="G189" s="186"/>
      <c r="H189" s="186"/>
      <c r="I189" s="186"/>
      <c r="J189" s="186"/>
      <c r="K189" s="186"/>
      <c r="L189" s="186"/>
      <c r="M189" s="186"/>
    </row>
    <row r="190" spans="1:13" s="2" customFormat="1" ht="15.75">
      <c r="A190" s="28"/>
      <c r="B190" s="186"/>
      <c r="C190" s="186"/>
      <c r="D190" s="186"/>
      <c r="E190" s="186"/>
      <c r="F190" s="186"/>
      <c r="G190" s="186"/>
      <c r="H190" s="186"/>
      <c r="I190" s="186"/>
      <c r="J190" s="186"/>
      <c r="K190" s="186"/>
      <c r="L190" s="186"/>
      <c r="M190" s="186"/>
    </row>
    <row r="191" spans="1:13" s="2" customFormat="1" ht="10.5" customHeight="1">
      <c r="A191" s="28"/>
      <c r="G191" s="9"/>
      <c r="H191" s="7"/>
      <c r="I191" s="9"/>
      <c r="J191" s="9"/>
      <c r="K191" s="7"/>
      <c r="L191" s="7"/>
      <c r="M191" s="9"/>
    </row>
    <row r="192" spans="1:13" s="2" customFormat="1" ht="10.5" customHeight="1">
      <c r="A192" s="28"/>
      <c r="G192" s="9"/>
      <c r="H192" s="7"/>
      <c r="I192" s="9"/>
      <c r="J192" s="9"/>
      <c r="K192" s="7"/>
      <c r="L192" s="7"/>
      <c r="M192" s="9"/>
    </row>
    <row r="193" spans="1:13" s="2" customFormat="1" ht="15.75" customHeight="1">
      <c r="A193" s="28"/>
      <c r="B193" s="186" t="s">
        <v>227</v>
      </c>
      <c r="C193" s="187"/>
      <c r="D193" s="187"/>
      <c r="E193" s="187"/>
      <c r="F193" s="187"/>
      <c r="G193" s="187"/>
      <c r="H193" s="187"/>
      <c r="I193" s="187"/>
      <c r="J193" s="187"/>
      <c r="K193" s="187"/>
      <c r="L193" s="187"/>
      <c r="M193" s="187"/>
    </row>
    <row r="194" spans="1:13" s="2" customFormat="1" ht="15.75" customHeight="1">
      <c r="A194" s="28"/>
      <c r="B194" s="187"/>
      <c r="C194" s="187"/>
      <c r="D194" s="187"/>
      <c r="E194" s="187"/>
      <c r="F194" s="187"/>
      <c r="G194" s="187"/>
      <c r="H194" s="187"/>
      <c r="I194" s="187"/>
      <c r="J194" s="187"/>
      <c r="K194" s="187"/>
      <c r="L194" s="187"/>
      <c r="M194" s="187"/>
    </row>
    <row r="195" spans="1:13" s="2" customFormat="1" ht="15.75" customHeight="1">
      <c r="A195" s="28"/>
      <c r="B195" s="187"/>
      <c r="C195" s="187"/>
      <c r="D195" s="187"/>
      <c r="E195" s="187"/>
      <c r="F195" s="187"/>
      <c r="G195" s="187"/>
      <c r="H195" s="187"/>
      <c r="I195" s="187"/>
      <c r="J195" s="187"/>
      <c r="K195" s="187"/>
      <c r="L195" s="187"/>
      <c r="M195" s="187"/>
    </row>
    <row r="196" spans="1:13" s="2" customFormat="1" ht="15.75" customHeight="1">
      <c r="A196" s="28"/>
      <c r="B196" s="187"/>
      <c r="C196" s="187"/>
      <c r="D196" s="187"/>
      <c r="E196" s="187"/>
      <c r="F196" s="187"/>
      <c r="G196" s="187"/>
      <c r="H196" s="187"/>
      <c r="I196" s="187"/>
      <c r="J196" s="187"/>
      <c r="K196" s="187"/>
      <c r="L196" s="187"/>
      <c r="M196" s="187"/>
    </row>
    <row r="197" spans="1:13" s="2" customFormat="1" ht="15.75" customHeight="1">
      <c r="A197" s="28"/>
      <c r="B197" s="187"/>
      <c r="C197" s="187"/>
      <c r="D197" s="187"/>
      <c r="E197" s="187"/>
      <c r="F197" s="187"/>
      <c r="G197" s="187"/>
      <c r="H197" s="187"/>
      <c r="I197" s="187"/>
      <c r="J197" s="187"/>
      <c r="K197" s="187"/>
      <c r="L197" s="187"/>
      <c r="M197" s="187"/>
    </row>
    <row r="198" spans="1:13" s="2" customFormat="1" ht="15.75" customHeight="1">
      <c r="A198" s="28"/>
      <c r="B198" s="187"/>
      <c r="C198" s="187"/>
      <c r="D198" s="187"/>
      <c r="E198" s="187"/>
      <c r="F198" s="187"/>
      <c r="G198" s="187"/>
      <c r="H198" s="187"/>
      <c r="I198" s="187"/>
      <c r="J198" s="187"/>
      <c r="K198" s="187"/>
      <c r="L198" s="187"/>
      <c r="M198" s="187"/>
    </row>
    <row r="199" spans="2:13" s="2" customFormat="1" ht="10.5" customHeight="1">
      <c r="B199" s="61"/>
      <c r="C199" s="61"/>
      <c r="D199" s="61"/>
      <c r="E199" s="61"/>
      <c r="F199" s="61"/>
      <c r="G199" s="61"/>
      <c r="H199" s="61"/>
      <c r="I199" s="61"/>
      <c r="J199" s="61"/>
      <c r="K199" s="61"/>
      <c r="L199" s="61"/>
      <c r="M199" s="61"/>
    </row>
    <row r="200" spans="2:13" s="2" customFormat="1" ht="10.5" customHeight="1">
      <c r="B200" s="61"/>
      <c r="C200" s="61"/>
      <c r="D200" s="61"/>
      <c r="E200" s="61"/>
      <c r="F200" s="61"/>
      <c r="G200" s="61"/>
      <c r="H200" s="61"/>
      <c r="I200" s="61"/>
      <c r="J200" s="61"/>
      <c r="K200" s="61"/>
      <c r="L200" s="61"/>
      <c r="M200" s="61"/>
    </row>
    <row r="201" spans="1:13" s="2" customFormat="1" ht="15.75">
      <c r="A201" s="28"/>
      <c r="B201" s="186" t="s">
        <v>229</v>
      </c>
      <c r="C201" s="186"/>
      <c r="D201" s="186"/>
      <c r="E201" s="186"/>
      <c r="F201" s="186"/>
      <c r="G201" s="186"/>
      <c r="H201" s="186"/>
      <c r="I201" s="186"/>
      <c r="J201" s="186"/>
      <c r="K201" s="186"/>
      <c r="L201" s="186"/>
      <c r="M201" s="186"/>
    </row>
    <row r="202" spans="1:13" s="2" customFormat="1" ht="15.75">
      <c r="A202" s="28"/>
      <c r="B202" s="186"/>
      <c r="C202" s="186"/>
      <c r="D202" s="186"/>
      <c r="E202" s="186"/>
      <c r="F202" s="186"/>
      <c r="G202" s="186"/>
      <c r="H202" s="186"/>
      <c r="I202" s="186"/>
      <c r="J202" s="186"/>
      <c r="K202" s="186"/>
      <c r="L202" s="186"/>
      <c r="M202" s="186"/>
    </row>
    <row r="203" spans="1:13" s="2" customFormat="1" ht="15.75">
      <c r="A203" s="28"/>
      <c r="B203" s="186"/>
      <c r="C203" s="186"/>
      <c r="D203" s="186"/>
      <c r="E203" s="186"/>
      <c r="F203" s="186"/>
      <c r="G203" s="186"/>
      <c r="H203" s="186"/>
      <c r="I203" s="186"/>
      <c r="J203" s="186"/>
      <c r="K203" s="186"/>
      <c r="L203" s="186"/>
      <c r="M203" s="186"/>
    </row>
    <row r="204" spans="2:13" s="2" customFormat="1" ht="10.5" customHeight="1">
      <c r="B204" s="61"/>
      <c r="C204" s="61"/>
      <c r="D204" s="61"/>
      <c r="E204" s="61"/>
      <c r="F204" s="61"/>
      <c r="G204" s="61"/>
      <c r="H204" s="61"/>
      <c r="I204" s="61"/>
      <c r="J204" s="61"/>
      <c r="K204" s="61"/>
      <c r="L204" s="61"/>
      <c r="M204" s="61"/>
    </row>
    <row r="205" spans="2:13" s="2" customFormat="1" ht="10.5" customHeight="1">
      <c r="B205" s="61"/>
      <c r="C205" s="61"/>
      <c r="D205" s="61"/>
      <c r="E205" s="61"/>
      <c r="F205" s="61"/>
      <c r="G205" s="61"/>
      <c r="H205" s="61"/>
      <c r="I205" s="61"/>
      <c r="J205" s="61"/>
      <c r="K205" s="61"/>
      <c r="L205" s="61"/>
      <c r="M205" s="61"/>
    </row>
    <row r="206" spans="1:13" s="2" customFormat="1" ht="15.75" customHeight="1">
      <c r="A206" s="2">
        <v>9</v>
      </c>
      <c r="B206" s="3" t="s">
        <v>115</v>
      </c>
      <c r="C206" s="3"/>
      <c r="D206" s="3"/>
      <c r="E206" s="3"/>
      <c r="F206" s="3"/>
      <c r="G206" s="9"/>
      <c r="I206" s="9"/>
      <c r="J206" s="9"/>
      <c r="K206" s="22"/>
      <c r="L206" s="22"/>
      <c r="M206" s="9"/>
    </row>
    <row r="207" spans="1:13" s="2" customFormat="1" ht="10.5" customHeight="1">
      <c r="A207" s="28"/>
      <c r="G207" s="9"/>
      <c r="I207" s="9"/>
      <c r="J207" s="9"/>
      <c r="K207" s="22"/>
      <c r="L207" s="22"/>
      <c r="M207" s="9"/>
    </row>
    <row r="208" s="2" customFormat="1" ht="15.75">
      <c r="B208" s="2" t="s">
        <v>169</v>
      </c>
    </row>
    <row r="209" s="2" customFormat="1" ht="15.75"/>
    <row r="210" spans="9:13" s="2" customFormat="1" ht="15.75">
      <c r="I210" s="5" t="s">
        <v>39</v>
      </c>
      <c r="K210" s="5" t="s">
        <v>40</v>
      </c>
      <c r="M210" s="5" t="s">
        <v>2</v>
      </c>
    </row>
    <row r="211" spans="9:13" s="2" customFormat="1" ht="15.75">
      <c r="I211" s="5" t="s">
        <v>3</v>
      </c>
      <c r="K211" s="5" t="s">
        <v>3</v>
      </c>
      <c r="M211" s="5" t="s">
        <v>3</v>
      </c>
    </row>
    <row r="212" spans="9:13" s="2" customFormat="1" ht="10.5" customHeight="1">
      <c r="I212" s="6"/>
      <c r="K212" s="6"/>
      <c r="M212" s="6"/>
    </row>
    <row r="213" spans="2:13" s="2" customFormat="1" ht="15.75">
      <c r="B213" s="11" t="s">
        <v>41</v>
      </c>
      <c r="C213" s="11"/>
      <c r="D213" s="11"/>
      <c r="E213" s="11"/>
      <c r="I213" s="30">
        <v>0</v>
      </c>
      <c r="K213" s="56">
        <f>45515+1017+46000-4666-46000-1017</f>
        <v>40849</v>
      </c>
      <c r="L213" s="57"/>
      <c r="M213" s="58">
        <f>+I213+K213</f>
        <v>40849</v>
      </c>
    </row>
    <row r="214" spans="2:13" s="2" customFormat="1" ht="9.75" customHeight="1">
      <c r="B214" s="11"/>
      <c r="C214" s="11"/>
      <c r="D214" s="11"/>
      <c r="E214" s="11"/>
      <c r="I214" s="59"/>
      <c r="K214" s="51"/>
      <c r="L214" s="57"/>
      <c r="M214" s="60"/>
    </row>
    <row r="215" spans="2:13" s="2" customFormat="1" ht="15.75">
      <c r="B215" s="2" t="s">
        <v>27</v>
      </c>
      <c r="I215" s="8">
        <f>13748+20000+842-842</f>
        <v>33748</v>
      </c>
      <c r="K215" s="8">
        <f>69512+146969</f>
        <v>216481</v>
      </c>
      <c r="M215" s="58">
        <f>SUM(I215:K215)</f>
        <v>250229</v>
      </c>
    </row>
    <row r="216" spans="9:13" s="2" customFormat="1" ht="9.75" customHeight="1">
      <c r="I216" s="7"/>
      <c r="K216" s="7"/>
      <c r="M216" s="57"/>
    </row>
    <row r="217" spans="2:13" s="2" customFormat="1" ht="16.5" thickBot="1">
      <c r="B217" s="18" t="s">
        <v>42</v>
      </c>
      <c r="C217" s="18"/>
      <c r="D217" s="18"/>
      <c r="E217" s="18"/>
      <c r="I217" s="10">
        <f>+I213+I215</f>
        <v>33748</v>
      </c>
      <c r="K217" s="10">
        <f>+K213+K215</f>
        <v>257330</v>
      </c>
      <c r="M217" s="10">
        <f>+M213+M215</f>
        <v>291078</v>
      </c>
    </row>
    <row r="218" s="2" customFormat="1" ht="10.5" customHeight="1" thickTop="1"/>
    <row r="219" s="2" customFormat="1" ht="10.5" customHeight="1"/>
    <row r="220" spans="3:6" s="2" customFormat="1" ht="15.75" customHeight="1">
      <c r="C220" s="17"/>
      <c r="D220" s="17"/>
      <c r="E220" s="17"/>
      <c r="F220" s="17"/>
    </row>
    <row r="221" s="2" customFormat="1" ht="15.75" customHeight="1"/>
    <row r="222" spans="1:13" s="2" customFormat="1" ht="15.75" customHeight="1">
      <c r="A222" s="6"/>
      <c r="B222" s="6"/>
      <c r="C222" s="6"/>
      <c r="D222" s="6"/>
      <c r="E222" s="6"/>
      <c r="F222" s="6"/>
      <c r="G222" s="6"/>
      <c r="H222" s="6"/>
      <c r="I222" s="6"/>
      <c r="J222" s="6"/>
      <c r="K222" s="6"/>
      <c r="L222" s="6"/>
      <c r="M222" s="6"/>
    </row>
    <row r="223" spans="1:13" s="2" customFormat="1" ht="15.75" customHeight="1">
      <c r="A223" s="188"/>
      <c r="B223" s="188"/>
      <c r="C223" s="188"/>
      <c r="D223" s="188"/>
      <c r="E223" s="188"/>
      <c r="F223" s="188"/>
      <c r="G223" s="188"/>
      <c r="H223" s="188"/>
      <c r="I223" s="188"/>
      <c r="J223" s="188"/>
      <c r="K223" s="188"/>
      <c r="L223" s="188"/>
      <c r="M223" s="188"/>
    </row>
    <row r="224" s="2" customFormat="1" ht="15.75" customHeight="1"/>
    <row r="225" s="2" customFormat="1" ht="15.75" customHeight="1"/>
    <row r="226" s="2" customFormat="1" ht="15.75" customHeight="1">
      <c r="B226" s="17" t="s">
        <v>7</v>
      </c>
    </row>
    <row r="227" s="2" customFormat="1" ht="15.75" customHeight="1"/>
    <row r="228" spans="1:2" s="2" customFormat="1" ht="15.75" customHeight="1">
      <c r="A228" s="2">
        <v>10</v>
      </c>
      <c r="B228" s="3" t="s">
        <v>116</v>
      </c>
    </row>
    <row r="229" s="2" customFormat="1" ht="10.5" customHeight="1"/>
    <row r="230" spans="2:13" s="2" customFormat="1" ht="15.75" customHeight="1">
      <c r="B230" s="186" t="s">
        <v>124</v>
      </c>
      <c r="C230" s="186"/>
      <c r="D230" s="186"/>
      <c r="E230" s="186"/>
      <c r="F230" s="186"/>
      <c r="G230" s="187"/>
      <c r="H230" s="187"/>
      <c r="I230" s="187"/>
      <c r="J230" s="187"/>
      <c r="K230" s="187"/>
      <c r="L230" s="187"/>
      <c r="M230" s="187"/>
    </row>
    <row r="231" s="2" customFormat="1" ht="10.5" customHeight="1"/>
    <row r="232" s="2" customFormat="1" ht="10.5" customHeight="1"/>
    <row r="233" spans="1:6" s="2" customFormat="1" ht="15.75" customHeight="1">
      <c r="A233" s="2">
        <v>11</v>
      </c>
      <c r="B233" s="3" t="s">
        <v>117</v>
      </c>
      <c r="C233" s="3"/>
      <c r="D233" s="3"/>
      <c r="E233" s="3"/>
      <c r="F233" s="3"/>
    </row>
    <row r="234" s="2" customFormat="1" ht="10.5" customHeight="1"/>
    <row r="235" spans="2:13" s="2" customFormat="1" ht="15.75" customHeight="1">
      <c r="B235" s="186" t="s">
        <v>222</v>
      </c>
      <c r="C235" s="186"/>
      <c r="D235" s="186"/>
      <c r="E235" s="186"/>
      <c r="F235" s="186"/>
      <c r="G235" s="186"/>
      <c r="H235" s="186"/>
      <c r="I235" s="186"/>
      <c r="J235" s="186"/>
      <c r="K235" s="186"/>
      <c r="L235" s="186"/>
      <c r="M235" s="186"/>
    </row>
    <row r="236" spans="2:13" s="2" customFormat="1" ht="15.75" customHeight="1">
      <c r="B236" s="186"/>
      <c r="C236" s="186"/>
      <c r="D236" s="186"/>
      <c r="E236" s="186"/>
      <c r="F236" s="186"/>
      <c r="G236" s="186"/>
      <c r="H236" s="186"/>
      <c r="I236" s="186"/>
      <c r="J236" s="186"/>
      <c r="K236" s="186"/>
      <c r="L236" s="186"/>
      <c r="M236" s="186"/>
    </row>
    <row r="237" spans="2:13" s="2" customFormat="1" ht="15.75" customHeight="1">
      <c r="B237" s="186"/>
      <c r="C237" s="186"/>
      <c r="D237" s="186"/>
      <c r="E237" s="186"/>
      <c r="F237" s="186"/>
      <c r="G237" s="186"/>
      <c r="H237" s="186"/>
      <c r="I237" s="186"/>
      <c r="J237" s="186"/>
      <c r="K237" s="186"/>
      <c r="L237" s="186"/>
      <c r="M237" s="186"/>
    </row>
    <row r="238" spans="2:13" s="2" customFormat="1" ht="15.75" customHeight="1">
      <c r="B238" s="186"/>
      <c r="C238" s="186"/>
      <c r="D238" s="186"/>
      <c r="E238" s="186"/>
      <c r="F238" s="186"/>
      <c r="G238" s="186"/>
      <c r="H238" s="186"/>
      <c r="I238" s="186"/>
      <c r="J238" s="186"/>
      <c r="K238" s="186"/>
      <c r="L238" s="186"/>
      <c r="M238" s="186"/>
    </row>
    <row r="239" spans="2:13" s="2" customFormat="1" ht="15.75" customHeight="1">
      <c r="B239" s="187"/>
      <c r="C239" s="187"/>
      <c r="D239" s="187"/>
      <c r="E239" s="187"/>
      <c r="F239" s="187"/>
      <c r="G239" s="187"/>
      <c r="H239" s="187"/>
      <c r="I239" s="187"/>
      <c r="J239" s="187"/>
      <c r="K239" s="187"/>
      <c r="L239" s="187"/>
      <c r="M239" s="187"/>
    </row>
    <row r="240" spans="2:13" s="2" customFormat="1" ht="15.75" customHeight="1">
      <c r="B240" s="187"/>
      <c r="C240" s="187"/>
      <c r="D240" s="187"/>
      <c r="E240" s="187"/>
      <c r="F240" s="187"/>
      <c r="G240" s="187"/>
      <c r="H240" s="187"/>
      <c r="I240" s="187"/>
      <c r="J240" s="187"/>
      <c r="K240" s="187"/>
      <c r="L240" s="187"/>
      <c r="M240" s="187"/>
    </row>
    <row r="241" s="2" customFormat="1" ht="7.5" customHeight="1"/>
    <row r="242" s="2" customFormat="1" ht="7.5" customHeight="1"/>
    <row r="243" spans="2:13" s="2" customFormat="1" ht="15.75" customHeight="1">
      <c r="B243" s="186" t="s">
        <v>146</v>
      </c>
      <c r="C243" s="186"/>
      <c r="D243" s="186"/>
      <c r="E243" s="186"/>
      <c r="F243" s="186"/>
      <c r="G243" s="186"/>
      <c r="H243" s="186"/>
      <c r="I243" s="186"/>
      <c r="J243" s="186"/>
      <c r="K243" s="186"/>
      <c r="L243" s="186"/>
      <c r="M243" s="186"/>
    </row>
    <row r="244" spans="2:13" s="2" customFormat="1" ht="15.75" customHeight="1">
      <c r="B244" s="187"/>
      <c r="C244" s="187"/>
      <c r="D244" s="187"/>
      <c r="E244" s="187"/>
      <c r="F244" s="187"/>
      <c r="G244" s="187"/>
      <c r="H244" s="187"/>
      <c r="I244" s="187"/>
      <c r="J244" s="187"/>
      <c r="K244" s="187"/>
      <c r="L244" s="187"/>
      <c r="M244" s="187"/>
    </row>
    <row r="245" s="2" customFormat="1" ht="10.5" customHeight="1"/>
    <row r="246" s="2" customFormat="1" ht="10.5" customHeight="1"/>
    <row r="247" spans="1:6" s="2" customFormat="1" ht="15.75" customHeight="1">
      <c r="A247" s="2">
        <v>12</v>
      </c>
      <c r="B247" s="3" t="s">
        <v>118</v>
      </c>
      <c r="C247" s="3"/>
      <c r="D247" s="3"/>
      <c r="E247" s="3"/>
      <c r="F247" s="3"/>
    </row>
    <row r="248" s="2" customFormat="1" ht="10.5" customHeight="1"/>
    <row r="249" spans="2:13" s="2" customFormat="1" ht="15.75" customHeight="1">
      <c r="B249" s="186" t="s">
        <v>228</v>
      </c>
      <c r="C249" s="186"/>
      <c r="D249" s="186"/>
      <c r="E249" s="186"/>
      <c r="F249" s="186"/>
      <c r="G249" s="186"/>
      <c r="H249" s="186"/>
      <c r="I249" s="186"/>
      <c r="J249" s="186"/>
      <c r="K249" s="186"/>
      <c r="L249" s="186"/>
      <c r="M249" s="186"/>
    </row>
    <row r="250" spans="2:13" s="2" customFormat="1" ht="15.75" customHeight="1">
      <c r="B250" s="186"/>
      <c r="C250" s="186"/>
      <c r="D250" s="186"/>
      <c r="E250" s="186"/>
      <c r="F250" s="186"/>
      <c r="G250" s="186"/>
      <c r="H250" s="186"/>
      <c r="I250" s="186"/>
      <c r="J250" s="186"/>
      <c r="K250" s="186"/>
      <c r="L250" s="186"/>
      <c r="M250" s="186"/>
    </row>
    <row r="251" s="2" customFormat="1" ht="10.5" customHeight="1"/>
    <row r="252" s="2" customFormat="1" ht="10.5" customHeight="1"/>
    <row r="253" spans="1:6" s="2" customFormat="1" ht="15.75">
      <c r="A253" s="2">
        <v>13</v>
      </c>
      <c r="B253" s="3" t="s">
        <v>143</v>
      </c>
      <c r="C253" s="3"/>
      <c r="D253" s="3"/>
      <c r="E253" s="3"/>
      <c r="F253" s="3"/>
    </row>
    <row r="254" s="2" customFormat="1" ht="10.5" customHeight="1"/>
    <row r="255" spans="1:6" s="2" customFormat="1" ht="15.75" customHeight="1">
      <c r="A255" s="28"/>
      <c r="B255" s="125" t="s">
        <v>97</v>
      </c>
      <c r="C255" s="125"/>
      <c r="D255" s="125"/>
      <c r="E255" s="125"/>
      <c r="F255" s="125"/>
    </row>
    <row r="256" spans="2:13" s="2" customFormat="1" ht="15.75">
      <c r="B256" s="186" t="s">
        <v>220</v>
      </c>
      <c r="C256" s="186"/>
      <c r="D256" s="186"/>
      <c r="E256" s="186"/>
      <c r="F256" s="186"/>
      <c r="G256" s="186"/>
      <c r="H256" s="186"/>
      <c r="I256" s="186"/>
      <c r="J256" s="186"/>
      <c r="K256" s="186"/>
      <c r="L256" s="186"/>
      <c r="M256" s="186"/>
    </row>
    <row r="257" spans="2:13" s="2" customFormat="1" ht="15.75">
      <c r="B257" s="186"/>
      <c r="C257" s="186"/>
      <c r="D257" s="186"/>
      <c r="E257" s="186"/>
      <c r="F257" s="186"/>
      <c r="G257" s="186"/>
      <c r="H257" s="186"/>
      <c r="I257" s="186"/>
      <c r="J257" s="186"/>
      <c r="K257" s="186"/>
      <c r="L257" s="186"/>
      <c r="M257" s="186"/>
    </row>
    <row r="258" spans="2:13" s="2" customFormat="1" ht="15.75">
      <c r="B258" s="186"/>
      <c r="C258" s="186"/>
      <c r="D258" s="186"/>
      <c r="E258" s="186"/>
      <c r="F258" s="186"/>
      <c r="G258" s="186"/>
      <c r="H258" s="186"/>
      <c r="I258" s="186"/>
      <c r="J258" s="186"/>
      <c r="K258" s="186"/>
      <c r="L258" s="186"/>
      <c r="M258" s="186"/>
    </row>
    <row r="259" s="2" customFormat="1" ht="10.5" customHeight="1"/>
    <row r="260" s="2" customFormat="1" ht="10.5" customHeight="1"/>
    <row r="261" spans="1:6" s="2" customFormat="1" ht="15.75">
      <c r="A261" s="28"/>
      <c r="B261" s="125" t="s">
        <v>98</v>
      </c>
      <c r="C261" s="125"/>
      <c r="D261" s="125"/>
      <c r="E261" s="125"/>
      <c r="F261" s="125"/>
    </row>
    <row r="262" s="2" customFormat="1" ht="4.5" customHeight="1">
      <c r="M262" s="5"/>
    </row>
    <row r="263" spans="2:13" s="2" customFormat="1" ht="15.75">
      <c r="B263" s="2" t="s">
        <v>99</v>
      </c>
      <c r="M263" s="2">
        <v>646392864</v>
      </c>
    </row>
    <row r="264" spans="2:13" s="2" customFormat="1" ht="15.75">
      <c r="B264" s="2" t="s">
        <v>125</v>
      </c>
      <c r="M264" s="65">
        <v>0</v>
      </c>
    </row>
    <row r="265" s="2" customFormat="1" ht="7.5" customHeight="1">
      <c r="A265" s="28"/>
    </row>
    <row r="266" spans="1:13" s="2" customFormat="1" ht="15.75" customHeight="1" thickBot="1">
      <c r="A266" s="28"/>
      <c r="M266" s="25">
        <f>SUM(M263:M265)</f>
        <v>646392864</v>
      </c>
    </row>
    <row r="267" spans="2:6" s="2" customFormat="1" ht="10.5" customHeight="1" thickTop="1">
      <c r="B267" s="13"/>
      <c r="C267" s="13"/>
      <c r="D267" s="13"/>
      <c r="E267" s="13"/>
      <c r="F267" s="13"/>
    </row>
    <row r="268" spans="1:6" s="2" customFormat="1" ht="15.75">
      <c r="A268" s="28"/>
      <c r="B268" s="125" t="s">
        <v>126</v>
      </c>
      <c r="C268" s="125"/>
      <c r="D268" s="125"/>
      <c r="E268" s="125"/>
      <c r="F268" s="125"/>
    </row>
    <row r="269" spans="2:13" s="2" customFormat="1" ht="15.75" customHeight="1">
      <c r="B269" s="186" t="s">
        <v>128</v>
      </c>
      <c r="C269" s="186"/>
      <c r="D269" s="186"/>
      <c r="E269" s="186"/>
      <c r="F269" s="186"/>
      <c r="G269" s="186"/>
      <c r="H269" s="186"/>
      <c r="I269" s="186"/>
      <c r="J269" s="186"/>
      <c r="K269" s="186"/>
      <c r="L269" s="186"/>
      <c r="M269" s="186"/>
    </row>
    <row r="270" spans="2:13" s="2" customFormat="1" ht="15.75" customHeight="1">
      <c r="B270" s="186"/>
      <c r="C270" s="186"/>
      <c r="D270" s="186"/>
      <c r="E270" s="186"/>
      <c r="F270" s="186"/>
      <c r="G270" s="186"/>
      <c r="H270" s="186"/>
      <c r="I270" s="186"/>
      <c r="J270" s="186"/>
      <c r="K270" s="186"/>
      <c r="L270" s="186"/>
      <c r="M270" s="186"/>
    </row>
    <row r="271" spans="2:13" s="2" customFormat="1" ht="15.75">
      <c r="B271" s="186"/>
      <c r="C271" s="186"/>
      <c r="D271" s="186"/>
      <c r="E271" s="186"/>
      <c r="F271" s="186"/>
      <c r="G271" s="186"/>
      <c r="H271" s="186"/>
      <c r="I271" s="186"/>
      <c r="J271" s="186"/>
      <c r="K271" s="186"/>
      <c r="L271" s="186"/>
      <c r="M271" s="186"/>
    </row>
    <row r="282" spans="1:13" ht="15">
      <c r="A282" s="193"/>
      <c r="B282" s="193"/>
      <c r="C282" s="193"/>
      <c r="D282" s="193"/>
      <c r="E282" s="193"/>
      <c r="F282" s="193"/>
      <c r="G282" s="193"/>
      <c r="H282" s="193"/>
      <c r="I282" s="193"/>
      <c r="J282" s="193"/>
      <c r="K282" s="193"/>
      <c r="L282" s="193"/>
      <c r="M282" s="193"/>
    </row>
  </sheetData>
  <mergeCells count="39">
    <mergeCell ref="A282:M282"/>
    <mergeCell ref="B11:M11"/>
    <mergeCell ref="A56:M56"/>
    <mergeCell ref="A112:M112"/>
    <mergeCell ref="B27:M29"/>
    <mergeCell ref="B34:M36"/>
    <mergeCell ref="B13:M14"/>
    <mergeCell ref="B17:M18"/>
    <mergeCell ref="B62:M67"/>
    <mergeCell ref="B256:M258"/>
    <mergeCell ref="B269:M271"/>
    <mergeCell ref="B243:M244"/>
    <mergeCell ref="B201:M203"/>
    <mergeCell ref="B230:M230"/>
    <mergeCell ref="A223:M223"/>
    <mergeCell ref="B249:M250"/>
    <mergeCell ref="B174:M182"/>
    <mergeCell ref="B185:M190"/>
    <mergeCell ref="B193:M198"/>
    <mergeCell ref="A168:M168"/>
    <mergeCell ref="B126:M127"/>
    <mergeCell ref="G129:I129"/>
    <mergeCell ref="K129:M129"/>
    <mergeCell ref="K130:M130"/>
    <mergeCell ref="G130:I130"/>
    <mergeCell ref="G96:I96"/>
    <mergeCell ref="K96:M96"/>
    <mergeCell ref="B109:M111"/>
    <mergeCell ref="B118:M121"/>
    <mergeCell ref="B5:M6"/>
    <mergeCell ref="B41:M44"/>
    <mergeCell ref="B21:M22"/>
    <mergeCell ref="B235:M240"/>
    <mergeCell ref="B88:M88"/>
    <mergeCell ref="B46:M47"/>
    <mergeCell ref="B72:M74"/>
    <mergeCell ref="B79:M83"/>
    <mergeCell ref="G95:I95"/>
    <mergeCell ref="K95:M95"/>
  </mergeCells>
  <printOptions/>
  <pageMargins left="0.5" right="0" top="0.5" bottom="1" header="0.5" footer="0.5"/>
  <pageSetup firstPageNumber="7" useFirstPageNumber="1" horizontalDpi="600" verticalDpi="600" orientation="portrait" paperSize="9" scale="9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DSMSB</dc:title>
  <dc:subject/>
  <dc:creator>MIRCOSOFT OFFICE</dc:creator>
  <cp:keywords/>
  <dc:description/>
  <cp:lastModifiedBy>Arab-Malaysian Development Berhad</cp:lastModifiedBy>
  <cp:lastPrinted>2003-05-29T07:40:26Z</cp:lastPrinted>
  <dcterms:created xsi:type="dcterms:W3CDTF">2001-05-25T06:37:15Z</dcterms:created>
  <dcterms:modified xsi:type="dcterms:W3CDTF">2003-05-29T07:40:45Z</dcterms:modified>
  <cp:category/>
  <cp:version/>
  <cp:contentType/>
  <cp:contentStatus/>
</cp:coreProperties>
</file>