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Inc Sttmt" sheetId="1" r:id="rId1"/>
    <sheet name="BS" sheetId="2" r:id="rId2"/>
    <sheet name="Equity" sheetId="3" r:id="rId3"/>
    <sheet name="cash flow" sheetId="4" r:id="rId4"/>
  </sheets>
  <definedNames>
    <definedName name="_xlnm.Print_Area" localSheetId="1">'BS'!$A$1:$F$56</definedName>
    <definedName name="_xlnm.Print_Area" localSheetId="3">'cash flow'!$A$1:$F$68</definedName>
    <definedName name="_xlnm.Print_Area" localSheetId="2">'Equity'!$A$1:$I$32</definedName>
    <definedName name="_xlnm.Print_Area" localSheetId="0">'Inc Sttmt'!$A$1:$I$58</definedName>
  </definedNames>
  <calcPr fullCalcOnLoad="1"/>
</workbook>
</file>

<file path=xl/sharedStrings.xml><?xml version="1.0" encoding="utf-8"?>
<sst xmlns="http://schemas.openxmlformats.org/spreadsheetml/2006/main" count="190" uniqueCount="122">
  <si>
    <t>Current Assets</t>
  </si>
  <si>
    <t>Net Current Assets</t>
  </si>
  <si>
    <t>Retained Profits</t>
  </si>
  <si>
    <t>(Incorporated in Malaysia)</t>
  </si>
  <si>
    <t>Total</t>
  </si>
  <si>
    <t>Taxation</t>
  </si>
  <si>
    <t>Cash flows from financing activities</t>
  </si>
  <si>
    <t>Revenue</t>
  </si>
  <si>
    <t>Earnings per share (sen)</t>
  </si>
  <si>
    <t>Share Capital</t>
  </si>
  <si>
    <t>Interest income</t>
  </si>
  <si>
    <t>Net cash from financing activities</t>
  </si>
  <si>
    <t>Net profit for the period</t>
  </si>
  <si>
    <t>INDIVIDUAL QUARTER</t>
  </si>
  <si>
    <t>CUMULATIVE QUARTER</t>
  </si>
  <si>
    <t>CURRENT</t>
  </si>
  <si>
    <t>PRECEDING YEAR</t>
  </si>
  <si>
    <t>CORRESPONDING</t>
  </si>
  <si>
    <t>Profit from operations</t>
  </si>
  <si>
    <t>Finance costs</t>
  </si>
  <si>
    <t>- Diluted</t>
  </si>
  <si>
    <t>Changes in working capital:</t>
  </si>
  <si>
    <t>Income tax paid</t>
  </si>
  <si>
    <t>CURRENT YEAR</t>
  </si>
  <si>
    <t>QUARTER ENDED</t>
  </si>
  <si>
    <t>Repayment of term loan</t>
  </si>
  <si>
    <t>AS AT PRECEDING</t>
  </si>
  <si>
    <t>Adjustments for :-</t>
  </si>
  <si>
    <t>Development costs incurred</t>
  </si>
  <si>
    <t>Current Liabilities</t>
  </si>
  <si>
    <t>Retained Profit</t>
  </si>
  <si>
    <t>TO DATE ENDED</t>
  </si>
  <si>
    <t>Company No. 627634-A</t>
  </si>
  <si>
    <t>Goodwill on consolidation</t>
  </si>
  <si>
    <t>Amount owing to directors</t>
  </si>
  <si>
    <t>Interest expenses</t>
  </si>
  <si>
    <t>Income tax refund</t>
  </si>
  <si>
    <t>Cash and cash equivalents at end of year</t>
  </si>
  <si>
    <t>Cash and cash equivalents at beginning of year</t>
  </si>
  <si>
    <t>At 30 June 2006</t>
  </si>
  <si>
    <t>RM'000</t>
  </si>
  <si>
    <t>Other operating income</t>
  </si>
  <si>
    <t>Short term borrowings</t>
  </si>
  <si>
    <t>Long term borrowings</t>
  </si>
  <si>
    <t>TECHNODEX BHD</t>
  </si>
  <si>
    <t xml:space="preserve">UNAUDITED CONDENSED CONSOLIDATED INCOME STATEMENTS </t>
  </si>
  <si>
    <t xml:space="preserve">UNAUDITED CONDENSED CONSOLIDATED BALANCE SHEETS </t>
  </si>
  <si>
    <t xml:space="preserve">UNAUDITED CONDENSED CONSOLIDATED CASH FLOW STATEMENTS </t>
  </si>
  <si>
    <t>N/A</t>
  </si>
  <si>
    <t>30-Jun-2005*</t>
  </si>
  <si>
    <t>- Basic **</t>
  </si>
  <si>
    <t>Equipment</t>
  </si>
  <si>
    <t>Profit before taxation</t>
  </si>
  <si>
    <t>Operating profit before working capital changes</t>
  </si>
  <si>
    <t>Cash flows for investing activities</t>
  </si>
  <si>
    <t>Net decrease in cash and cash equivalents</t>
  </si>
  <si>
    <t>YEAR TO DATE ENDED</t>
  </si>
  <si>
    <t xml:space="preserve">YEAR TO DATE ENDED </t>
  </si>
  <si>
    <t>Shareholders' Funds</t>
  </si>
  <si>
    <t>Bank overdraft</t>
  </si>
  <si>
    <t>-</t>
  </si>
  <si>
    <t>Cash flows for operating activities</t>
  </si>
  <si>
    <t>Net cash for operating activities</t>
  </si>
  <si>
    <t>Net cash for investing activities</t>
  </si>
  <si>
    <t>Increase in trade &amp; other receivables</t>
  </si>
  <si>
    <t>Net Assets Per Share (sen)**</t>
  </si>
  <si>
    <t>Inventory</t>
  </si>
  <si>
    <t>Increase in inventory</t>
  </si>
  <si>
    <t>Cost of sales</t>
  </si>
  <si>
    <t>Gross profit</t>
  </si>
  <si>
    <t>Administrative expenses</t>
  </si>
  <si>
    <t>Selling and distribution expenses</t>
  </si>
  <si>
    <t>Other operating expenses</t>
  </si>
  <si>
    <t>#</t>
  </si>
  <si>
    <t xml:space="preserve">   with the listing of the Company on the MESDAQ Market of Bursa Malaysia Securities Berhad.</t>
  </si>
  <si>
    <t># Negligible</t>
  </si>
  <si>
    <t>Trade receivables</t>
  </si>
  <si>
    <t>Other receivables</t>
  </si>
  <si>
    <t>Tax recoverable</t>
  </si>
  <si>
    <t>Cash and bank balances</t>
  </si>
  <si>
    <t>Development costs</t>
  </si>
  <si>
    <t>Trade payables</t>
  </si>
  <si>
    <t>Other payables</t>
  </si>
  <si>
    <t>QUARTER YEAR END AT</t>
  </si>
  <si>
    <t>FINANCIAL YEAR END AT</t>
  </si>
  <si>
    <t>Fixed deposits</t>
  </si>
  <si>
    <t xml:space="preserve">UNAUDITED CONDENSED CONSOLIDATED STATEMENT OF CHANGES IN EQUITY </t>
  </si>
  <si>
    <t xml:space="preserve">Net profit for the financial year </t>
  </si>
  <si>
    <t>AS AT END OF CURRENT</t>
  </si>
  <si>
    <t>CORRESPONDING PERIOD</t>
  </si>
  <si>
    <t>Cash flows for operations</t>
  </si>
  <si>
    <t>Depreciation of property, plant and equipment</t>
  </si>
  <si>
    <t>Bad debts written off</t>
  </si>
  <si>
    <t>Amortisation of development costs</t>
  </si>
  <si>
    <t>Notes to Cash Flow Statements</t>
  </si>
  <si>
    <t>Cash and cash equivalent comprises of :-</t>
  </si>
  <si>
    <t>At 1 July 2004</t>
  </si>
  <si>
    <t>Profit attributable to shareholders</t>
  </si>
  <si>
    <t>Pre-acquisition profit</t>
  </si>
  <si>
    <t>Increase/ (decrease) in trade &amp; other payables</t>
  </si>
  <si>
    <t>Acquisition of subsidiaries, net of cash acquired</t>
  </si>
  <si>
    <t>Proceeds from issuance shares</t>
  </si>
  <si>
    <t>Advanced from/ (repayment) to a shareholder</t>
  </si>
  <si>
    <t>Purchase of equipment</t>
  </si>
  <si>
    <t>Advanced from/ (repayment) to directors</t>
  </si>
  <si>
    <t>Repayment of hire purchase obligations</t>
  </si>
  <si>
    <t>Over-accrual of direct costs in previous years</t>
  </si>
  <si>
    <t>** The Net Assets per Share is calculated based on net assets divided by 57,000,000 ordinary shares of RM0.10 each.</t>
  </si>
  <si>
    <t>At 30 June 2005</t>
  </si>
  <si>
    <t>At 1 July 2005</t>
  </si>
  <si>
    <t>Amount owing to a shareholder</t>
  </si>
  <si>
    <t>Allotment of shares</t>
  </si>
  <si>
    <t>which is integral to the announcement of quarterly report for the fourth (4th) quarter ended 30 June 2006</t>
  </si>
  <si>
    <t>* No comparative figures for the preceding corresponding period as this is the first interim financial report announced by the Company in conjunction</t>
  </si>
  <si>
    <t xml:space="preserve">The unaudited Condensed Consolidated Income Statements should be read in conjunction with Audited Financial Statements for the financial year </t>
  </si>
  <si>
    <t>ended 30th June 2005 and the accompanying explanatory notes attached to the interim financial statements.</t>
  </si>
  <si>
    <t xml:space="preserve">The unaudited Condensed Consolidated Balance Sheet should be read in conjunction with Audited Financial Statements for the financial year </t>
  </si>
  <si>
    <t xml:space="preserve">The unaudited Condensed Consolidated Statements of Changes In Equity should be read in conjunction with Audited Financial Statements for the financial year </t>
  </si>
  <si>
    <t xml:space="preserve">The unaudited Condensed Consolidated Cash Flow Statements should be read in conjunction with Audited Financial Statements for the financial year </t>
  </si>
  <si>
    <t>UNAUDITED</t>
  </si>
  <si>
    <t>AUDITED</t>
  </si>
  <si>
    <t xml:space="preserve">** The basic earnings per share is calculated based on net profit divided by weighted average ordinary shares at a par value of RM0.10 each.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</si>
</sst>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M&quot;* #,##0.00_);_(&quot;RM&quot;* \(#,##0.00\);_(&quot;RM&quot;* &quot;-&quot;??_);_(@_)"/>
    <numFmt numFmtId="165" formatCode="_(&quot;RM&quot;* #,##0_);_(&quot;RM&quot;* \(#,##0\);_(&quot;RM&quot;* &quot;-&quot;_);_(@_)"/>
    <numFmt numFmtId="166" formatCode="_(* #,##0_);_(* \(#,##0\);_(* &quot;-&quot;??_);_(@_)"/>
    <numFmt numFmtId="167" formatCode="_(* #,##0.0_);_(* \(#,##0.0\);_(* &quot;-&quot;??_);_(@_)"/>
    <numFmt numFmtId="168" formatCode="#,##0.0_);\(#,##0.0\)"/>
    <numFmt numFmtId="169" formatCode="[$-409]dddd\,\ dd\ mmmm\,\ yyyy"/>
    <numFmt numFmtId="170" formatCode="[$-409]d\-mmm\-yyyy;@"/>
    <numFmt numFmtId="171" formatCode="0_);\(0\)"/>
    <numFmt numFmtId="172" formatCode="_(* #,##0.0_);_(* \(#,##0.0\);_(* &quot;-&quot;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41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4" fillId="0" borderId="0" xfId="15" applyNumberFormat="1" applyFont="1" applyFill="1" applyBorder="1" applyAlignment="1">
      <alignment horizontal="center"/>
    </xf>
    <xf numFmtId="166" fontId="4" fillId="0" borderId="0" xfId="15" applyNumberFormat="1" applyFont="1" applyFill="1" applyAlignment="1">
      <alignment horizontal="right"/>
    </xf>
    <xf numFmtId="166" fontId="4" fillId="0" borderId="0" xfId="15" applyNumberFormat="1" applyFont="1" applyFill="1" applyBorder="1" applyAlignment="1">
      <alignment/>
    </xf>
    <xf numFmtId="0" fontId="4" fillId="0" borderId="0" xfId="0" applyFont="1" applyFill="1" applyAlignment="1" quotePrefix="1">
      <alignment/>
    </xf>
    <xf numFmtId="39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1" xfId="15" applyNumberFormat="1" applyFont="1" applyFill="1" applyBorder="1" applyAlignment="1">
      <alignment horizontal="center"/>
    </xf>
    <xf numFmtId="166" fontId="4" fillId="0" borderId="0" xfId="15" applyNumberFormat="1" applyFont="1" applyFill="1" applyAlignment="1">
      <alignment/>
    </xf>
    <xf numFmtId="170" fontId="3" fillId="0" borderId="0" xfId="0" applyNumberFormat="1" applyFont="1" applyFill="1" applyAlignment="1">
      <alignment horizontal="center"/>
    </xf>
    <xf numFmtId="166" fontId="3" fillId="0" borderId="0" xfId="15" applyNumberFormat="1" applyFont="1" applyFill="1" applyAlignment="1">
      <alignment/>
    </xf>
    <xf numFmtId="166" fontId="4" fillId="0" borderId="2" xfId="15" applyNumberFormat="1" applyFont="1" applyFill="1" applyBorder="1" applyAlignment="1">
      <alignment/>
    </xf>
    <xf numFmtId="166" fontId="4" fillId="0" borderId="0" xfId="15" applyNumberFormat="1" applyFont="1" applyFill="1" applyAlignment="1">
      <alignment horizontal="center"/>
    </xf>
    <xf numFmtId="166" fontId="4" fillId="0" borderId="3" xfId="15" applyNumberFormat="1" applyFont="1" applyFill="1" applyBorder="1" applyAlignment="1">
      <alignment/>
    </xf>
    <xf numFmtId="166" fontId="4" fillId="0" borderId="3" xfId="15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 quotePrefix="1">
      <alignment horizontal="center"/>
    </xf>
    <xf numFmtId="166" fontId="4" fillId="0" borderId="0" xfId="15" applyNumberFormat="1" applyFont="1" applyFill="1" applyBorder="1" applyAlignment="1">
      <alignment horizontal="right"/>
    </xf>
    <xf numFmtId="166" fontId="4" fillId="0" borderId="4" xfId="15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43" fontId="4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 horizontal="center"/>
    </xf>
    <xf numFmtId="43" fontId="4" fillId="0" borderId="0" xfId="15" applyFont="1" applyFill="1" applyAlignment="1">
      <alignment/>
    </xf>
    <xf numFmtId="166" fontId="4" fillId="0" borderId="1" xfId="15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justify" wrapText="1"/>
    </xf>
    <xf numFmtId="166" fontId="4" fillId="0" borderId="5" xfId="15" applyNumberFormat="1" applyFont="1" applyFill="1" applyBorder="1" applyAlignment="1">
      <alignment/>
    </xf>
    <xf numFmtId="0" fontId="3" fillId="0" borderId="0" xfId="0" applyFont="1" applyFill="1" applyAlignment="1" quotePrefix="1">
      <alignment/>
    </xf>
    <xf numFmtId="0" fontId="4" fillId="0" borderId="0" xfId="0" applyFont="1" applyFill="1" applyBorder="1" applyAlignment="1">
      <alignment horizontal="center"/>
    </xf>
    <xf numFmtId="15" fontId="3" fillId="0" borderId="0" xfId="0" applyNumberFormat="1" applyFont="1" applyFill="1" applyAlignment="1">
      <alignment horizontal="center"/>
    </xf>
    <xf numFmtId="15" fontId="3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>
      <alignment wrapText="1"/>
    </xf>
    <xf numFmtId="166" fontId="3" fillId="0" borderId="0" xfId="15" applyNumberFormat="1" applyFont="1" applyFill="1" applyAlignment="1">
      <alignment horizontal="center"/>
    </xf>
    <xf numFmtId="170" fontId="3" fillId="0" borderId="0" xfId="15" applyNumberFormat="1" applyFont="1" applyFill="1" applyAlignment="1" quotePrefix="1">
      <alignment horizontal="center"/>
    </xf>
    <xf numFmtId="41" fontId="4" fillId="0" borderId="0" xfId="0" applyFont="1" applyFill="1" applyAlignment="1">
      <alignment horizontal="left"/>
    </xf>
    <xf numFmtId="41" fontId="4" fillId="0" borderId="0" xfId="0" applyFont="1" applyFill="1" applyAlignment="1" quotePrefix="1">
      <alignment horizontal="left"/>
    </xf>
    <xf numFmtId="166" fontId="3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171" fontId="4" fillId="0" borderId="0" xfId="0" applyNumberFormat="1" applyFont="1" applyFill="1" applyAlignment="1">
      <alignment/>
    </xf>
    <xf numFmtId="0" fontId="4" fillId="0" borderId="4" xfId="0" applyFont="1" applyFill="1" applyBorder="1" applyAlignment="1">
      <alignment/>
    </xf>
    <xf numFmtId="37" fontId="4" fillId="0" borderId="0" xfId="0" applyNumberFormat="1" applyFont="1" applyFill="1" applyAlignment="1">
      <alignment horizontal="right"/>
    </xf>
    <xf numFmtId="166" fontId="4" fillId="0" borderId="5" xfId="15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/>
    </xf>
    <xf numFmtId="166" fontId="4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right"/>
    </xf>
    <xf numFmtId="166" fontId="3" fillId="0" borderId="3" xfId="15" applyNumberFormat="1" applyFont="1" applyFill="1" applyBorder="1" applyAlignment="1">
      <alignment horizontal="center"/>
    </xf>
    <xf numFmtId="166" fontId="4" fillId="0" borderId="2" xfId="15" applyNumberFormat="1" applyFont="1" applyFill="1" applyBorder="1" applyAlignment="1">
      <alignment horizontal="center"/>
    </xf>
    <xf numFmtId="166" fontId="4" fillId="0" borderId="4" xfId="15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workbookViewId="0" topLeftCell="A25">
      <selection activeCell="E8" sqref="E8"/>
    </sheetView>
  </sheetViews>
  <sheetFormatPr defaultColWidth="9.140625" defaultRowHeight="12.75"/>
  <cols>
    <col min="1" max="1" width="9.140625" style="3" customWidth="1"/>
    <col min="2" max="2" width="17.8515625" style="3" customWidth="1"/>
    <col min="3" max="3" width="18.28125" style="3" customWidth="1"/>
    <col min="4" max="4" width="2.8515625" style="3" customWidth="1"/>
    <col min="5" max="5" width="18.28125" style="3" customWidth="1"/>
    <col min="6" max="6" width="4.57421875" style="3" customWidth="1"/>
    <col min="7" max="7" width="20.140625" style="3" customWidth="1"/>
    <col min="8" max="8" width="2.57421875" style="3" customWidth="1"/>
    <col min="9" max="9" width="20.7109375" style="3" customWidth="1"/>
    <col min="10" max="16384" width="9.140625" style="3" customWidth="1"/>
  </cols>
  <sheetData>
    <row r="1" spans="1:7" ht="12.75">
      <c r="A1" s="2" t="s">
        <v>44</v>
      </c>
      <c r="C1" s="19"/>
      <c r="D1" s="19"/>
      <c r="E1" s="19"/>
      <c r="F1" s="19"/>
      <c r="G1" s="19"/>
    </row>
    <row r="2" spans="1:7" ht="12.75">
      <c r="A2" s="2" t="s">
        <v>32</v>
      </c>
      <c r="C2" s="19"/>
      <c r="D2" s="19"/>
      <c r="E2" s="19"/>
      <c r="F2" s="19"/>
      <c r="G2" s="19"/>
    </row>
    <row r="3" spans="1:7" ht="12.75">
      <c r="A3" s="19" t="s">
        <v>3</v>
      </c>
      <c r="C3" s="19"/>
      <c r="D3" s="19"/>
      <c r="E3" s="19"/>
      <c r="F3" s="19"/>
      <c r="G3" s="19"/>
    </row>
    <row r="4" spans="1:9" ht="12.75">
      <c r="A4" s="9"/>
      <c r="B4" s="9"/>
      <c r="C4" s="9"/>
      <c r="D4" s="9"/>
      <c r="E4" s="9"/>
      <c r="F4" s="9"/>
      <c r="G4" s="9"/>
      <c r="H4" s="9"/>
      <c r="I4" s="9"/>
    </row>
    <row r="5" spans="1:9" ht="12.75">
      <c r="A5" s="18" t="s">
        <v>45</v>
      </c>
      <c r="B5" s="18"/>
      <c r="C5" s="18"/>
      <c r="D5" s="18"/>
      <c r="E5" s="18"/>
      <c r="F5" s="18"/>
      <c r="G5" s="18"/>
      <c r="H5" s="18"/>
      <c r="I5" s="18"/>
    </row>
    <row r="6" ht="12.75">
      <c r="A6" s="2" t="s">
        <v>112</v>
      </c>
    </row>
    <row r="7" ht="12.75">
      <c r="A7" s="2"/>
    </row>
    <row r="8" spans="3:9" ht="12.75">
      <c r="C8" s="1" t="s">
        <v>119</v>
      </c>
      <c r="D8" s="1"/>
      <c r="E8" s="1"/>
      <c r="F8" s="1"/>
      <c r="G8" s="1" t="s">
        <v>119</v>
      </c>
      <c r="H8" s="1"/>
      <c r="I8" s="1" t="s">
        <v>120</v>
      </c>
    </row>
    <row r="9" spans="3:9" ht="12.75">
      <c r="C9" s="58" t="s">
        <v>13</v>
      </c>
      <c r="D9" s="58"/>
      <c r="E9" s="58"/>
      <c r="F9" s="1"/>
      <c r="G9" s="58" t="s">
        <v>14</v>
      </c>
      <c r="H9" s="58"/>
      <c r="I9" s="58"/>
    </row>
    <row r="10" spans="3:9" ht="12.75">
      <c r="C10" s="1" t="s">
        <v>15</v>
      </c>
      <c r="D10" s="1"/>
      <c r="E10" s="1" t="s">
        <v>17</v>
      </c>
      <c r="F10" s="1"/>
      <c r="G10" s="1" t="s">
        <v>15</v>
      </c>
      <c r="H10" s="1"/>
      <c r="I10" s="1" t="s">
        <v>17</v>
      </c>
    </row>
    <row r="11" spans="3:9" ht="12.75">
      <c r="C11" s="1" t="s">
        <v>24</v>
      </c>
      <c r="D11" s="1"/>
      <c r="E11" s="1" t="s">
        <v>24</v>
      </c>
      <c r="F11" s="1"/>
      <c r="G11" s="1" t="s">
        <v>56</v>
      </c>
      <c r="H11" s="1"/>
      <c r="I11" s="1" t="s">
        <v>57</v>
      </c>
    </row>
    <row r="12" spans="3:9" ht="12.75">
      <c r="C12" s="20">
        <v>38898</v>
      </c>
      <c r="D12" s="20"/>
      <c r="E12" s="12" t="s">
        <v>49</v>
      </c>
      <c r="F12" s="20"/>
      <c r="G12" s="20">
        <v>38898</v>
      </c>
      <c r="H12" s="12"/>
      <c r="I12" s="12">
        <v>38533</v>
      </c>
    </row>
    <row r="13" spans="3:9" ht="12.75">
      <c r="C13" s="1" t="s">
        <v>40</v>
      </c>
      <c r="D13" s="1"/>
      <c r="E13" s="1" t="s">
        <v>40</v>
      </c>
      <c r="F13" s="1"/>
      <c r="G13" s="1" t="s">
        <v>40</v>
      </c>
      <c r="H13" s="1"/>
      <c r="I13" s="1" t="s">
        <v>40</v>
      </c>
    </row>
    <row r="15" spans="1:9" ht="12.75">
      <c r="A15" s="3" t="s">
        <v>7</v>
      </c>
      <c r="C15" s="6">
        <v>3798</v>
      </c>
      <c r="D15" s="6"/>
      <c r="E15" s="4" t="s">
        <v>48</v>
      </c>
      <c r="F15" s="6"/>
      <c r="G15" s="6">
        <v>7782</v>
      </c>
      <c r="H15" s="6"/>
      <c r="I15" s="4">
        <v>3068</v>
      </c>
    </row>
    <row r="16" spans="3:9" ht="12.75">
      <c r="C16" s="6"/>
      <c r="D16" s="6"/>
      <c r="E16" s="4"/>
      <c r="F16" s="6"/>
      <c r="G16" s="6"/>
      <c r="H16" s="6"/>
      <c r="I16" s="4"/>
    </row>
    <row r="17" spans="1:9" ht="12.75">
      <c r="A17" s="3" t="s">
        <v>68</v>
      </c>
      <c r="C17" s="6">
        <v>-477</v>
      </c>
      <c r="D17" s="6"/>
      <c r="E17" s="4" t="s">
        <v>48</v>
      </c>
      <c r="F17" s="6"/>
      <c r="G17" s="6">
        <v>-708</v>
      </c>
      <c r="H17" s="6"/>
      <c r="I17" s="4">
        <v>-664</v>
      </c>
    </row>
    <row r="18" spans="3:9" ht="12.75">
      <c r="C18" s="16"/>
      <c r="D18" s="6"/>
      <c r="E18" s="17"/>
      <c r="F18" s="6"/>
      <c r="G18" s="16"/>
      <c r="H18" s="6"/>
      <c r="I18" s="17"/>
    </row>
    <row r="19" spans="1:9" ht="12.75">
      <c r="A19" s="3" t="s">
        <v>69</v>
      </c>
      <c r="C19" s="6">
        <f>SUM(C15:C18)</f>
        <v>3321</v>
      </c>
      <c r="D19" s="6"/>
      <c r="E19" s="4" t="s">
        <v>48</v>
      </c>
      <c r="F19" s="6"/>
      <c r="G19" s="6">
        <f>SUM(G15:G18)</f>
        <v>7074</v>
      </c>
      <c r="H19" s="6"/>
      <c r="I19" s="6">
        <f>SUM(I15:I18)</f>
        <v>2404</v>
      </c>
    </row>
    <row r="20" spans="3:9" ht="12.75">
      <c r="C20" s="6"/>
      <c r="D20" s="6"/>
      <c r="E20" s="4"/>
      <c r="F20" s="6"/>
      <c r="G20" s="6"/>
      <c r="H20" s="6"/>
      <c r="I20" s="4"/>
    </row>
    <row r="21" spans="1:9" ht="12.75">
      <c r="A21" s="3" t="s">
        <v>41</v>
      </c>
      <c r="C21" s="11">
        <v>8</v>
      </c>
      <c r="D21" s="11"/>
      <c r="E21" s="4" t="s">
        <v>48</v>
      </c>
      <c r="F21" s="11"/>
      <c r="G21" s="11">
        <v>63</v>
      </c>
      <c r="H21" s="11"/>
      <c r="I21" s="4">
        <v>273</v>
      </c>
    </row>
    <row r="22" spans="3:9" ht="12.75">
      <c r="C22" s="11"/>
      <c r="D22" s="11"/>
      <c r="E22" s="15"/>
      <c r="F22" s="11"/>
      <c r="G22" s="11"/>
      <c r="H22" s="11"/>
      <c r="I22" s="15"/>
    </row>
    <row r="23" spans="1:9" ht="12.75">
      <c r="A23" s="3" t="s">
        <v>70</v>
      </c>
      <c r="C23" s="11">
        <v>-601</v>
      </c>
      <c r="D23" s="11"/>
      <c r="E23" s="4" t="s">
        <v>48</v>
      </c>
      <c r="F23" s="11"/>
      <c r="G23" s="11">
        <v>-1754</v>
      </c>
      <c r="H23" s="11"/>
      <c r="I23" s="4">
        <v>-877</v>
      </c>
    </row>
    <row r="24" spans="3:9" ht="12.75">
      <c r="C24" s="11"/>
      <c r="D24" s="11"/>
      <c r="E24" s="15"/>
      <c r="F24" s="11"/>
      <c r="G24" s="11"/>
      <c r="H24" s="11"/>
      <c r="I24" s="15"/>
    </row>
    <row r="25" spans="1:9" ht="12.75">
      <c r="A25" s="3" t="s">
        <v>71</v>
      </c>
      <c r="C25" s="11">
        <v>-7</v>
      </c>
      <c r="D25" s="11"/>
      <c r="E25" s="4" t="s">
        <v>48</v>
      </c>
      <c r="F25" s="11"/>
      <c r="G25" s="11">
        <v>-24</v>
      </c>
      <c r="H25" s="11"/>
      <c r="I25" s="4">
        <v>-11</v>
      </c>
    </row>
    <row r="26" spans="3:9" ht="12.75">
      <c r="C26" s="11"/>
      <c r="D26" s="11"/>
      <c r="E26" s="15"/>
      <c r="F26" s="11"/>
      <c r="G26" s="11"/>
      <c r="H26" s="11"/>
      <c r="I26" s="15"/>
    </row>
    <row r="27" spans="1:9" ht="12.75">
      <c r="A27" s="3" t="s">
        <v>72</v>
      </c>
      <c r="C27" s="11">
        <v>-47</v>
      </c>
      <c r="D27" s="11"/>
      <c r="E27" s="4" t="s">
        <v>48</v>
      </c>
      <c r="F27" s="11"/>
      <c r="G27" s="11">
        <v>-245</v>
      </c>
      <c r="H27" s="11"/>
      <c r="I27" s="4">
        <v>-70</v>
      </c>
    </row>
    <row r="28" spans="3:9" ht="12.75">
      <c r="C28" s="16"/>
      <c r="D28" s="11"/>
      <c r="E28" s="17"/>
      <c r="F28" s="11"/>
      <c r="G28" s="16"/>
      <c r="H28" s="11"/>
      <c r="I28" s="17"/>
    </row>
    <row r="29" spans="1:9" ht="12.75">
      <c r="A29" s="3" t="s">
        <v>18</v>
      </c>
      <c r="C29" s="11">
        <f>SUM(C19:C28)</f>
        <v>2674</v>
      </c>
      <c r="D29" s="11"/>
      <c r="E29" s="4" t="s">
        <v>48</v>
      </c>
      <c r="F29" s="11"/>
      <c r="G29" s="11">
        <f>SUM(G19:G28)</f>
        <v>5114</v>
      </c>
      <c r="H29" s="11"/>
      <c r="I29" s="11">
        <f>SUM(I19:I28)</f>
        <v>1719</v>
      </c>
    </row>
    <row r="30" spans="3:9" ht="12.75">
      <c r="C30" s="11"/>
      <c r="D30" s="11"/>
      <c r="E30" s="15"/>
      <c r="F30" s="11"/>
      <c r="G30" s="11"/>
      <c r="H30" s="11"/>
      <c r="I30" s="4"/>
    </row>
    <row r="31" spans="1:9" ht="12.75">
      <c r="A31" s="3" t="s">
        <v>19</v>
      </c>
      <c r="C31" s="11">
        <v>-13</v>
      </c>
      <c r="D31" s="11"/>
      <c r="E31" s="4" t="s">
        <v>48</v>
      </c>
      <c r="F31" s="11"/>
      <c r="G31" s="11">
        <v>-33</v>
      </c>
      <c r="H31" s="11"/>
      <c r="I31" s="4">
        <v>-32</v>
      </c>
    </row>
    <row r="32" spans="3:9" ht="12.75">
      <c r="C32" s="16"/>
      <c r="D32" s="11"/>
      <c r="E32" s="17"/>
      <c r="F32" s="11"/>
      <c r="G32" s="16"/>
      <c r="H32" s="11"/>
      <c r="I32" s="55"/>
    </row>
    <row r="33" spans="1:9" ht="12.75">
      <c r="A33" s="3" t="s">
        <v>52</v>
      </c>
      <c r="C33" s="11">
        <f>C29+C31</f>
        <v>2661</v>
      </c>
      <c r="D33" s="11"/>
      <c r="E33" s="4" t="s">
        <v>48</v>
      </c>
      <c r="F33" s="11"/>
      <c r="G33" s="11">
        <f>SUM(G29:G31)</f>
        <v>5081</v>
      </c>
      <c r="H33" s="11"/>
      <c r="I33" s="11">
        <f>SUM(I29:I31)</f>
        <v>1687</v>
      </c>
    </row>
    <row r="34" spans="3:9" ht="12.75">
      <c r="C34" s="11"/>
      <c r="D34" s="11"/>
      <c r="E34" s="15"/>
      <c r="F34" s="11"/>
      <c r="G34" s="11"/>
      <c r="H34" s="11"/>
      <c r="I34" s="15"/>
    </row>
    <row r="35" spans="1:9" ht="12.75">
      <c r="A35" s="3" t="s">
        <v>5</v>
      </c>
      <c r="C35" s="5">
        <v>13</v>
      </c>
      <c r="D35" s="11"/>
      <c r="E35" s="4" t="s">
        <v>48</v>
      </c>
      <c r="F35" s="11"/>
      <c r="G35" s="21" t="s">
        <v>73</v>
      </c>
      <c r="H35" s="11"/>
      <c r="I35" s="4">
        <v>-4</v>
      </c>
    </row>
    <row r="36" spans="3:9" ht="12.75">
      <c r="C36" s="16"/>
      <c r="D36" s="11"/>
      <c r="E36" s="17"/>
      <c r="F36" s="11"/>
      <c r="G36" s="16"/>
      <c r="H36" s="11"/>
      <c r="I36" s="17"/>
    </row>
    <row r="37" spans="1:9" ht="12.75">
      <c r="A37" s="3" t="s">
        <v>12</v>
      </c>
      <c r="C37" s="31">
        <f>SUM(C33:C36)</f>
        <v>2674</v>
      </c>
      <c r="D37" s="11"/>
      <c r="E37" s="46" t="s">
        <v>48</v>
      </c>
      <c r="F37" s="11"/>
      <c r="G37" s="31">
        <f>SUM(G33:G36)</f>
        <v>5081</v>
      </c>
      <c r="H37" s="11"/>
      <c r="I37" s="31">
        <f>SUM(I33:I36)</f>
        <v>1683</v>
      </c>
    </row>
    <row r="38" spans="3:9" ht="12.75">
      <c r="C38" s="6"/>
      <c r="D38" s="11"/>
      <c r="E38" s="4"/>
      <c r="F38" s="11"/>
      <c r="G38" s="6"/>
      <c r="H38" s="11"/>
      <c r="I38" s="6"/>
    </row>
    <row r="39" spans="1:9" ht="12.75">
      <c r="A39" s="3" t="s">
        <v>98</v>
      </c>
      <c r="C39" s="21" t="s">
        <v>48</v>
      </c>
      <c r="D39" s="11"/>
      <c r="E39" s="4" t="s">
        <v>48</v>
      </c>
      <c r="F39" s="11"/>
      <c r="G39" s="21" t="s">
        <v>48</v>
      </c>
      <c r="H39" s="11"/>
      <c r="I39" s="6">
        <v>-207</v>
      </c>
    </row>
    <row r="40" spans="3:9" ht="12.75">
      <c r="C40" s="47"/>
      <c r="E40" s="48"/>
      <c r="G40" s="47"/>
      <c r="I40" s="48"/>
    </row>
    <row r="41" spans="1:9" ht="13.5" thickBot="1">
      <c r="A41" s="3" t="s">
        <v>97</v>
      </c>
      <c r="C41" s="49">
        <f>SUM(C37:C39)</f>
        <v>2674</v>
      </c>
      <c r="E41" s="50" t="s">
        <v>48</v>
      </c>
      <c r="G41" s="49">
        <f>SUM(G37:G40)</f>
        <v>5081</v>
      </c>
      <c r="I41" s="50">
        <f>SUM(I37:I40)</f>
        <v>1476</v>
      </c>
    </row>
    <row r="42" spans="5:9" ht="13.5" thickTop="1">
      <c r="E42" s="23"/>
      <c r="I42" s="23"/>
    </row>
    <row r="43" spans="5:9" ht="12.75">
      <c r="E43" s="23"/>
      <c r="I43" s="23"/>
    </row>
    <row r="44" spans="1:9" ht="12.75">
      <c r="A44" s="3" t="s">
        <v>8</v>
      </c>
      <c r="E44" s="23"/>
      <c r="I44" s="23"/>
    </row>
    <row r="45" spans="1:9" ht="13.5" thickBot="1">
      <c r="A45" s="7" t="s">
        <v>50</v>
      </c>
      <c r="B45" s="7"/>
      <c r="C45" s="24">
        <f>C37/57000*100</f>
        <v>4.6912280701754385</v>
      </c>
      <c r="E45" s="10" t="s">
        <v>48</v>
      </c>
      <c r="G45" s="24">
        <f>G37/57000*100</f>
        <v>8.914035087719299</v>
      </c>
      <c r="I45" s="24">
        <v>6.06</v>
      </c>
    </row>
    <row r="46" spans="5:9" ht="13.5" thickTop="1">
      <c r="E46" s="25"/>
      <c r="G46" s="26"/>
      <c r="H46" s="26"/>
      <c r="I46" s="25"/>
    </row>
    <row r="47" spans="1:9" ht="13.5" thickBot="1">
      <c r="A47" s="7" t="s">
        <v>20</v>
      </c>
      <c r="B47" s="7"/>
      <c r="C47" s="27" t="s">
        <v>48</v>
      </c>
      <c r="E47" s="10" t="s">
        <v>48</v>
      </c>
      <c r="G47" s="27" t="s">
        <v>48</v>
      </c>
      <c r="H47" s="26"/>
      <c r="I47" s="27" t="s">
        <v>48</v>
      </c>
    </row>
    <row r="48" ht="13.5" thickTop="1">
      <c r="I48" s="23"/>
    </row>
    <row r="50" ht="12.75">
      <c r="A50" s="3" t="s">
        <v>113</v>
      </c>
    </row>
    <row r="51" ht="12.75">
      <c r="A51" s="3" t="s">
        <v>74</v>
      </c>
    </row>
    <row r="53" ht="12.75">
      <c r="A53" s="3" t="s">
        <v>121</v>
      </c>
    </row>
    <row r="54" ht="12.75">
      <c r="A54" s="7"/>
    </row>
    <row r="55" ht="12.75">
      <c r="A55" s="7" t="s">
        <v>75</v>
      </c>
    </row>
    <row r="57" spans="1:8" ht="12.75" customHeight="1">
      <c r="A57" s="28" t="s">
        <v>114</v>
      </c>
      <c r="B57" s="28"/>
      <c r="C57" s="28"/>
      <c r="D57" s="28"/>
      <c r="E57" s="28"/>
      <c r="F57" s="28"/>
      <c r="G57" s="28"/>
      <c r="H57" s="28"/>
    </row>
    <row r="58" spans="1:8" ht="12.75" customHeight="1">
      <c r="A58" s="29" t="s">
        <v>115</v>
      </c>
      <c r="B58" s="30"/>
      <c r="C58" s="30"/>
      <c r="D58" s="30"/>
      <c r="E58" s="30"/>
      <c r="F58" s="30"/>
      <c r="G58" s="30"/>
      <c r="H58" s="30"/>
    </row>
  </sheetData>
  <mergeCells count="2">
    <mergeCell ref="C9:E9"/>
    <mergeCell ref="G9:I9"/>
  </mergeCells>
  <printOptions/>
  <pageMargins left="0.43" right="0.17" top="1" bottom="1" header="0.5" footer="0.5"/>
  <pageSetup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SheetLayoutView="75" workbookViewId="0" topLeftCell="A40">
      <selection activeCell="F48" sqref="F48"/>
    </sheetView>
  </sheetViews>
  <sheetFormatPr defaultColWidth="9.140625" defaultRowHeight="12.75"/>
  <cols>
    <col min="1" max="2" width="9.140625" style="3" customWidth="1"/>
    <col min="3" max="3" width="48.00390625" style="3" customWidth="1"/>
    <col min="4" max="4" width="22.00390625" style="3" bestFit="1" customWidth="1"/>
    <col min="5" max="5" width="3.57421875" style="3" customWidth="1"/>
    <col min="6" max="6" width="23.140625" style="3" bestFit="1" customWidth="1"/>
    <col min="7" max="7" width="16.57421875" style="3" customWidth="1"/>
    <col min="8" max="16384" width="9.140625" style="3" customWidth="1"/>
  </cols>
  <sheetData>
    <row r="1" spans="1:6" ht="12.75">
      <c r="A1" s="2" t="s">
        <v>44</v>
      </c>
      <c r="B1" s="2"/>
      <c r="C1" s="2"/>
      <c r="D1" s="2"/>
      <c r="E1" s="2"/>
      <c r="F1" s="2"/>
    </row>
    <row r="2" spans="1:6" ht="12.75">
      <c r="A2" s="2" t="s">
        <v>32</v>
      </c>
      <c r="B2" s="2"/>
      <c r="C2" s="2"/>
      <c r="D2" s="2"/>
      <c r="E2" s="2"/>
      <c r="F2" s="2"/>
    </row>
    <row r="3" spans="1:6" ht="12.75">
      <c r="A3" s="19" t="s">
        <v>3</v>
      </c>
      <c r="B3" s="19"/>
      <c r="C3" s="19"/>
      <c r="D3" s="19"/>
      <c r="E3" s="19"/>
      <c r="F3" s="19"/>
    </row>
    <row r="4" spans="1:6" ht="13.5" customHeight="1">
      <c r="A4" s="9"/>
      <c r="B4" s="9"/>
      <c r="C4" s="9"/>
      <c r="D4" s="9"/>
      <c r="E4" s="9"/>
      <c r="F4" s="9"/>
    </row>
    <row r="5" spans="1:6" ht="12.75">
      <c r="A5" s="19" t="s">
        <v>46</v>
      </c>
      <c r="B5" s="19"/>
      <c r="C5" s="19"/>
      <c r="D5" s="19"/>
      <c r="E5" s="19"/>
      <c r="F5" s="19"/>
    </row>
    <row r="6" ht="12.75">
      <c r="A6" s="2" t="s">
        <v>112</v>
      </c>
    </row>
    <row r="7" spans="1:6" ht="12.75">
      <c r="A7" s="19"/>
      <c r="B7" s="19"/>
      <c r="C7" s="19"/>
      <c r="D7" s="19"/>
      <c r="E7" s="19"/>
      <c r="F7" s="19"/>
    </row>
    <row r="8" spans="1:6" ht="12.75">
      <c r="A8" s="19"/>
      <c r="B8" s="19"/>
      <c r="C8" s="19"/>
      <c r="D8" s="1" t="s">
        <v>119</v>
      </c>
      <c r="E8" s="1"/>
      <c r="F8" s="1" t="s">
        <v>120</v>
      </c>
    </row>
    <row r="9" spans="1:6" ht="12.75">
      <c r="A9" s="2"/>
      <c r="D9" s="1" t="s">
        <v>88</v>
      </c>
      <c r="E9" s="1"/>
      <c r="F9" s="1" t="s">
        <v>26</v>
      </c>
    </row>
    <row r="10" spans="1:6" ht="12.75">
      <c r="A10" s="2"/>
      <c r="D10" s="1" t="s">
        <v>83</v>
      </c>
      <c r="E10" s="1"/>
      <c r="F10" s="1" t="s">
        <v>84</v>
      </c>
    </row>
    <row r="11" spans="1:6" ht="12.75">
      <c r="A11" s="2"/>
      <c r="D11" s="20">
        <v>38898</v>
      </c>
      <c r="E11" s="12"/>
      <c r="F11" s="12">
        <v>38533</v>
      </c>
    </row>
    <row r="12" spans="1:6" ht="12.75">
      <c r="A12" s="2"/>
      <c r="D12" s="1" t="s">
        <v>40</v>
      </c>
      <c r="E12" s="1"/>
      <c r="F12" s="1" t="s">
        <v>40</v>
      </c>
    </row>
    <row r="14" spans="1:6" ht="12.75">
      <c r="A14" s="3" t="s">
        <v>51</v>
      </c>
      <c r="C14" s="2"/>
      <c r="D14" s="11">
        <v>936</v>
      </c>
      <c r="E14" s="11"/>
      <c r="F14" s="15">
        <v>442</v>
      </c>
    </row>
    <row r="15" spans="1:6" ht="12.75">
      <c r="A15" s="3" t="s">
        <v>33</v>
      </c>
      <c r="C15" s="2"/>
      <c r="D15" s="11">
        <v>1559</v>
      </c>
      <c r="E15" s="11"/>
      <c r="F15" s="15">
        <v>1559</v>
      </c>
    </row>
    <row r="16" spans="1:6" ht="12.75">
      <c r="A16" s="3" t="s">
        <v>80</v>
      </c>
      <c r="C16" s="2"/>
      <c r="D16" s="11">
        <v>2164</v>
      </c>
      <c r="E16" s="11"/>
      <c r="F16" s="15">
        <v>462</v>
      </c>
    </row>
    <row r="17" spans="1:6" ht="12.75">
      <c r="A17" s="2"/>
      <c r="D17" s="11"/>
      <c r="E17" s="11"/>
      <c r="F17" s="15"/>
    </row>
    <row r="18" spans="1:6" ht="12.75">
      <c r="A18" s="2" t="s">
        <v>0</v>
      </c>
      <c r="D18" s="6"/>
      <c r="E18" s="11"/>
      <c r="F18" s="15"/>
    </row>
    <row r="19" spans="1:6" ht="12.75">
      <c r="A19" s="2"/>
      <c r="B19" s="3" t="s">
        <v>66</v>
      </c>
      <c r="D19" s="6">
        <v>10</v>
      </c>
      <c r="E19" s="11"/>
      <c r="F19" s="15">
        <v>0</v>
      </c>
    </row>
    <row r="20" spans="1:6" ht="12.75">
      <c r="A20" s="2"/>
      <c r="B20" s="3" t="s">
        <v>76</v>
      </c>
      <c r="D20" s="6">
        <v>5963</v>
      </c>
      <c r="E20" s="6"/>
      <c r="F20" s="15">
        <v>2065</v>
      </c>
    </row>
    <row r="21" spans="1:6" ht="12.75">
      <c r="A21" s="2"/>
      <c r="B21" s="3" t="s">
        <v>77</v>
      </c>
      <c r="D21" s="6">
        <v>2529</v>
      </c>
      <c r="E21" s="6"/>
      <c r="F21" s="15">
        <v>333</v>
      </c>
    </row>
    <row r="22" spans="1:6" ht="12.75">
      <c r="A22" s="2"/>
      <c r="B22" s="3" t="s">
        <v>78</v>
      </c>
      <c r="D22" s="6">
        <v>15</v>
      </c>
      <c r="E22" s="6"/>
      <c r="F22" s="15">
        <v>9</v>
      </c>
    </row>
    <row r="23" spans="1:6" ht="12.75">
      <c r="A23" s="2"/>
      <c r="B23" s="3" t="s">
        <v>85</v>
      </c>
      <c r="D23" s="6">
        <v>551</v>
      </c>
      <c r="E23" s="6"/>
      <c r="F23" s="4">
        <v>2327</v>
      </c>
    </row>
    <row r="24" spans="1:6" ht="12.75">
      <c r="A24" s="2"/>
      <c r="B24" s="3" t="s">
        <v>79</v>
      </c>
      <c r="D24" s="6">
        <v>71</v>
      </c>
      <c r="E24" s="6"/>
      <c r="F24" s="4">
        <v>344</v>
      </c>
    </row>
    <row r="25" spans="1:6" ht="12.75">
      <c r="A25" s="2"/>
      <c r="D25" s="6"/>
      <c r="E25" s="6"/>
      <c r="F25" s="17"/>
    </row>
    <row r="26" spans="1:6" ht="12.75">
      <c r="A26" s="2"/>
      <c r="D26" s="31">
        <f>SUM(D19:D24)</f>
        <v>9139</v>
      </c>
      <c r="E26" s="6"/>
      <c r="F26" s="31">
        <f>SUM(F19:F24)</f>
        <v>5078</v>
      </c>
    </row>
    <row r="27" spans="1:6" ht="12.75">
      <c r="A27" s="2"/>
      <c r="B27" s="2"/>
      <c r="C27" s="2"/>
      <c r="D27" s="6"/>
      <c r="E27" s="6"/>
      <c r="F27" s="4"/>
    </row>
    <row r="28" spans="1:6" ht="12.75">
      <c r="A28" s="2" t="s">
        <v>29</v>
      </c>
      <c r="D28" s="6"/>
      <c r="E28" s="6"/>
      <c r="F28" s="4"/>
    </row>
    <row r="29" spans="1:6" ht="12.75">
      <c r="A29" s="2"/>
      <c r="B29" s="3" t="s">
        <v>81</v>
      </c>
      <c r="D29" s="6">
        <v>4</v>
      </c>
      <c r="E29" s="6"/>
      <c r="F29" s="15">
        <v>15</v>
      </c>
    </row>
    <row r="30" spans="1:6" ht="12.75">
      <c r="A30" s="2"/>
      <c r="B30" s="3" t="s">
        <v>82</v>
      </c>
      <c r="D30" s="6">
        <v>700</v>
      </c>
      <c r="E30" s="6"/>
      <c r="F30" s="15">
        <v>103</v>
      </c>
    </row>
    <row r="31" spans="1:6" ht="12.75">
      <c r="A31" s="2"/>
      <c r="B31" s="3" t="s">
        <v>34</v>
      </c>
      <c r="D31" s="6">
        <v>91</v>
      </c>
      <c r="E31" s="6"/>
      <c r="F31" s="15">
        <v>0</v>
      </c>
    </row>
    <row r="32" spans="1:6" ht="12.75">
      <c r="A32" s="2"/>
      <c r="B32" s="3" t="s">
        <v>110</v>
      </c>
      <c r="D32" s="6">
        <v>1</v>
      </c>
      <c r="E32" s="6"/>
      <c r="F32" s="15">
        <v>0</v>
      </c>
    </row>
    <row r="33" spans="1:6" ht="12.75">
      <c r="A33" s="2"/>
      <c r="B33" s="3" t="s">
        <v>42</v>
      </c>
      <c r="D33" s="6">
        <f>69+18</f>
        <v>87</v>
      </c>
      <c r="E33" s="6"/>
      <c r="F33" s="15">
        <v>83</v>
      </c>
    </row>
    <row r="34" spans="1:6" ht="12.75">
      <c r="A34" s="2"/>
      <c r="B34" s="3" t="s">
        <v>59</v>
      </c>
      <c r="D34" s="16">
        <v>399</v>
      </c>
      <c r="E34" s="6"/>
      <c r="F34" s="17">
        <v>0</v>
      </c>
    </row>
    <row r="35" spans="1:6" ht="12.75">
      <c r="A35" s="2"/>
      <c r="D35" s="6">
        <f>SUM(D29:D34)</f>
        <v>1282</v>
      </c>
      <c r="E35" s="6"/>
      <c r="F35" s="6">
        <f>SUM(F29:F34)</f>
        <v>201</v>
      </c>
    </row>
    <row r="36" spans="1:6" ht="12.75">
      <c r="A36" s="2"/>
      <c r="D36" s="6"/>
      <c r="E36" s="6"/>
      <c r="F36" s="4"/>
    </row>
    <row r="37" spans="1:6" ht="12.75">
      <c r="A37" s="2" t="s">
        <v>1</v>
      </c>
      <c r="D37" s="6">
        <f>D26-D35</f>
        <v>7857</v>
      </c>
      <c r="E37" s="6"/>
      <c r="F37" s="6">
        <f>F26-F35</f>
        <v>4877</v>
      </c>
    </row>
    <row r="38" spans="1:6" ht="12.75">
      <c r="A38" s="2"/>
      <c r="D38" s="6"/>
      <c r="E38" s="11"/>
      <c r="F38" s="4"/>
    </row>
    <row r="39" spans="1:6" ht="13.5" thickBot="1">
      <c r="A39" s="2"/>
      <c r="B39" s="2"/>
      <c r="C39" s="2"/>
      <c r="D39" s="22">
        <f>D14+D16+D37+D15</f>
        <v>12516</v>
      </c>
      <c r="E39" s="11"/>
      <c r="F39" s="22">
        <f>F14+F16+F37+F15</f>
        <v>7340</v>
      </c>
    </row>
    <row r="40" spans="1:6" ht="13.5" thickTop="1">
      <c r="A40" s="2"/>
      <c r="D40" s="11"/>
      <c r="E40" s="11"/>
      <c r="F40" s="15"/>
    </row>
    <row r="41" spans="1:6" ht="12.75">
      <c r="A41" s="2" t="s">
        <v>58</v>
      </c>
      <c r="D41" s="11"/>
      <c r="E41" s="11"/>
      <c r="F41" s="15"/>
    </row>
    <row r="42" spans="1:6" ht="12.75">
      <c r="A42" s="2"/>
      <c r="B42" s="3" t="s">
        <v>9</v>
      </c>
      <c r="D42" s="11">
        <v>5700</v>
      </c>
      <c r="E42" s="11"/>
      <c r="F42" s="15">
        <v>5700</v>
      </c>
    </row>
    <row r="43" spans="1:6" ht="12.75">
      <c r="A43" s="2"/>
      <c r="B43" s="3" t="s">
        <v>30</v>
      </c>
      <c r="D43" s="16">
        <v>6554</v>
      </c>
      <c r="E43" s="6"/>
      <c r="F43" s="17">
        <v>1473</v>
      </c>
    </row>
    <row r="44" spans="1:6" ht="12.75">
      <c r="A44" s="2"/>
      <c r="D44" s="31">
        <f>SUM(D42:D43)</f>
        <v>12254</v>
      </c>
      <c r="E44" s="6"/>
      <c r="F44" s="31">
        <f>SUM(F42:F43)</f>
        <v>7173</v>
      </c>
    </row>
    <row r="45" spans="1:6" ht="12.75">
      <c r="A45" s="32"/>
      <c r="B45" s="3" t="s">
        <v>43</v>
      </c>
      <c r="C45" s="7"/>
      <c r="D45" s="6">
        <v>262</v>
      </c>
      <c r="E45" s="9"/>
      <c r="F45" s="15">
        <v>167</v>
      </c>
    </row>
    <row r="46" spans="1:6" ht="13.5" thickBot="1">
      <c r="A46" s="32"/>
      <c r="B46" s="7"/>
      <c r="C46" s="7"/>
      <c r="D46" s="22">
        <f>D44+D45</f>
        <v>12516</v>
      </c>
      <c r="E46" s="9"/>
      <c r="F46" s="22">
        <f>F44+F45</f>
        <v>7340</v>
      </c>
    </row>
    <row r="47" spans="1:7" ht="13.5" thickTop="1">
      <c r="A47" s="32"/>
      <c r="B47" s="7"/>
      <c r="C47" s="7"/>
      <c r="D47" s="9"/>
      <c r="E47" s="9"/>
      <c r="F47" s="33"/>
      <c r="G47" s="52"/>
    </row>
    <row r="48" spans="1:7" ht="13.5" thickBot="1">
      <c r="A48" s="2" t="s">
        <v>65</v>
      </c>
      <c r="B48" s="7"/>
      <c r="C48" s="7"/>
      <c r="D48" s="8">
        <f>(D44)/D42*10</f>
        <v>21.49824561403509</v>
      </c>
      <c r="E48" s="9"/>
      <c r="F48" s="8">
        <f>(F44)/F42*10</f>
        <v>12.58421052631579</v>
      </c>
      <c r="G48" s="53"/>
    </row>
    <row r="49" spans="1:6" ht="13.5" thickTop="1">
      <c r="A49" s="2"/>
      <c r="F49" s="23"/>
    </row>
    <row r="50" ht="12.75">
      <c r="F50" s="23"/>
    </row>
    <row r="51" ht="12.75">
      <c r="F51" s="23"/>
    </row>
    <row r="53" ht="12.75">
      <c r="A53" s="7" t="s">
        <v>107</v>
      </c>
    </row>
    <row r="55" spans="1:8" ht="12.75" customHeight="1">
      <c r="A55" s="28" t="s">
        <v>116</v>
      </c>
      <c r="B55" s="28"/>
      <c r="C55" s="28"/>
      <c r="D55" s="28"/>
      <c r="E55" s="28"/>
      <c r="F55" s="28"/>
      <c r="G55" s="28"/>
      <c r="H55" s="28"/>
    </row>
    <row r="56" spans="1:8" ht="12.75" customHeight="1">
      <c r="A56" s="29" t="s">
        <v>115</v>
      </c>
      <c r="B56" s="29"/>
      <c r="C56" s="29"/>
      <c r="D56" s="29"/>
      <c r="E56" s="29"/>
      <c r="F56" s="29"/>
      <c r="G56" s="29"/>
      <c r="H56" s="29"/>
    </row>
  </sheetData>
  <printOptions/>
  <pageMargins left="0.6" right="0.24" top="0.27" bottom="0.27" header="0.17" footer="0.17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SheetLayoutView="75" workbookViewId="0" topLeftCell="A14">
      <selection activeCell="A13" sqref="A13"/>
    </sheetView>
  </sheetViews>
  <sheetFormatPr defaultColWidth="9.140625" defaultRowHeight="12.75"/>
  <cols>
    <col min="1" max="1" width="13.00390625" style="3" customWidth="1"/>
    <col min="2" max="2" width="31.57421875" style="3" customWidth="1"/>
    <col min="3" max="3" width="15.140625" style="3" customWidth="1"/>
    <col min="4" max="4" width="5.8515625" style="3" customWidth="1"/>
    <col min="5" max="5" width="15.140625" style="3" customWidth="1"/>
    <col min="6" max="6" width="5.57421875" style="3" customWidth="1"/>
    <col min="7" max="7" width="15.140625" style="3" customWidth="1"/>
    <col min="8" max="8" width="11.140625" style="3" customWidth="1"/>
    <col min="9" max="9" width="8.57421875" style="3" customWidth="1"/>
    <col min="10" max="16384" width="9.140625" style="3" customWidth="1"/>
  </cols>
  <sheetData>
    <row r="1" spans="1:9" ht="12.75">
      <c r="A1" s="2" t="s">
        <v>44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32</v>
      </c>
      <c r="B2" s="2"/>
      <c r="C2" s="2"/>
      <c r="D2" s="2"/>
      <c r="E2" s="2"/>
      <c r="F2" s="2"/>
      <c r="G2" s="2"/>
      <c r="H2" s="2"/>
      <c r="I2" s="2"/>
    </row>
    <row r="3" spans="1:9" ht="12.75">
      <c r="A3" s="19" t="s">
        <v>3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9"/>
      <c r="B4" s="9"/>
      <c r="C4" s="9"/>
      <c r="D4" s="9"/>
      <c r="E4" s="9"/>
      <c r="F4" s="9"/>
      <c r="G4" s="9"/>
      <c r="H4" s="9"/>
      <c r="I4" s="9"/>
    </row>
    <row r="5" spans="1:9" ht="12.75">
      <c r="A5" s="19" t="s">
        <v>86</v>
      </c>
      <c r="B5" s="19"/>
      <c r="C5" s="19"/>
      <c r="D5" s="19"/>
      <c r="E5" s="19"/>
      <c r="F5" s="19"/>
      <c r="G5" s="19"/>
      <c r="H5" s="19"/>
      <c r="I5" s="19"/>
    </row>
    <row r="6" ht="12.75">
      <c r="A6" s="2" t="s">
        <v>112</v>
      </c>
    </row>
    <row r="7" spans="3:9" ht="12.75">
      <c r="C7" s="1"/>
      <c r="D7" s="1"/>
      <c r="E7" s="1"/>
      <c r="F7" s="1"/>
      <c r="G7" s="1"/>
      <c r="H7" s="1"/>
      <c r="I7" s="2"/>
    </row>
    <row r="8" spans="3:9" ht="12.75">
      <c r="C8" s="34" t="s">
        <v>9</v>
      </c>
      <c r="D8" s="35"/>
      <c r="E8" s="34" t="s">
        <v>2</v>
      </c>
      <c r="F8" s="34"/>
      <c r="G8" s="34" t="s">
        <v>4</v>
      </c>
      <c r="H8" s="34"/>
      <c r="I8" s="34"/>
    </row>
    <row r="9" spans="3:9" ht="12.75">
      <c r="C9" s="1" t="s">
        <v>40</v>
      </c>
      <c r="D9" s="1"/>
      <c r="E9" s="1" t="s">
        <v>40</v>
      </c>
      <c r="F9" s="1"/>
      <c r="G9" s="1" t="s">
        <v>40</v>
      </c>
      <c r="H9" s="1"/>
      <c r="I9" s="1"/>
    </row>
    <row r="10" spans="3:9" ht="12.75">
      <c r="C10" s="1"/>
      <c r="D10" s="1"/>
      <c r="E10" s="1"/>
      <c r="F10" s="1"/>
      <c r="G10" s="1"/>
      <c r="H10" s="1"/>
      <c r="I10" s="1"/>
    </row>
    <row r="11" spans="1:9" ht="12.75">
      <c r="A11" s="3" t="s">
        <v>96</v>
      </c>
      <c r="C11" s="45" t="s">
        <v>73</v>
      </c>
      <c r="D11" s="45"/>
      <c r="E11" s="45">
        <v>-3</v>
      </c>
      <c r="F11" s="45"/>
      <c r="G11" s="45">
        <f>SUM(C11:E11)</f>
        <v>-3</v>
      </c>
      <c r="H11" s="1"/>
      <c r="I11" s="1"/>
    </row>
    <row r="12" spans="3:9" ht="12.75">
      <c r="C12" s="45"/>
      <c r="D12" s="45"/>
      <c r="E12" s="45"/>
      <c r="F12" s="45"/>
      <c r="G12" s="45"/>
      <c r="H12" s="1"/>
      <c r="I12" s="1"/>
    </row>
    <row r="13" spans="1:9" ht="12.75">
      <c r="A13" s="3" t="s">
        <v>111</v>
      </c>
      <c r="C13" s="45">
        <v>5700</v>
      </c>
      <c r="D13" s="45"/>
      <c r="E13" s="5" t="s">
        <v>60</v>
      </c>
      <c r="F13" s="45"/>
      <c r="G13" s="45">
        <f>SUM(C13:E13)</f>
        <v>5700</v>
      </c>
      <c r="H13" s="1"/>
      <c r="I13" s="1"/>
    </row>
    <row r="14" spans="3:9" ht="12.75">
      <c r="C14" s="45"/>
      <c r="D14" s="45"/>
      <c r="E14" s="45"/>
      <c r="F14" s="45"/>
      <c r="G14" s="45"/>
      <c r="H14" s="1"/>
      <c r="I14" s="1"/>
    </row>
    <row r="15" spans="1:9" ht="12.75">
      <c r="A15" s="3" t="s">
        <v>97</v>
      </c>
      <c r="C15" s="21" t="s">
        <v>60</v>
      </c>
      <c r="D15" s="54"/>
      <c r="E15" s="54">
        <v>1476</v>
      </c>
      <c r="F15" s="54"/>
      <c r="G15" s="54">
        <f>SUM(C15:E15)</f>
        <v>1476</v>
      </c>
      <c r="H15" s="1"/>
      <c r="I15" s="1"/>
    </row>
    <row r="16" spans="3:9" ht="12.75">
      <c r="C16" s="5"/>
      <c r="D16" s="45"/>
      <c r="E16" s="45"/>
      <c r="F16" s="45"/>
      <c r="G16" s="45"/>
      <c r="H16" s="1"/>
      <c r="I16" s="1"/>
    </row>
    <row r="17" spans="1:9" ht="13.5" thickBot="1">
      <c r="A17" s="3" t="s">
        <v>108</v>
      </c>
      <c r="B17" s="2"/>
      <c r="C17" s="22">
        <f>SUM(C11:C16)</f>
        <v>5700</v>
      </c>
      <c r="D17" s="11"/>
      <c r="E17" s="22">
        <f>SUM(E11:E16)</f>
        <v>1473</v>
      </c>
      <c r="F17" s="11"/>
      <c r="G17" s="22">
        <f>SUM(G11:G16)</f>
        <v>7173</v>
      </c>
      <c r="H17" s="11"/>
      <c r="I17" s="11"/>
    </row>
    <row r="18" spans="2:9" ht="13.5" thickTop="1">
      <c r="B18" s="2"/>
      <c r="C18" s="11"/>
      <c r="D18" s="11"/>
      <c r="E18" s="11"/>
      <c r="F18" s="11"/>
      <c r="G18" s="11"/>
      <c r="H18" s="11"/>
      <c r="I18" s="11"/>
    </row>
    <row r="19" spans="2:9" ht="12.75">
      <c r="B19" s="2"/>
      <c r="C19" s="11"/>
      <c r="D19" s="11"/>
      <c r="E19" s="11"/>
      <c r="F19" s="11"/>
      <c r="G19" s="11"/>
      <c r="H19" s="11"/>
      <c r="I19" s="11"/>
    </row>
    <row r="20" spans="2:9" ht="12.75">
      <c r="B20" s="2"/>
      <c r="C20" s="11"/>
      <c r="D20" s="11"/>
      <c r="E20" s="11"/>
      <c r="F20" s="11"/>
      <c r="G20" s="11"/>
      <c r="H20" s="11"/>
      <c r="I20" s="11"/>
    </row>
    <row r="21" spans="2:9" ht="12.75">
      <c r="B21" s="2"/>
      <c r="C21" s="11"/>
      <c r="D21" s="11"/>
      <c r="E21" s="11"/>
      <c r="F21" s="11"/>
      <c r="G21" s="11"/>
      <c r="H21" s="11"/>
      <c r="I21" s="11"/>
    </row>
    <row r="22" spans="1:9" ht="12.75">
      <c r="A22" s="3" t="s">
        <v>109</v>
      </c>
      <c r="B22" s="2"/>
      <c r="C22" s="11">
        <f>C17</f>
        <v>5700</v>
      </c>
      <c r="D22" s="11"/>
      <c r="E22" s="11">
        <f>E17</f>
        <v>1473</v>
      </c>
      <c r="F22" s="11"/>
      <c r="G22" s="11">
        <f>G17</f>
        <v>7173</v>
      </c>
      <c r="H22" s="11"/>
      <c r="I22" s="11"/>
    </row>
    <row r="23" spans="2:9" ht="12.75">
      <c r="B23" s="2"/>
      <c r="C23" s="11"/>
      <c r="D23" s="11"/>
      <c r="E23" s="11"/>
      <c r="F23" s="11"/>
      <c r="G23" s="11"/>
      <c r="H23" s="11"/>
      <c r="I23" s="11"/>
    </row>
    <row r="24" spans="1:11" ht="12.75">
      <c r="A24" s="3" t="s">
        <v>87</v>
      </c>
      <c r="C24" s="5" t="s">
        <v>60</v>
      </c>
      <c r="D24" s="11"/>
      <c r="E24" s="11">
        <v>5081</v>
      </c>
      <c r="F24" s="11"/>
      <c r="G24" s="11">
        <f>SUM(C24:E24)</f>
        <v>5081</v>
      </c>
      <c r="H24" s="11"/>
      <c r="I24" s="11"/>
      <c r="K24" s="9"/>
    </row>
    <row r="25" spans="3:9" ht="12.75">
      <c r="C25" s="5"/>
      <c r="D25" s="11"/>
      <c r="E25" s="11"/>
      <c r="F25" s="11"/>
      <c r="G25" s="11"/>
      <c r="H25" s="11"/>
      <c r="I25" s="11"/>
    </row>
    <row r="26" spans="1:9" ht="13.5" thickBot="1">
      <c r="A26" s="3" t="s">
        <v>39</v>
      </c>
      <c r="C26" s="22">
        <f>SUM(C22:C25)</f>
        <v>5700</v>
      </c>
      <c r="D26" s="11"/>
      <c r="E26" s="22">
        <f>SUM(E22:E25)</f>
        <v>6554</v>
      </c>
      <c r="F26" s="11"/>
      <c r="G26" s="22">
        <f>SUM(G22:G25)</f>
        <v>12254</v>
      </c>
      <c r="H26" s="11"/>
      <c r="I26" s="6"/>
    </row>
    <row r="27" ht="13.5" thickTop="1"/>
    <row r="29" spans="1:9" ht="12.75">
      <c r="A29" s="7" t="s">
        <v>75</v>
      </c>
      <c r="C29" s="9"/>
      <c r="D29" s="9"/>
      <c r="E29" s="9"/>
      <c r="F29" s="9"/>
      <c r="G29" s="9"/>
      <c r="H29" s="9"/>
      <c r="I29" s="9"/>
    </row>
    <row r="31" spans="1:8" ht="12.75" customHeight="1">
      <c r="A31" s="28" t="s">
        <v>117</v>
      </c>
      <c r="B31" s="28"/>
      <c r="C31" s="28"/>
      <c r="D31" s="28"/>
      <c r="E31" s="28"/>
      <c r="F31" s="28"/>
      <c r="G31" s="28"/>
      <c r="H31" s="28"/>
    </row>
    <row r="32" spans="1:8" ht="12.75" customHeight="1">
      <c r="A32" s="29" t="s">
        <v>115</v>
      </c>
      <c r="B32" s="29"/>
      <c r="C32" s="29"/>
      <c r="D32" s="29"/>
      <c r="E32" s="29"/>
      <c r="F32" s="29"/>
      <c r="G32" s="36"/>
      <c r="H32" s="36"/>
    </row>
  </sheetData>
  <printOptions/>
  <pageMargins left="0.52" right="0.24" top="1" bottom="1" header="0.5" footer="0.5"/>
  <pageSetup fitToHeight="1" fitToWidth="1" horizontalDpi="600" verticalDpi="600" orientation="portrait" scale="83" r:id="rId1"/>
  <colBreaks count="1" manualBreakCount="1">
    <brk id="8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SheetLayoutView="75" workbookViewId="0" topLeftCell="A1">
      <selection activeCell="B10" sqref="B10"/>
    </sheetView>
  </sheetViews>
  <sheetFormatPr defaultColWidth="9.140625" defaultRowHeight="12.75"/>
  <cols>
    <col min="1" max="2" width="9.140625" style="3" customWidth="1"/>
    <col min="3" max="3" width="53.28125" style="3" customWidth="1"/>
    <col min="4" max="4" width="24.28125" style="3" customWidth="1"/>
    <col min="5" max="5" width="5.8515625" style="3" customWidth="1"/>
    <col min="6" max="6" width="24.28125" style="3" bestFit="1" customWidth="1"/>
    <col min="7" max="16384" width="9.140625" style="3" customWidth="1"/>
  </cols>
  <sheetData>
    <row r="1" spans="1:6" ht="12.75">
      <c r="A1" s="2" t="s">
        <v>44</v>
      </c>
      <c r="B1" s="2"/>
      <c r="C1" s="2"/>
      <c r="D1" s="2"/>
      <c r="E1" s="2"/>
      <c r="F1" s="2"/>
    </row>
    <row r="2" spans="1:6" ht="12.75">
      <c r="A2" s="2" t="s">
        <v>32</v>
      </c>
      <c r="B2" s="2"/>
      <c r="C2" s="2"/>
      <c r="D2" s="2"/>
      <c r="E2" s="2"/>
      <c r="F2" s="2"/>
    </row>
    <row r="3" spans="1:6" ht="12.75">
      <c r="A3" s="19" t="s">
        <v>3</v>
      </c>
      <c r="B3" s="19"/>
      <c r="C3" s="19"/>
      <c r="D3" s="19"/>
      <c r="E3" s="19"/>
      <c r="F3" s="19"/>
    </row>
    <row r="4" spans="1:6" ht="12.75">
      <c r="A4" s="9"/>
      <c r="B4" s="9"/>
      <c r="C4" s="9"/>
      <c r="D4" s="9"/>
      <c r="E4" s="9"/>
      <c r="F4" s="9"/>
    </row>
    <row r="5" spans="1:6" ht="12.75">
      <c r="A5" s="19" t="s">
        <v>47</v>
      </c>
      <c r="B5" s="19"/>
      <c r="C5" s="19"/>
      <c r="D5" s="19"/>
      <c r="E5" s="19"/>
      <c r="F5" s="19"/>
    </row>
    <row r="6" ht="12.75">
      <c r="A6" s="2" t="s">
        <v>112</v>
      </c>
    </row>
    <row r="7" spans="1:6" ht="12.75">
      <c r="A7" s="2"/>
      <c r="B7" s="2"/>
      <c r="C7" s="39"/>
      <c r="D7" s="37"/>
      <c r="E7" s="1"/>
      <c r="F7" s="1"/>
    </row>
    <row r="8" spans="1:6" ht="12.75">
      <c r="A8" s="2"/>
      <c r="B8" s="2"/>
      <c r="C8" s="39"/>
      <c r="D8" s="1" t="s">
        <v>119</v>
      </c>
      <c r="E8" s="1"/>
      <c r="F8" s="1" t="s">
        <v>120</v>
      </c>
    </row>
    <row r="9" spans="1:6" ht="12.75">
      <c r="A9" s="2"/>
      <c r="B9" s="2"/>
      <c r="C9" s="39"/>
      <c r="D9" s="37" t="s">
        <v>23</v>
      </c>
      <c r="E9" s="1"/>
      <c r="F9" s="1" t="s">
        <v>16</v>
      </c>
    </row>
    <row r="10" spans="1:6" ht="12.75">
      <c r="A10" s="2"/>
      <c r="B10" s="2"/>
      <c r="C10" s="40"/>
      <c r="D10" s="37" t="s">
        <v>31</v>
      </c>
      <c r="E10" s="1"/>
      <c r="F10" s="1" t="s">
        <v>89</v>
      </c>
    </row>
    <row r="11" spans="1:6" ht="12.75">
      <c r="A11" s="2"/>
      <c r="B11" s="2"/>
      <c r="C11" s="39"/>
      <c r="D11" s="38">
        <v>38898</v>
      </c>
      <c r="E11" s="12"/>
      <c r="F11" s="12">
        <v>38533</v>
      </c>
    </row>
    <row r="12" spans="1:6" ht="12.75">
      <c r="A12" s="2"/>
      <c r="B12" s="2"/>
      <c r="C12" s="39"/>
      <c r="D12" s="1" t="s">
        <v>40</v>
      </c>
      <c r="E12" s="1"/>
      <c r="F12" s="1" t="s">
        <v>40</v>
      </c>
    </row>
    <row r="13" spans="1:6" ht="12.75">
      <c r="A13" s="2" t="s">
        <v>61</v>
      </c>
      <c r="B13" s="2"/>
      <c r="C13" s="2"/>
      <c r="E13" s="13"/>
      <c r="F13" s="2"/>
    </row>
    <row r="14" spans="2:6" ht="12.75">
      <c r="B14" s="3" t="s">
        <v>52</v>
      </c>
      <c r="D14" s="11">
        <v>5081</v>
      </c>
      <c r="F14" s="15">
        <v>1687</v>
      </c>
    </row>
    <row r="15" spans="3:6" ht="12.75">
      <c r="C15" s="39"/>
      <c r="D15" s="11"/>
      <c r="F15" s="15"/>
    </row>
    <row r="16" spans="2:6" ht="12.75">
      <c r="B16" s="3" t="s">
        <v>27</v>
      </c>
      <c r="D16" s="6"/>
      <c r="F16" s="4"/>
    </row>
    <row r="17" spans="2:6" ht="12.75">
      <c r="B17" s="2"/>
      <c r="C17" s="51" t="s">
        <v>91</v>
      </c>
      <c r="D17" s="6">
        <v>133</v>
      </c>
      <c r="F17" s="15">
        <v>58</v>
      </c>
    </row>
    <row r="18" spans="2:6" ht="12.75">
      <c r="B18" s="2"/>
      <c r="C18" s="51" t="s">
        <v>92</v>
      </c>
      <c r="D18" s="6">
        <v>112</v>
      </c>
      <c r="F18" s="15">
        <v>12</v>
      </c>
    </row>
    <row r="19" spans="2:6" ht="12.75">
      <c r="B19" s="2"/>
      <c r="C19" s="51" t="s">
        <v>93</v>
      </c>
      <c r="D19" s="6">
        <v>234</v>
      </c>
      <c r="F19" s="15">
        <v>64</v>
      </c>
    </row>
    <row r="20" spans="2:6" ht="12.75">
      <c r="B20" s="2"/>
      <c r="C20" s="51" t="s">
        <v>35</v>
      </c>
      <c r="D20" s="6">
        <v>31</v>
      </c>
      <c r="F20" s="15">
        <v>31</v>
      </c>
    </row>
    <row r="21" spans="2:6" ht="12.75">
      <c r="B21" s="2"/>
      <c r="C21" s="51" t="s">
        <v>10</v>
      </c>
      <c r="D21" s="6">
        <v>-60</v>
      </c>
      <c r="E21" s="9"/>
      <c r="F21" s="4">
        <v>-22</v>
      </c>
    </row>
    <row r="22" spans="2:6" ht="12.75">
      <c r="B22" s="2"/>
      <c r="C22" s="51" t="s">
        <v>106</v>
      </c>
      <c r="D22" s="6">
        <v>0</v>
      </c>
      <c r="E22" s="9"/>
      <c r="F22" s="4">
        <v>-251</v>
      </c>
    </row>
    <row r="23" spans="2:6" ht="12.75">
      <c r="B23" s="2"/>
      <c r="C23" s="51" t="s">
        <v>98</v>
      </c>
      <c r="D23" s="16">
        <v>0</v>
      </c>
      <c r="F23" s="17">
        <v>-207</v>
      </c>
    </row>
    <row r="24" spans="2:6" ht="12.75">
      <c r="B24" s="3" t="s">
        <v>53</v>
      </c>
      <c r="D24" s="6">
        <f>SUM(D14:D23)</f>
        <v>5531</v>
      </c>
      <c r="F24" s="6">
        <f>SUM(F14:F23)</f>
        <v>1372</v>
      </c>
    </row>
    <row r="25" spans="2:6" ht="12.75">
      <c r="B25" s="2"/>
      <c r="C25" s="2"/>
      <c r="D25" s="41"/>
      <c r="F25" s="4"/>
    </row>
    <row r="26" spans="2:6" ht="12.75">
      <c r="B26" s="3" t="s">
        <v>21</v>
      </c>
      <c r="D26" s="6"/>
      <c r="F26" s="4"/>
    </row>
    <row r="27" spans="3:6" ht="12.75">
      <c r="C27" s="3" t="s">
        <v>67</v>
      </c>
      <c r="D27" s="6">
        <v>-10</v>
      </c>
      <c r="F27" s="4">
        <v>0</v>
      </c>
    </row>
    <row r="28" spans="3:6" ht="12.75">
      <c r="C28" s="3" t="s">
        <v>64</v>
      </c>
      <c r="D28" s="6">
        <v>-6206</v>
      </c>
      <c r="F28" s="15">
        <v>-1127</v>
      </c>
    </row>
    <row r="29" spans="3:6" ht="12.75">
      <c r="C29" s="3" t="s">
        <v>99</v>
      </c>
      <c r="D29" s="16">
        <v>585</v>
      </c>
      <c r="F29" s="17">
        <v>-101</v>
      </c>
    </row>
    <row r="30" spans="2:6" ht="12.75">
      <c r="B30" s="3" t="s">
        <v>90</v>
      </c>
      <c r="D30" s="6">
        <f>SUM(D24:D29)</f>
        <v>-100</v>
      </c>
      <c r="F30" s="6">
        <f>SUM(F24:F29)</f>
        <v>144</v>
      </c>
    </row>
    <row r="31" spans="4:6" ht="12.75">
      <c r="D31" s="6"/>
      <c r="F31" s="4"/>
    </row>
    <row r="32" spans="1:6" ht="12.75">
      <c r="A32" s="2"/>
      <c r="B32" s="3" t="s">
        <v>22</v>
      </c>
      <c r="C32" s="2"/>
      <c r="D32" s="6">
        <v>-12</v>
      </c>
      <c r="F32" s="15">
        <v>-3</v>
      </c>
    </row>
    <row r="33" spans="1:6" ht="12.75">
      <c r="A33" s="2"/>
      <c r="B33" s="3" t="s">
        <v>36</v>
      </c>
      <c r="C33" s="2"/>
      <c r="D33" s="6">
        <v>6</v>
      </c>
      <c r="F33" s="15">
        <v>0</v>
      </c>
    </row>
    <row r="34" spans="1:6" ht="12.75">
      <c r="A34" s="2"/>
      <c r="B34" s="3" t="s">
        <v>35</v>
      </c>
      <c r="C34" s="2"/>
      <c r="D34" s="6">
        <v>-31</v>
      </c>
      <c r="F34" s="17">
        <v>-31</v>
      </c>
    </row>
    <row r="35" spans="1:6" ht="12.75">
      <c r="A35" s="2"/>
      <c r="B35" s="2" t="s">
        <v>62</v>
      </c>
      <c r="D35" s="14">
        <f>SUM(D30:D34)</f>
        <v>-137</v>
      </c>
      <c r="F35" s="56">
        <f>SUM(F30:F34)</f>
        <v>110</v>
      </c>
    </row>
    <row r="36" spans="1:6" ht="12.75">
      <c r="A36" s="2"/>
      <c r="D36" s="6"/>
      <c r="F36" s="4"/>
    </row>
    <row r="37" spans="1:6" ht="12.75">
      <c r="A37" s="2" t="s">
        <v>54</v>
      </c>
      <c r="D37" s="6"/>
      <c r="F37" s="4"/>
    </row>
    <row r="38" spans="1:6" ht="12.75">
      <c r="A38" s="2"/>
      <c r="B38" s="3" t="s">
        <v>100</v>
      </c>
      <c r="D38" s="6">
        <v>0</v>
      </c>
      <c r="F38" s="4">
        <v>128</v>
      </c>
    </row>
    <row r="39" spans="1:6" ht="12.75">
      <c r="A39" s="2"/>
      <c r="B39" s="3" t="s">
        <v>103</v>
      </c>
      <c r="C39" s="2"/>
      <c r="D39" s="6">
        <v>-444</v>
      </c>
      <c r="F39" s="4">
        <v>-159</v>
      </c>
    </row>
    <row r="40" spans="1:6" ht="12.75">
      <c r="A40" s="2"/>
      <c r="B40" s="3" t="s">
        <v>10</v>
      </c>
      <c r="C40" s="2"/>
      <c r="D40" s="6">
        <f>-D21</f>
        <v>60</v>
      </c>
      <c r="F40" s="4">
        <v>22</v>
      </c>
    </row>
    <row r="41" spans="1:6" ht="12.75">
      <c r="A41" s="2"/>
      <c r="B41" s="3" t="s">
        <v>28</v>
      </c>
      <c r="C41" s="2"/>
      <c r="D41" s="6">
        <v>-1937</v>
      </c>
      <c r="F41" s="4">
        <v>-336</v>
      </c>
    </row>
    <row r="42" spans="1:6" ht="12.75">
      <c r="A42" s="2"/>
      <c r="B42" s="2" t="s">
        <v>63</v>
      </c>
      <c r="D42" s="14">
        <f>SUM(D38:D41)</f>
        <v>-2321</v>
      </c>
      <c r="F42" s="56">
        <f>SUM(F38:F41)</f>
        <v>-345</v>
      </c>
    </row>
    <row r="43" spans="1:6" ht="12.75">
      <c r="A43" s="2"/>
      <c r="D43" s="6"/>
      <c r="F43" s="4"/>
    </row>
    <row r="44" spans="1:6" ht="12.75">
      <c r="A44" s="2" t="s">
        <v>6</v>
      </c>
      <c r="C44" s="2"/>
      <c r="D44" s="6"/>
      <c r="F44" s="4"/>
    </row>
    <row r="45" spans="1:6" ht="12.75">
      <c r="A45" s="2"/>
      <c r="B45" s="3" t="s">
        <v>101</v>
      </c>
      <c r="C45" s="2"/>
      <c r="D45" s="6">
        <v>0</v>
      </c>
      <c r="F45" s="4">
        <v>3000</v>
      </c>
    </row>
    <row r="46" spans="1:6" ht="12.75">
      <c r="A46" s="2"/>
      <c r="B46" s="3" t="s">
        <v>105</v>
      </c>
      <c r="C46" s="2"/>
      <c r="D46" s="6">
        <v>-32</v>
      </c>
      <c r="F46" s="4">
        <v>-24</v>
      </c>
    </row>
    <row r="47" spans="1:6" ht="12.75">
      <c r="A47" s="2"/>
      <c r="B47" s="3" t="s">
        <v>25</v>
      </c>
      <c r="C47" s="2"/>
      <c r="D47" s="6">
        <v>-50</v>
      </c>
      <c r="F47" s="4">
        <v>-27</v>
      </c>
    </row>
    <row r="48" spans="1:6" ht="12.75">
      <c r="A48" s="2"/>
      <c r="B48" s="3" t="s">
        <v>102</v>
      </c>
      <c r="C48" s="2"/>
      <c r="D48" s="6">
        <v>1</v>
      </c>
      <c r="F48" s="4">
        <v>-42</v>
      </c>
    </row>
    <row r="49" spans="1:6" ht="12.75">
      <c r="A49" s="2"/>
      <c r="B49" s="3" t="s">
        <v>104</v>
      </c>
      <c r="C49" s="2"/>
      <c r="D49" s="6">
        <v>91</v>
      </c>
      <c r="F49" s="21">
        <v>-1</v>
      </c>
    </row>
    <row r="50" spans="1:6" ht="12.75">
      <c r="A50" s="2"/>
      <c r="B50" s="2" t="s">
        <v>11</v>
      </c>
      <c r="D50" s="14">
        <f>SUM(D45:D49)</f>
        <v>10</v>
      </c>
      <c r="F50" s="56">
        <f>SUM(F45:F49)</f>
        <v>2906</v>
      </c>
    </row>
    <row r="51" spans="1:6" ht="12.75">
      <c r="A51" s="32"/>
      <c r="B51" s="7"/>
      <c r="D51" s="6"/>
      <c r="F51" s="33"/>
    </row>
    <row r="52" spans="1:6" ht="12.75">
      <c r="A52" s="2" t="s">
        <v>55</v>
      </c>
      <c r="D52" s="6">
        <f>D35+D42+D50</f>
        <v>-2448</v>
      </c>
      <c r="F52" s="6">
        <f>F35+F42+F50</f>
        <v>2671</v>
      </c>
    </row>
    <row r="53" spans="1:6" ht="12.75">
      <c r="A53" s="32"/>
      <c r="B53" s="7"/>
      <c r="C53" s="7"/>
      <c r="D53" s="6"/>
      <c r="F53" s="33"/>
    </row>
    <row r="54" spans="1:6" ht="12.75">
      <c r="A54" s="2" t="s">
        <v>38</v>
      </c>
      <c r="B54" s="7"/>
      <c r="C54" s="7"/>
      <c r="D54" s="6">
        <v>2671</v>
      </c>
      <c r="F54" s="21" t="s">
        <v>73</v>
      </c>
    </row>
    <row r="55" spans="1:6" ht="12.75">
      <c r="A55" s="2"/>
      <c r="C55" s="7"/>
      <c r="D55" s="6"/>
      <c r="F55" s="33"/>
    </row>
    <row r="56" spans="1:6" ht="13.5" thickBot="1">
      <c r="A56" s="2" t="s">
        <v>37</v>
      </c>
      <c r="C56" s="7"/>
      <c r="D56" s="22">
        <f>SUM(D52:D55)</f>
        <v>223</v>
      </c>
      <c r="F56" s="22">
        <f>SUM(F52:F55)</f>
        <v>2671</v>
      </c>
    </row>
    <row r="57" ht="13.5" thickTop="1">
      <c r="F57" s="23"/>
    </row>
    <row r="58" spans="1:6" ht="12.75">
      <c r="A58" s="42" t="s">
        <v>94</v>
      </c>
      <c r="F58" s="23"/>
    </row>
    <row r="59" spans="1:6" ht="12.75">
      <c r="A59" s="3" t="s">
        <v>95</v>
      </c>
      <c r="F59" s="23"/>
    </row>
    <row r="60" spans="1:6" ht="12.75">
      <c r="A60" s="3" t="s">
        <v>85</v>
      </c>
      <c r="D60" s="3">
        <v>551</v>
      </c>
      <c r="F60" s="4">
        <v>2327</v>
      </c>
    </row>
    <row r="61" spans="1:6" ht="12.75">
      <c r="A61" s="3" t="s">
        <v>79</v>
      </c>
      <c r="D61" s="3">
        <v>71</v>
      </c>
      <c r="F61" s="4">
        <v>344</v>
      </c>
    </row>
    <row r="62" spans="1:6" ht="12.75">
      <c r="A62" s="3" t="s">
        <v>59</v>
      </c>
      <c r="D62" s="43">
        <v>-399</v>
      </c>
      <c r="F62" s="4">
        <v>0</v>
      </c>
    </row>
    <row r="63" spans="4:6" ht="13.5" thickBot="1">
      <c r="D63" s="44">
        <f>SUM(D60:D62)</f>
        <v>223</v>
      </c>
      <c r="F63" s="57">
        <f>SUM(F60:F62)</f>
        <v>2671</v>
      </c>
    </row>
    <row r="64" ht="13.5" thickTop="1">
      <c r="F64" s="23"/>
    </row>
    <row r="65" spans="1:6" ht="12.75">
      <c r="A65" s="7" t="s">
        <v>75</v>
      </c>
      <c r="F65" s="23"/>
    </row>
    <row r="66" spans="1:6" ht="12.75">
      <c r="A66" s="7"/>
      <c r="F66" s="23"/>
    </row>
    <row r="67" spans="1:8" ht="12.75" customHeight="1">
      <c r="A67" s="28" t="s">
        <v>118</v>
      </c>
      <c r="B67" s="28"/>
      <c r="C67" s="28"/>
      <c r="D67" s="28"/>
      <c r="E67" s="28"/>
      <c r="F67" s="28"/>
      <c r="G67" s="28"/>
      <c r="H67" s="28"/>
    </row>
    <row r="68" spans="1:8" ht="12.75" customHeight="1">
      <c r="A68" s="29" t="s">
        <v>115</v>
      </c>
      <c r="B68" s="36"/>
      <c r="C68" s="36"/>
      <c r="D68" s="36"/>
      <c r="E68" s="36"/>
      <c r="F68" s="36"/>
      <c r="G68" s="36"/>
      <c r="H68" s="36"/>
    </row>
  </sheetData>
  <printOptions/>
  <pageMargins left="0.4" right="0.24" top="0.32" bottom="0.2" header="0.22" footer="0.17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WISE HUNTER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Kong Sook Chin</dc:creator>
  <cp:keywords/>
  <dc:description/>
  <cp:lastModifiedBy>MANAGEMENT HORIZONS</cp:lastModifiedBy>
  <cp:lastPrinted>2006-08-18T06:27:24Z</cp:lastPrinted>
  <dcterms:created xsi:type="dcterms:W3CDTF">2006-07-21T04:54:44Z</dcterms:created>
  <dcterms:modified xsi:type="dcterms:W3CDTF">2006-08-18T11:17:55Z</dcterms:modified>
  <cp:category/>
  <cp:version/>
  <cp:contentType/>
  <cp:contentStatus/>
</cp:coreProperties>
</file>