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105" activeTab="1"/>
  </bookViews>
  <sheets>
    <sheet name="PL" sheetId="1" r:id="rId1"/>
    <sheet name="BS" sheetId="2" r:id="rId2"/>
    <sheet name="CS" sheetId="3" r:id="rId3"/>
    <sheet name="EQ" sheetId="4" r:id="rId4"/>
  </sheets>
  <definedNames>
    <definedName name="_xlnm.Print_Area" localSheetId="1">'BS'!$A$1:$K$86</definedName>
    <definedName name="_xlnm.Print_Area" localSheetId="2">'CS'!$A$18:$F$76</definedName>
    <definedName name="_xlnm.Print_Area" localSheetId="3">'EQ'!$A$1:$O$59</definedName>
    <definedName name="_xlnm.Print_Area" localSheetId="0">'PL'!$A$1:$J$65</definedName>
    <definedName name="_xlnm.Print_Titles" localSheetId="2">'CS'!$2:$17</definedName>
  </definedNames>
  <calcPr fullCalcOnLoad="1"/>
</workbook>
</file>

<file path=xl/sharedStrings.xml><?xml version="1.0" encoding="utf-8"?>
<sst xmlns="http://schemas.openxmlformats.org/spreadsheetml/2006/main" count="248" uniqueCount="162">
  <si>
    <r>
      <t>FRONTKEN CORPORATION BERHAD</t>
    </r>
    <r>
      <rPr>
        <b/>
        <sz val="11"/>
        <color indexed="23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</t>
    </r>
  </si>
  <si>
    <t>(Co No: 651020-T)</t>
  </si>
  <si>
    <t>(Incorporated in Malaysia)</t>
  </si>
  <si>
    <t>Inventories</t>
  </si>
  <si>
    <t>31 Dec 2006</t>
  </si>
  <si>
    <t>RM'000</t>
  </si>
  <si>
    <t>Bank overdrafts</t>
  </si>
  <si>
    <t>Trade receivables</t>
  </si>
  <si>
    <t>Trade payables</t>
  </si>
  <si>
    <t>Revenue</t>
  </si>
  <si>
    <t>Taxation</t>
  </si>
  <si>
    <t xml:space="preserve"> </t>
  </si>
  <si>
    <t>Total</t>
  </si>
  <si>
    <t>Preceding Corresponding Period</t>
  </si>
  <si>
    <t>*</t>
  </si>
  <si>
    <t>CONDENSED CONSOLIDATED INCOME STATEMENTS</t>
  </si>
  <si>
    <t>(The figures have not been audited)</t>
  </si>
  <si>
    <t>Corresponding</t>
  </si>
  <si>
    <t>Quarter</t>
  </si>
  <si>
    <t>RM '000</t>
  </si>
  <si>
    <t>Operating expenses</t>
  </si>
  <si>
    <t>Depreciation and amortisation</t>
  </si>
  <si>
    <t>Finance costs</t>
  </si>
  <si>
    <t>Other operating income</t>
  </si>
  <si>
    <t>Attributable to :</t>
  </si>
  <si>
    <t>Minority interests</t>
  </si>
  <si>
    <t xml:space="preserve">Earnings per share attributable to </t>
  </si>
  <si>
    <t>Basic (sen)</t>
  </si>
  <si>
    <t>The condensed consolidated income statement is to be read in conjuction with the accompanying notes to the interim financial report.</t>
  </si>
  <si>
    <r>
      <t>FRONTKEN CORPORATION BERHAD</t>
    </r>
    <r>
      <rPr>
        <b/>
        <sz val="12"/>
        <color indexed="23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</t>
    </r>
  </si>
  <si>
    <t>CONDENSED CONSOLIDATED BALANCE SHEETS</t>
  </si>
  <si>
    <t>ASSETS</t>
  </si>
  <si>
    <t>Non-current assets</t>
  </si>
  <si>
    <t>Property, plant and equipment</t>
  </si>
  <si>
    <t>Investment in associated company</t>
  </si>
  <si>
    <t>Goodwill on consolidation</t>
  </si>
  <si>
    <t>Intangible assets</t>
  </si>
  <si>
    <t>Total non-current assets</t>
  </si>
  <si>
    <t>Current assets</t>
  </si>
  <si>
    <t>Other receivables</t>
  </si>
  <si>
    <t>Fixed deposits with licensed bank</t>
  </si>
  <si>
    <t>Cash and bank balances</t>
  </si>
  <si>
    <t>Total current assets</t>
  </si>
  <si>
    <t>Total assets</t>
  </si>
  <si>
    <t>EQUITY AND LIABILITIES</t>
  </si>
  <si>
    <t>Capital and reserve</t>
  </si>
  <si>
    <t>Share capital</t>
  </si>
  <si>
    <t>Share premium</t>
  </si>
  <si>
    <t>Reserves</t>
  </si>
  <si>
    <t>Equity attributable to equity holders of the parent</t>
  </si>
  <si>
    <t>Total equity</t>
  </si>
  <si>
    <t>Non-current liabilities</t>
  </si>
  <si>
    <t>Bank borrowings</t>
  </si>
  <si>
    <t>Deferred income</t>
  </si>
  <si>
    <t xml:space="preserve">Hire-purchase payables </t>
  </si>
  <si>
    <t>Deferred tax liabilities</t>
  </si>
  <si>
    <t>Total non-current liabilities</t>
  </si>
  <si>
    <t>Current liabilities</t>
  </si>
  <si>
    <t>Other payables</t>
  </si>
  <si>
    <t>Bank borrowings - current portion</t>
  </si>
  <si>
    <t>Deferred income - current portion</t>
  </si>
  <si>
    <t>Hire purchase payable - current portion</t>
  </si>
  <si>
    <t>Tax liabilities</t>
  </si>
  <si>
    <t>Total current liabilities</t>
  </si>
  <si>
    <t>Total liabilities</t>
  </si>
  <si>
    <t>Total equity and liabilities</t>
  </si>
  <si>
    <t>Notes :</t>
  </si>
  <si>
    <t>The condensed consolidated balance sheet is to be read in conjuction with the accompanying notes to the interim financial report.</t>
  </si>
  <si>
    <t>(Co Reg No: 651020-T)</t>
  </si>
  <si>
    <t>CONDENSED CONSOLIDATED STATEMENT OF CHANGES IN EQUITY</t>
  </si>
  <si>
    <t xml:space="preserve">Distributable - </t>
  </si>
  <si>
    <t>Share</t>
  </si>
  <si>
    <t xml:space="preserve">Share </t>
  </si>
  <si>
    <t>Unappropriated profit/</t>
  </si>
  <si>
    <t>Translation</t>
  </si>
  <si>
    <t>Minority</t>
  </si>
  <si>
    <t>capital</t>
  </si>
  <si>
    <t>premium</t>
  </si>
  <si>
    <t>(Accumulated loss)</t>
  </si>
  <si>
    <t>reserve</t>
  </si>
  <si>
    <t>interest</t>
  </si>
  <si>
    <t>Arising from acquisition of subsidiary companies</t>
  </si>
  <si>
    <t>Arising from translation difference</t>
  </si>
  <si>
    <t>Comprising 2 ordinary shares of RM1.00 each.</t>
  </si>
  <si>
    <t>The condensed consolidated statement of changes in equity is to be read in conjuction with the accompanying notes to the interim financial report.</t>
  </si>
  <si>
    <t>CONDENSED CONSOLIDATED CASH FLOW STATEMENTS</t>
  </si>
  <si>
    <t>CUMULATIVE QUARTER</t>
  </si>
  <si>
    <t>Current  Period To Date</t>
  </si>
  <si>
    <t>CASH FLOWS FROM OPERATING ACTIVITIES</t>
  </si>
  <si>
    <t>Adjustments for:</t>
  </si>
  <si>
    <t>Income tax expense recognised in income statement</t>
  </si>
  <si>
    <t>Depreciation for property, plant and equipment</t>
  </si>
  <si>
    <t>Amortisation of intangible assets</t>
  </si>
  <si>
    <t>Receivables</t>
  </si>
  <si>
    <t>Payables</t>
  </si>
  <si>
    <t>Cash generated from operations</t>
  </si>
  <si>
    <t>Tax paid</t>
  </si>
  <si>
    <t>Net cash from operating activities</t>
  </si>
  <si>
    <t>CASH FLOWS FROM INVESTING ACTIVITIES</t>
  </si>
  <si>
    <t>Proceeds from sales of property, plant &amp; equipment</t>
  </si>
  <si>
    <t>Purchase of property, plant &amp; equipment</t>
  </si>
  <si>
    <t>Net cash used in investing activities</t>
  </si>
  <si>
    <t>CASH FLOWS FROM FINANCING ACTIVITIES</t>
  </si>
  <si>
    <t>Proceeds from issuance of shares</t>
  </si>
  <si>
    <t>Net cash from financing activities</t>
  </si>
  <si>
    <t>CASH AND CASH EQUIVALENTS AT BEGINNING OF FINANCIAL PERIOD</t>
  </si>
  <si>
    <t>CASH AND CASH EQUIVALENTS AT END OF FINANCIAL PERIOD</t>
  </si>
  <si>
    <t>The condensed consolidated cash flow statement is to be read in conjunction with the accompanying notes to the interim financial report.</t>
  </si>
  <si>
    <t>Unaudited</t>
  </si>
  <si>
    <t xml:space="preserve">Audited         </t>
  </si>
  <si>
    <r>
      <t>The comparative figures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are based on the audited financial statements of the Company for the financial year ended 31 December 2006</t>
    </r>
  </si>
  <si>
    <t>`</t>
  </si>
  <si>
    <t>As at 1 January 2007</t>
  </si>
  <si>
    <t>As at 1 January 2006</t>
  </si>
  <si>
    <t>Shares issued for the acquistion of subsidiaries</t>
  </si>
  <si>
    <t>Arising from acquisition of subsidiaries</t>
  </si>
  <si>
    <t>CORRESPONDING PERIOD</t>
  </si>
  <si>
    <t>Interest paid</t>
  </si>
  <si>
    <t>Interest expense</t>
  </si>
  <si>
    <t>Interest income</t>
  </si>
  <si>
    <t>THE CASH AND CASH EQUIVALENTS COMPRISE:</t>
  </si>
  <si>
    <t>CASH AND BANK BALANCES</t>
  </si>
  <si>
    <t>BANK OVERDRAFT</t>
  </si>
  <si>
    <t>As at 31 March 2006</t>
  </si>
  <si>
    <t>Prepaid lease payments on leasehold land</t>
  </si>
  <si>
    <t>(Restated)</t>
  </si>
  <si>
    <t>Current Year</t>
  </si>
  <si>
    <t>30 Jun 2007</t>
  </si>
  <si>
    <t>30 Jun 2006</t>
  </si>
  <si>
    <t>Preceding Year</t>
  </si>
  <si>
    <t>To-date</t>
  </si>
  <si>
    <t>Period</t>
  </si>
  <si>
    <t>Individual Quarter</t>
  </si>
  <si>
    <t>Cumulative Quarter</t>
  </si>
  <si>
    <t>30Jun 2006</t>
  </si>
  <si>
    <t>Repayment of hire purchase payables</t>
  </si>
  <si>
    <t>EFFECT OF EXCHANGE DIFFERENCES</t>
  </si>
  <si>
    <t>The comparative figures are based on preceding corresponding period ended 30 Jun 2006 of the Company.</t>
  </si>
  <si>
    <t>Shares issued pursuant to Rights Issue</t>
  </si>
  <si>
    <t>Acquisiton of associate</t>
  </si>
  <si>
    <t>As at 30 Jun 2007</t>
  </si>
  <si>
    <t>FOR 2ND QUARTER ENDED 30 JUNE 2007</t>
  </si>
  <si>
    <t>Share of results of associated companies</t>
  </si>
  <si>
    <t>The comparative figures are based on the unaudited financial statements of the Company for the financial period ended 30 June 2006.</t>
  </si>
  <si>
    <t xml:space="preserve"> AS AT 30 JUNE 2007</t>
  </si>
  <si>
    <t>FOR THE 2ND QUARTER ENDED 30 JUNE 2007</t>
  </si>
  <si>
    <t>SHORT-TERM DEPOSITS WITH LICENSED BANKS</t>
  </si>
  <si>
    <t>Equity holders of the company</t>
  </si>
  <si>
    <t>equity holders of the company :</t>
  </si>
  <si>
    <t>Net assets per share (RM)</t>
  </si>
  <si>
    <t>Profit for the year</t>
  </si>
  <si>
    <t>NET INCREASE/(DECREASE) IN CASH AND CASH EQUIVALENTS</t>
  </si>
  <si>
    <t>Operating profit / before working capital changes</t>
  </si>
  <si>
    <t>Interest received</t>
  </si>
  <si>
    <t>Profit before amortisation, depreciation and finance cost</t>
  </si>
  <si>
    <t>Profit before taxation</t>
  </si>
  <si>
    <t>Net Profit for the period</t>
  </si>
  <si>
    <t>Profit for the period</t>
  </si>
  <si>
    <t>Proceeds from subscription of shares in subsidiary</t>
  </si>
  <si>
    <t>Amortisation of prepaid land lease</t>
  </si>
  <si>
    <t>Proceeds from term loans</t>
  </si>
  <si>
    <t>FOR THE 2ND QUARTER ENDED 30 JUNE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</si>
</sst>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0.0%"/>
    <numFmt numFmtId="175" formatCode="#,##0\ ;[Red]\(#,##0\);&quot;  -     &quot;"/>
    <numFmt numFmtId="176" formatCode="_(* #,##0.0_);_(* \(#,##0.0\);_(* &quot;-&quot;??_);_(@_)"/>
    <numFmt numFmtId="177" formatCode="_(* #,##0.0000_);_(* \(#,##0.0000\);_(* &quot;-&quot;??_);_(@_)"/>
    <numFmt numFmtId="178" formatCode="_(* #,##0\);_(* \(#,##0\);_(* &quot;-&quot;??_);_(@_)"/>
    <numFmt numFmtId="179" formatCode="_(* #,##0;_(* \(#,##0\);_(* &quot;-&quot;??_);_(@_)"/>
    <numFmt numFmtId="180" formatCode="_(* #,##0.00000_);_(* \(#,##0.00000\);_(* &quot;-&quot;??_);_(@_)"/>
  </numFmts>
  <fonts count="18">
    <font>
      <sz val="10"/>
      <name val="Arial"/>
      <family val="0"/>
    </font>
    <font>
      <sz val="11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2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2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6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left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172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0" xfId="15" applyNumberFormat="1" applyFont="1" applyAlignment="1">
      <alignment horizontal="left"/>
    </xf>
    <xf numFmtId="172" fontId="7" fillId="0" borderId="0" xfId="15" applyNumberFormat="1" applyFont="1" applyAlignment="1">
      <alignment/>
    </xf>
    <xf numFmtId="172" fontId="8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/>
    </xf>
    <xf numFmtId="0" fontId="8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  <xf numFmtId="0" fontId="8" fillId="0" borderId="0" xfId="15" applyNumberFormat="1" applyFont="1" applyBorder="1" applyAlignment="1">
      <alignment horizontal="center"/>
    </xf>
    <xf numFmtId="0" fontId="7" fillId="0" borderId="0" xfId="15" applyNumberFormat="1" applyFont="1" applyBorder="1" applyAlignment="1">
      <alignment horizontal="center"/>
    </xf>
    <xf numFmtId="49" fontId="8" fillId="0" borderId="0" xfId="15" applyNumberFormat="1" applyFont="1" applyAlignment="1">
      <alignment horizontal="center" wrapText="1"/>
    </xf>
    <xf numFmtId="172" fontId="8" fillId="0" borderId="0" xfId="15" applyNumberFormat="1" applyFont="1" applyAlignment="1">
      <alignment horizontal="center"/>
    </xf>
    <xf numFmtId="172" fontId="7" fillId="0" borderId="0" xfId="15" applyNumberFormat="1" applyFont="1" applyAlignment="1">
      <alignment horizontal="center"/>
    </xf>
    <xf numFmtId="172" fontId="9" fillId="0" borderId="0" xfId="15" applyNumberFormat="1" applyFont="1" applyAlignment="1">
      <alignment/>
    </xf>
    <xf numFmtId="172" fontId="7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 horizontal="left"/>
    </xf>
    <xf numFmtId="172" fontId="9" fillId="0" borderId="0" xfId="15" applyNumberFormat="1" applyFont="1" applyFill="1" applyBorder="1" applyAlignment="1">
      <alignment horizontal="center"/>
    </xf>
    <xf numFmtId="172" fontId="7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 horizontal="center"/>
    </xf>
    <xf numFmtId="172" fontId="9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172" fontId="9" fillId="0" borderId="1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0" xfId="15" applyNumberFormat="1" applyFont="1" applyAlignment="1">
      <alignment wrapText="1"/>
    </xf>
    <xf numFmtId="172" fontId="9" fillId="0" borderId="0" xfId="15" applyNumberFormat="1" applyFont="1" applyFill="1" applyBorder="1" applyAlignment="1" quotePrefix="1">
      <alignment horizontal="right"/>
    </xf>
    <xf numFmtId="172" fontId="7" fillId="0" borderId="0" xfId="15" applyNumberFormat="1" applyFont="1" applyFill="1" applyBorder="1" applyAlignment="1" quotePrefix="1">
      <alignment horizontal="right"/>
    </xf>
    <xf numFmtId="172" fontId="9" fillId="0" borderId="0" xfId="15" applyNumberFormat="1" applyFont="1" applyFill="1" applyBorder="1" applyAlignment="1">
      <alignment horizontal="right"/>
    </xf>
    <xf numFmtId="172" fontId="7" fillId="0" borderId="0" xfId="15" applyNumberFormat="1" applyFont="1" applyFill="1" applyBorder="1" applyAlignment="1">
      <alignment horizontal="right"/>
    </xf>
    <xf numFmtId="172" fontId="7" fillId="0" borderId="0" xfId="15" applyNumberFormat="1" applyFont="1" applyAlignment="1" quotePrefix="1">
      <alignment/>
    </xf>
    <xf numFmtId="172" fontId="7" fillId="0" borderId="0" xfId="15" applyNumberFormat="1" applyFont="1" applyFill="1" applyAlignment="1">
      <alignment horizontal="center"/>
    </xf>
    <xf numFmtId="172" fontId="9" fillId="0" borderId="1" xfId="15" applyNumberFormat="1" applyFont="1" applyFill="1" applyBorder="1" applyAlignment="1">
      <alignment horizontal="right"/>
    </xf>
    <xf numFmtId="172" fontId="7" fillId="0" borderId="1" xfId="15" applyNumberFormat="1" applyFont="1" applyFill="1" applyBorder="1" applyAlignment="1">
      <alignment horizontal="right"/>
    </xf>
    <xf numFmtId="172" fontId="9" fillId="0" borderId="2" xfId="15" applyNumberFormat="1" applyFont="1" applyFill="1" applyBorder="1" applyAlignment="1">
      <alignment horizontal="center"/>
    </xf>
    <xf numFmtId="172" fontId="7" fillId="0" borderId="2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/>
    </xf>
    <xf numFmtId="172" fontId="7" fillId="0" borderId="2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left" indent="1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>
      <alignment/>
    </xf>
    <xf numFmtId="172" fontId="9" fillId="0" borderId="0" xfId="15" applyNumberFormat="1" applyFont="1" applyAlignment="1">
      <alignment/>
    </xf>
    <xf numFmtId="172" fontId="9" fillId="0" borderId="0" xfId="15" applyNumberFormat="1" applyFont="1" applyAlignment="1">
      <alignment horizontal="left"/>
    </xf>
    <xf numFmtId="172" fontId="9" fillId="0" borderId="0" xfId="15" applyNumberFormat="1" applyFont="1" applyAlignment="1">
      <alignment horizontal="center"/>
    </xf>
    <xf numFmtId="176" fontId="9" fillId="0" borderId="0" xfId="15" applyNumberFormat="1" applyFont="1" applyAlignment="1">
      <alignment/>
    </xf>
    <xf numFmtId="172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2" fontId="9" fillId="0" borderId="0" xfId="15" applyNumberFormat="1" applyFont="1" applyAlignment="1">
      <alignment horizontal="centerContinuous"/>
    </xf>
    <xf numFmtId="176" fontId="9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15" applyNumberFormat="1" applyFont="1" applyAlignment="1">
      <alignment horizontal="left"/>
    </xf>
    <xf numFmtId="172" fontId="7" fillId="0" borderId="0" xfId="15" applyNumberFormat="1" applyFont="1" applyBorder="1" applyAlignment="1">
      <alignment/>
    </xf>
    <xf numFmtId="0" fontId="8" fillId="0" borderId="0" xfId="15" applyNumberFormat="1" applyFont="1" applyAlignment="1">
      <alignment horizontal="center" wrapText="1"/>
    </xf>
    <xf numFmtId="49" fontId="8" fillId="0" borderId="0" xfId="15" applyNumberFormat="1" applyFont="1" applyAlignment="1">
      <alignment horizontal="center"/>
    </xf>
    <xf numFmtId="172" fontId="8" fillId="0" borderId="0" xfId="15" applyNumberFormat="1" applyFont="1" applyBorder="1" applyAlignment="1">
      <alignment horizontal="center"/>
    </xf>
    <xf numFmtId="0" fontId="8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15" applyNumberFormat="1" applyFont="1" applyFill="1" applyAlignment="1" quotePrefix="1">
      <alignment horizontal="center"/>
    </xf>
    <xf numFmtId="0" fontId="7" fillId="0" borderId="0" xfId="15" applyNumberFormat="1" applyFont="1" applyFill="1" applyAlignment="1">
      <alignment horizontal="left"/>
    </xf>
    <xf numFmtId="43" fontId="7" fillId="0" borderId="0" xfId="15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15" applyNumberFormat="1" applyFont="1" applyFill="1" applyAlignment="1">
      <alignment horizontal="left"/>
    </xf>
    <xf numFmtId="172" fontId="7" fillId="0" borderId="3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 horizontal="left"/>
    </xf>
    <xf numFmtId="172" fontId="7" fillId="0" borderId="2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 horizontal="center"/>
    </xf>
    <xf numFmtId="0" fontId="7" fillId="0" borderId="0" xfId="15" applyNumberFormat="1" applyFont="1" applyFill="1" applyAlignment="1">
      <alignment/>
    </xf>
    <xf numFmtId="172" fontId="7" fillId="0" borderId="3" xfId="15" applyNumberFormat="1" applyFont="1" applyFill="1" applyBorder="1" applyAlignment="1">
      <alignment/>
    </xf>
    <xf numFmtId="172" fontId="8" fillId="0" borderId="0" xfId="15" applyNumberFormat="1" applyFont="1" applyFill="1" applyAlignment="1">
      <alignment/>
    </xf>
    <xf numFmtId="177" fontId="7" fillId="0" borderId="0" xfId="15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43" fontId="7" fillId="0" borderId="0" xfId="15" applyNumberFormat="1" applyFont="1" applyFill="1" applyAlignment="1">
      <alignment/>
    </xf>
    <xf numFmtId="0" fontId="8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 horizontal="left"/>
    </xf>
    <xf numFmtId="172" fontId="9" fillId="0" borderId="0" xfId="15" applyNumberFormat="1" applyFont="1" applyFill="1" applyAlignment="1">
      <alignment horizontal="center"/>
    </xf>
    <xf numFmtId="172" fontId="9" fillId="0" borderId="0" xfId="15" applyNumberFormat="1" applyFont="1" applyFill="1" applyAlignment="1">
      <alignment/>
    </xf>
    <xf numFmtId="176" fontId="9" fillId="0" borderId="0" xfId="15" applyNumberFormat="1" applyFont="1" applyFill="1" applyAlignment="1">
      <alignment/>
    </xf>
    <xf numFmtId="172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2" fontId="9" fillId="0" borderId="0" xfId="15" applyNumberFormat="1" applyFont="1" applyFill="1" applyAlignment="1">
      <alignment horizontal="centerContinuous"/>
    </xf>
    <xf numFmtId="176" fontId="9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5" fontId="4" fillId="0" borderId="0" xfId="22" applyFont="1">
      <alignment/>
      <protection/>
    </xf>
    <xf numFmtId="175" fontId="1" fillId="0" borderId="0" xfId="22" applyFont="1">
      <alignment/>
      <protection/>
    </xf>
    <xf numFmtId="175" fontId="4" fillId="0" borderId="0" xfId="22" applyFont="1" applyAlignment="1">
      <alignment horizontal="left"/>
      <protection/>
    </xf>
    <xf numFmtId="175" fontId="4" fillId="0" borderId="0" xfId="22" applyFont="1" applyAlignment="1">
      <alignment horizontal="center"/>
      <protection/>
    </xf>
    <xf numFmtId="175" fontId="8" fillId="0" borderId="0" xfId="22" applyFont="1" applyAlignment="1">
      <alignment horizontal="center"/>
      <protection/>
    </xf>
    <xf numFmtId="175" fontId="8" fillId="0" borderId="0" xfId="22" applyFont="1" applyBorder="1" applyAlignment="1">
      <alignment horizontal="center"/>
      <protection/>
    </xf>
    <xf numFmtId="175" fontId="8" fillId="0" borderId="0" xfId="22" applyFont="1">
      <alignment/>
      <protection/>
    </xf>
    <xf numFmtId="175" fontId="13" fillId="0" borderId="0" xfId="22" applyFont="1" applyAlignment="1">
      <alignment horizontal="center"/>
      <protection/>
    </xf>
    <xf numFmtId="175" fontId="7" fillId="0" borderId="0" xfId="22" applyFont="1">
      <alignment/>
      <protection/>
    </xf>
    <xf numFmtId="175" fontId="7" fillId="0" borderId="0" xfId="22" applyFont="1" applyAlignment="1">
      <alignment horizontal="right"/>
      <protection/>
    </xf>
    <xf numFmtId="172" fontId="7" fillId="0" borderId="0" xfId="22" applyNumberFormat="1" applyFont="1" applyBorder="1" applyAlignment="1">
      <alignment horizontal="right"/>
      <protection/>
    </xf>
    <xf numFmtId="172" fontId="7" fillId="0" borderId="0" xfId="22" applyNumberFormat="1" applyFont="1" applyBorder="1" applyAlignment="1">
      <alignment horizontal="center"/>
      <protection/>
    </xf>
    <xf numFmtId="172" fontId="7" fillId="0" borderId="0" xfId="22" applyNumberFormat="1" applyFont="1" applyBorder="1">
      <alignment/>
      <protection/>
    </xf>
    <xf numFmtId="0" fontId="9" fillId="0" borderId="0" xfId="22" applyNumberFormat="1" applyFont="1" applyAlignment="1">
      <alignment horizontal="left" wrapText="1"/>
      <protection/>
    </xf>
    <xf numFmtId="41" fontId="9" fillId="0" borderId="0" xfId="22" applyNumberFormat="1" applyFont="1" applyBorder="1" applyAlignment="1">
      <alignment horizontal="right"/>
      <protection/>
    </xf>
    <xf numFmtId="41" fontId="9" fillId="0" borderId="0" xfId="22" applyNumberFormat="1" applyFont="1" applyBorder="1" applyAlignment="1">
      <alignment horizontal="center"/>
      <protection/>
    </xf>
    <xf numFmtId="41" fontId="9" fillId="0" borderId="0" xfId="22" applyNumberFormat="1" applyFont="1" applyBorder="1" applyAlignment="1">
      <alignment/>
      <protection/>
    </xf>
    <xf numFmtId="172" fontId="7" fillId="0" borderId="0" xfId="0" applyNumberFormat="1" applyFont="1" applyAlignment="1">
      <alignment/>
    </xf>
    <xf numFmtId="172" fontId="9" fillId="0" borderId="0" xfId="22" applyNumberFormat="1" applyFont="1" applyBorder="1">
      <alignment/>
      <protection/>
    </xf>
    <xf numFmtId="175" fontId="9" fillId="0" borderId="0" xfId="22" applyFont="1">
      <alignment/>
      <protection/>
    </xf>
    <xf numFmtId="172" fontId="9" fillId="0" borderId="0" xfId="22" applyNumberFormat="1" applyFont="1" applyBorder="1" applyAlignment="1">
      <alignment horizontal="center"/>
      <protection/>
    </xf>
    <xf numFmtId="172" fontId="9" fillId="0" borderId="0" xfId="22" applyNumberFormat="1" applyFont="1" applyFill="1" applyBorder="1" applyAlignment="1">
      <alignment horizontal="center"/>
      <protection/>
    </xf>
    <xf numFmtId="172" fontId="7" fillId="0" borderId="1" xfId="22" applyNumberFormat="1" applyFont="1" applyBorder="1">
      <alignment/>
      <protection/>
    </xf>
    <xf numFmtId="172" fontId="7" fillId="0" borderId="0" xfId="22" applyNumberFormat="1" applyFont="1">
      <alignment/>
      <protection/>
    </xf>
    <xf numFmtId="172" fontId="7" fillId="0" borderId="1" xfId="22" applyNumberFormat="1" applyFont="1" applyBorder="1" applyAlignment="1">
      <alignment horizontal="center"/>
      <protection/>
    </xf>
    <xf numFmtId="172" fontId="8" fillId="0" borderId="0" xfId="22" applyNumberFormat="1" applyFont="1" applyBorder="1">
      <alignment/>
      <protection/>
    </xf>
    <xf numFmtId="176" fontId="7" fillId="0" borderId="0" xfId="15" applyNumberFormat="1" applyFont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right"/>
    </xf>
    <xf numFmtId="172" fontId="4" fillId="0" borderId="0" xfId="15" applyNumberFormat="1" applyFont="1" applyAlignment="1">
      <alignment horizontal="center" vertical="center" wrapText="1"/>
    </xf>
    <xf numFmtId="49" fontId="4" fillId="0" borderId="0" xfId="15" applyNumberFormat="1" applyFont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72" fontId="1" fillId="0" borderId="0" xfId="17" applyNumberFormat="1" applyFont="1" applyBorder="1" applyAlignment="1">
      <alignment horizontal="center"/>
    </xf>
    <xf numFmtId="172" fontId="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1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172" fontId="1" fillId="0" borderId="1" xfId="17" applyNumberFormat="1" applyFont="1" applyFill="1" applyBorder="1" applyAlignment="1">
      <alignment horizontal="center"/>
    </xf>
    <xf numFmtId="172" fontId="1" fillId="0" borderId="1" xfId="17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2" fontId="1" fillId="0" borderId="4" xfId="17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72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 horizontal="centerContinuous"/>
    </xf>
    <xf numFmtId="172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43" fontId="7" fillId="0" borderId="0" xfId="15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5" xfId="15" applyNumberFormat="1" applyFont="1" applyBorder="1" applyAlignment="1">
      <alignment horizontal="center"/>
    </xf>
    <xf numFmtId="0" fontId="7" fillId="0" borderId="5" xfId="15" applyNumberFormat="1" applyFont="1" applyBorder="1" applyAlignment="1">
      <alignment horizontal="center"/>
    </xf>
    <xf numFmtId="172" fontId="7" fillId="0" borderId="0" xfId="22" applyNumberFormat="1" applyFont="1" applyBorder="1" applyAlignment="1">
      <alignment horizontal="left"/>
      <protection/>
    </xf>
    <xf numFmtId="172" fontId="8" fillId="0" borderId="2" xfId="22" applyNumberFormat="1" applyFont="1" applyBorder="1">
      <alignment/>
      <protection/>
    </xf>
    <xf numFmtId="43" fontId="7" fillId="0" borderId="0" xfId="15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15" applyNumberFormat="1" applyFont="1" applyFill="1" applyAlignment="1">
      <alignment horizontal="center"/>
    </xf>
    <xf numFmtId="172" fontId="4" fillId="0" borderId="0" xfId="15" applyNumberFormat="1" applyFont="1" applyFill="1" applyAlignment="1">
      <alignment horizontal="center"/>
    </xf>
    <xf numFmtId="172" fontId="1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173" fontId="7" fillId="0" borderId="0" xfId="15" applyNumberFormat="1" applyFont="1" applyBorder="1" applyAlignment="1">
      <alignment horizontal="center"/>
    </xf>
    <xf numFmtId="172" fontId="1" fillId="0" borderId="1" xfId="15" applyNumberFormat="1" applyFont="1" applyBorder="1" applyAlignment="1">
      <alignment/>
    </xf>
    <xf numFmtId="172" fontId="1" fillId="0" borderId="0" xfId="15" applyNumberFormat="1" applyFont="1" applyBorder="1" applyAlignment="1">
      <alignment horizontal="center"/>
    </xf>
    <xf numFmtId="172" fontId="1" fillId="0" borderId="4" xfId="15" applyNumberFormat="1" applyFont="1" applyBorder="1" applyAlignment="1">
      <alignment/>
    </xf>
    <xf numFmtId="0" fontId="17" fillId="0" borderId="0" xfId="0" applyFont="1" applyAlignment="1">
      <alignment/>
    </xf>
    <xf numFmtId="176" fontId="8" fillId="0" borderId="0" xfId="15" applyNumberFormat="1" applyFont="1" applyFill="1" applyBorder="1" applyAlignment="1">
      <alignment horizontal="center"/>
    </xf>
    <xf numFmtId="43" fontId="8" fillId="0" borderId="0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2" fontId="8" fillId="0" borderId="0" xfId="15" applyNumberFormat="1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172" fontId="7" fillId="0" borderId="0" xfId="15" applyNumberFormat="1" applyFont="1" applyAlignment="1">
      <alignment horizontal="left" wrapText="1"/>
    </xf>
    <xf numFmtId="172" fontId="7" fillId="0" borderId="0" xfId="15" applyNumberFormat="1" applyFont="1" applyAlignment="1">
      <alignment horizontal="left"/>
    </xf>
    <xf numFmtId="0" fontId="9" fillId="0" borderId="0" xfId="15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4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omma_Crystalville Sept03 Audit" xfId="17"/>
    <cellStyle name="Currency" xfId="18"/>
    <cellStyle name="Currency [0]" xfId="19"/>
    <cellStyle name="Followed Hyperlink" xfId="20"/>
    <cellStyle name="Hyperlink" xfId="21"/>
    <cellStyle name="Normal_Sunrise Berhad-0210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114300</xdr:rowOff>
    </xdr:from>
    <xdr:to>
      <xdr:col>4</xdr:col>
      <xdr:colOff>228600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76200</xdr:rowOff>
    </xdr:from>
    <xdr:to>
      <xdr:col>5</xdr:col>
      <xdr:colOff>619125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762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2190750</xdr:colOff>
      <xdr:row>0</xdr:row>
      <xdr:rowOff>47625</xdr:rowOff>
    </xdr:from>
    <xdr:to>
      <xdr:col>2</xdr:col>
      <xdr:colOff>3390900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95250</xdr:rowOff>
    </xdr:from>
    <xdr:to>
      <xdr:col>7</xdr:col>
      <xdr:colOff>323850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95250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I59" sqref="I59"/>
    </sheetView>
  </sheetViews>
  <sheetFormatPr defaultColWidth="9.140625" defaultRowHeight="12.75"/>
  <cols>
    <col min="2" max="2" width="40.8515625" style="0" customWidth="1"/>
    <col min="3" max="3" width="4.421875" style="0" customWidth="1"/>
    <col min="4" max="4" width="13.8515625" style="0" customWidth="1"/>
    <col min="5" max="5" width="5.57421875" style="0" customWidth="1"/>
    <col min="6" max="6" width="13.140625" style="0" customWidth="1"/>
    <col min="7" max="7" width="5.28125" style="0" customWidth="1"/>
    <col min="8" max="8" width="12.00390625" style="0" customWidth="1"/>
    <col min="9" max="9" width="5.8515625" style="0" customWidth="1"/>
    <col min="10" max="10" width="12.00390625" style="0" customWidth="1"/>
  </cols>
  <sheetData>
    <row r="1" ht="15">
      <c r="A1" s="177"/>
    </row>
    <row r="2" spans="1:10" ht="12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5.75">
      <c r="A5" s="180" t="s">
        <v>29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.75">
      <c r="A6" s="65" t="s">
        <v>1</v>
      </c>
      <c r="B6" s="29"/>
      <c r="C6" s="29"/>
      <c r="D6" s="29"/>
      <c r="E6" s="29"/>
      <c r="F6" s="29"/>
      <c r="G6" s="29"/>
      <c r="H6" s="66"/>
      <c r="I6" s="66"/>
      <c r="J6" s="66"/>
    </row>
    <row r="7" spans="1:10" ht="12.75">
      <c r="A7" s="19" t="s">
        <v>2</v>
      </c>
      <c r="B7" s="29"/>
      <c r="C7" s="29"/>
      <c r="D7" s="29"/>
      <c r="E7" s="29"/>
      <c r="F7" s="29"/>
      <c r="G7" s="29"/>
      <c r="H7" s="66"/>
      <c r="I7" s="66"/>
      <c r="J7" s="66"/>
    </row>
    <row r="8" spans="1:10" ht="12.75">
      <c r="A8" s="19"/>
      <c r="B8" s="29"/>
      <c r="C8" s="29"/>
      <c r="D8" s="29"/>
      <c r="E8" s="29"/>
      <c r="F8" s="29"/>
      <c r="G8" s="29"/>
      <c r="H8" s="66"/>
      <c r="I8" s="66"/>
      <c r="J8" s="66"/>
    </row>
    <row r="9" ht="15">
      <c r="A9" s="177"/>
    </row>
    <row r="10" spans="1:10" ht="15">
      <c r="A10" s="14" t="s">
        <v>15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5" t="s">
        <v>141</v>
      </c>
      <c r="B11" s="6"/>
      <c r="C11" s="3"/>
      <c r="D11" s="3"/>
      <c r="E11" s="3"/>
      <c r="F11" s="3"/>
      <c r="G11" s="3"/>
      <c r="H11" s="3"/>
      <c r="I11" s="3"/>
      <c r="J11" s="3"/>
    </row>
    <row r="12" spans="1:10" ht="15">
      <c r="A12" s="11" t="s">
        <v>16</v>
      </c>
      <c r="B12" s="6"/>
      <c r="C12" s="6"/>
      <c r="D12" s="3"/>
      <c r="E12" s="3"/>
      <c r="F12" s="3"/>
      <c r="G12" s="3"/>
      <c r="H12" s="3"/>
      <c r="I12" s="3"/>
      <c r="J12" s="3"/>
    </row>
    <row r="13" spans="1:10" ht="15">
      <c r="A13" s="6"/>
      <c r="B13" s="6"/>
      <c r="C13" s="6"/>
      <c r="D13" s="3"/>
      <c r="E13" s="3"/>
      <c r="F13" s="3"/>
      <c r="G13" s="3"/>
      <c r="H13" s="3"/>
      <c r="I13" s="3"/>
      <c r="J13" s="3"/>
    </row>
    <row r="14" spans="1:10" ht="12.75">
      <c r="A14" s="16"/>
      <c r="B14" s="17"/>
      <c r="C14" s="18"/>
      <c r="D14" s="181" t="s">
        <v>132</v>
      </c>
      <c r="E14" s="181"/>
      <c r="F14" s="181"/>
      <c r="G14" s="20"/>
      <c r="H14" s="181" t="s">
        <v>133</v>
      </c>
      <c r="I14" s="181"/>
      <c r="J14" s="181"/>
    </row>
    <row r="15" spans="1:10" ht="13.5" thickBot="1">
      <c r="A15" s="18"/>
      <c r="B15" s="17"/>
      <c r="C15" s="18"/>
      <c r="D15" s="162"/>
      <c r="E15" s="163"/>
      <c r="F15" s="162" t="s">
        <v>11</v>
      </c>
      <c r="G15" s="163"/>
      <c r="H15" s="162"/>
      <c r="I15" s="163"/>
      <c r="J15" s="162" t="s">
        <v>11</v>
      </c>
    </row>
    <row r="16" spans="1:10" ht="12.75">
      <c r="A16" s="18"/>
      <c r="B16" s="17"/>
      <c r="C16" s="18"/>
      <c r="D16" s="23"/>
      <c r="E16" s="24"/>
      <c r="F16" s="23" t="s">
        <v>129</v>
      </c>
      <c r="G16" s="24"/>
      <c r="H16" s="23"/>
      <c r="I16" s="24"/>
      <c r="J16" s="23" t="s">
        <v>129</v>
      </c>
    </row>
    <row r="17" spans="1:10" ht="12.75">
      <c r="A17" s="18"/>
      <c r="B17" s="17"/>
      <c r="C17" s="18"/>
      <c r="D17" s="23" t="s">
        <v>126</v>
      </c>
      <c r="E17" s="23"/>
      <c r="F17" s="21" t="s">
        <v>17</v>
      </c>
      <c r="G17" s="22"/>
      <c r="H17" s="23" t="s">
        <v>126</v>
      </c>
      <c r="I17" s="22"/>
      <c r="J17" s="21" t="s">
        <v>17</v>
      </c>
    </row>
    <row r="18" spans="1:10" ht="12.75">
      <c r="A18" s="16"/>
      <c r="B18" s="17"/>
      <c r="C18" s="18"/>
      <c r="D18" s="23" t="s">
        <v>18</v>
      </c>
      <c r="E18" s="23"/>
      <c r="F18" s="23" t="s">
        <v>18</v>
      </c>
      <c r="G18" s="23"/>
      <c r="H18" s="23" t="s">
        <v>130</v>
      </c>
      <c r="I18" s="24"/>
      <c r="J18" s="23" t="s">
        <v>131</v>
      </c>
    </row>
    <row r="19" spans="1:10" ht="12.75">
      <c r="A19" s="16"/>
      <c r="B19" s="17"/>
      <c r="C19" s="18"/>
      <c r="D19" s="25" t="s">
        <v>127</v>
      </c>
      <c r="E19" s="26"/>
      <c r="F19" s="25" t="s">
        <v>128</v>
      </c>
      <c r="G19" s="26"/>
      <c r="H19" s="25" t="s">
        <v>127</v>
      </c>
      <c r="I19" s="26"/>
      <c r="J19" s="25" t="s">
        <v>134</v>
      </c>
    </row>
    <row r="20" spans="1:10" ht="12.75">
      <c r="A20" s="16"/>
      <c r="B20" s="17"/>
      <c r="C20" s="27"/>
      <c r="D20" s="26" t="s">
        <v>19</v>
      </c>
      <c r="E20" s="26"/>
      <c r="F20" s="26" t="s">
        <v>19</v>
      </c>
      <c r="G20" s="26"/>
      <c r="H20" s="26" t="s">
        <v>19</v>
      </c>
      <c r="I20" s="27"/>
      <c r="J20" s="26" t="s">
        <v>19</v>
      </c>
    </row>
    <row r="21" spans="1:10" ht="12.75">
      <c r="A21" s="16"/>
      <c r="B21" s="17"/>
      <c r="C21" s="18"/>
      <c r="D21" s="20"/>
      <c r="E21" s="16"/>
      <c r="F21" s="16"/>
      <c r="G21" s="16"/>
      <c r="H21" s="28"/>
      <c r="I21" s="29"/>
      <c r="J21" s="18"/>
    </row>
    <row r="22" spans="1:10" ht="12.75">
      <c r="A22" s="30" t="s">
        <v>9</v>
      </c>
      <c r="B22" s="18"/>
      <c r="C22" s="18"/>
      <c r="D22" s="31">
        <v>27500</v>
      </c>
      <c r="E22" s="32"/>
      <c r="F22" s="33">
        <v>17988</v>
      </c>
      <c r="G22" s="32" t="s">
        <v>11</v>
      </c>
      <c r="H22" s="31">
        <v>52198</v>
      </c>
      <c r="I22" s="32"/>
      <c r="J22" s="33">
        <v>17988</v>
      </c>
    </row>
    <row r="23" spans="1:10" ht="12.75">
      <c r="A23" s="30"/>
      <c r="B23" s="18"/>
      <c r="C23" s="18"/>
      <c r="D23" s="34"/>
      <c r="E23" s="32"/>
      <c r="F23" s="35"/>
      <c r="G23" s="32" t="s">
        <v>111</v>
      </c>
      <c r="H23" s="34"/>
      <c r="I23" s="32"/>
      <c r="J23" s="35"/>
    </row>
    <row r="24" spans="1:10" ht="12.75">
      <c r="A24" s="17" t="s">
        <v>20</v>
      </c>
      <c r="B24" s="18"/>
      <c r="C24" s="18"/>
      <c r="D24" s="31">
        <v>-20476</v>
      </c>
      <c r="E24" s="32"/>
      <c r="F24" s="33">
        <v>-12987</v>
      </c>
      <c r="G24" s="32"/>
      <c r="H24" s="31">
        <v>-38937</v>
      </c>
      <c r="I24" s="32"/>
      <c r="J24" s="33">
        <v>-12992</v>
      </c>
    </row>
    <row r="25" spans="1:10" ht="12.75">
      <c r="A25" s="17"/>
      <c r="B25" s="18"/>
      <c r="C25" s="18"/>
      <c r="D25" s="36"/>
      <c r="E25" s="32"/>
      <c r="F25" s="37"/>
      <c r="G25" s="32"/>
      <c r="H25" s="36"/>
      <c r="I25" s="32"/>
      <c r="J25" s="37"/>
    </row>
    <row r="26" spans="1:10" ht="12.75">
      <c r="A26" s="17"/>
      <c r="B26" s="18"/>
      <c r="C26" s="18"/>
      <c r="D26" s="34"/>
      <c r="E26" s="32"/>
      <c r="F26" s="35"/>
      <c r="G26" s="32"/>
      <c r="H26" s="34"/>
      <c r="I26" s="32"/>
      <c r="J26" s="35"/>
    </row>
    <row r="27" spans="1:10" ht="12.75">
      <c r="A27" s="183" t="s">
        <v>154</v>
      </c>
      <c r="B27" s="183"/>
      <c r="C27" s="38"/>
      <c r="D27" s="31">
        <f>+D22+D24</f>
        <v>7024</v>
      </c>
      <c r="E27" s="32"/>
      <c r="F27" s="33">
        <f>+F22+F24</f>
        <v>5001</v>
      </c>
      <c r="G27" s="32"/>
      <c r="H27" s="31">
        <f>+H22+H24</f>
        <v>13261</v>
      </c>
      <c r="I27" s="32"/>
      <c r="J27" s="33">
        <f>+J22+J24</f>
        <v>4996</v>
      </c>
    </row>
    <row r="28" spans="1:10" ht="12.75">
      <c r="A28" s="17"/>
      <c r="B28" s="18"/>
      <c r="C28" s="18"/>
      <c r="D28" s="34"/>
      <c r="E28" s="32"/>
      <c r="F28" s="35"/>
      <c r="G28" s="32"/>
      <c r="H28" s="34"/>
      <c r="I28" s="32"/>
      <c r="J28" s="35"/>
    </row>
    <row r="29" spans="1:13" s="161" customFormat="1" ht="12.75">
      <c r="A29" s="81" t="s">
        <v>21</v>
      </c>
      <c r="B29" s="49"/>
      <c r="C29" s="49"/>
      <c r="D29" s="31">
        <v>-2382</v>
      </c>
      <c r="E29" s="32"/>
      <c r="F29" s="33">
        <v>-1802</v>
      </c>
      <c r="G29" s="32"/>
      <c r="H29" s="31">
        <v>-4704</v>
      </c>
      <c r="I29" s="32"/>
      <c r="J29" s="33">
        <v>-1802</v>
      </c>
      <c r="L29"/>
      <c r="M29"/>
    </row>
    <row r="30" spans="1:10" ht="12.75">
      <c r="A30" s="17"/>
      <c r="B30" s="18"/>
      <c r="C30" s="18"/>
      <c r="D30" s="39"/>
      <c r="E30" s="32"/>
      <c r="F30" s="40"/>
      <c r="G30" s="32"/>
      <c r="H30" s="39"/>
      <c r="I30" s="32"/>
      <c r="J30" s="40"/>
    </row>
    <row r="31" spans="1:10" ht="12.75">
      <c r="A31" s="18" t="s">
        <v>22</v>
      </c>
      <c r="B31" s="18"/>
      <c r="C31" s="18"/>
      <c r="D31" s="31">
        <v>-720</v>
      </c>
      <c r="E31" s="32"/>
      <c r="F31" s="33">
        <v>-382</v>
      </c>
      <c r="G31" s="32"/>
      <c r="H31" s="31">
        <v>-1199</v>
      </c>
      <c r="I31" s="32"/>
      <c r="J31" s="33">
        <v>-382</v>
      </c>
    </row>
    <row r="32" spans="1:10" ht="12.75">
      <c r="A32" s="17"/>
      <c r="B32" s="18"/>
      <c r="C32" s="18"/>
      <c r="D32" s="39"/>
      <c r="E32" s="32"/>
      <c r="F32" s="40"/>
      <c r="G32" s="32"/>
      <c r="H32" s="39"/>
      <c r="I32" s="32"/>
      <c r="J32" s="40"/>
    </row>
    <row r="33" spans="1:10" ht="12.75">
      <c r="A33" s="18" t="s">
        <v>23</v>
      </c>
      <c r="B33" s="18"/>
      <c r="C33" s="18"/>
      <c r="D33" s="31">
        <v>695</v>
      </c>
      <c r="E33" s="35"/>
      <c r="F33" s="33">
        <v>537</v>
      </c>
      <c r="G33" s="35"/>
      <c r="H33" s="31">
        <v>863</v>
      </c>
      <c r="I33" s="35"/>
      <c r="J33" s="33">
        <v>537</v>
      </c>
    </row>
    <row r="34" spans="1:10" ht="12.75">
      <c r="A34" s="18"/>
      <c r="B34" s="18"/>
      <c r="C34" s="18"/>
      <c r="D34" s="34"/>
      <c r="E34" s="35"/>
      <c r="F34" s="35"/>
      <c r="G34" s="35"/>
      <c r="H34" s="34"/>
      <c r="I34" s="35"/>
      <c r="J34" s="35"/>
    </row>
    <row r="35" spans="1:10" ht="12.75">
      <c r="A35" s="184" t="s">
        <v>142</v>
      </c>
      <c r="B35" s="184"/>
      <c r="C35" s="18"/>
      <c r="D35" s="31">
        <v>443</v>
      </c>
      <c r="E35" s="35"/>
      <c r="F35" s="33">
        <v>-38</v>
      </c>
      <c r="G35" s="35"/>
      <c r="H35" s="31">
        <v>484</v>
      </c>
      <c r="I35" s="35"/>
      <c r="J35" s="33">
        <v>-38</v>
      </c>
    </row>
    <row r="36" spans="1:10" ht="12.75">
      <c r="A36" s="17"/>
      <c r="B36" s="18"/>
      <c r="C36" s="18"/>
      <c r="D36" s="36"/>
      <c r="E36" s="32"/>
      <c r="F36" s="37"/>
      <c r="G36" s="32"/>
      <c r="H36" s="36"/>
      <c r="I36" s="32"/>
      <c r="J36" s="37"/>
    </row>
    <row r="37" spans="1:10" ht="12.75">
      <c r="A37" s="17"/>
      <c r="B37" s="18"/>
      <c r="C37" s="18"/>
      <c r="D37" s="34"/>
      <c r="E37" s="32"/>
      <c r="F37" s="35"/>
      <c r="G37" s="32"/>
      <c r="H37" s="34"/>
      <c r="I37" s="32"/>
      <c r="J37" s="35"/>
    </row>
    <row r="38" spans="1:10" ht="12.75">
      <c r="A38" s="18" t="s">
        <v>155</v>
      </c>
      <c r="B38" s="18"/>
      <c r="C38" s="18"/>
      <c r="D38" s="31">
        <f>SUM(D27:D35)</f>
        <v>5060</v>
      </c>
      <c r="E38" s="32"/>
      <c r="F38" s="33">
        <f>SUM(F27:F35)</f>
        <v>3316</v>
      </c>
      <c r="G38" s="32"/>
      <c r="H38" s="31">
        <f>SUM(H27:H35)</f>
        <v>8705</v>
      </c>
      <c r="I38" s="32"/>
      <c r="J38" s="33">
        <f>SUM(J27:J35)</f>
        <v>3311</v>
      </c>
    </row>
    <row r="39" spans="1:10" ht="12.75">
      <c r="A39" s="18"/>
      <c r="B39" s="18"/>
      <c r="C39" s="18"/>
      <c r="D39" s="41"/>
      <c r="E39" s="32"/>
      <c r="F39" s="42"/>
      <c r="G39" s="32"/>
      <c r="H39" s="41"/>
      <c r="I39" s="32"/>
      <c r="J39" s="42"/>
    </row>
    <row r="40" spans="1:10" ht="12.75">
      <c r="A40" s="18" t="s">
        <v>10</v>
      </c>
      <c r="B40" s="43"/>
      <c r="C40" s="18"/>
      <c r="D40" s="31">
        <v>-931</v>
      </c>
      <c r="E40" s="44">
        <v>0</v>
      </c>
      <c r="F40" s="33">
        <v>-779</v>
      </c>
      <c r="G40" s="32"/>
      <c r="H40" s="31">
        <v>-1392</v>
      </c>
      <c r="I40" s="44" t="s">
        <v>11</v>
      </c>
      <c r="J40" s="33">
        <v>-779</v>
      </c>
    </row>
    <row r="41" spans="1:10" ht="12.75">
      <c r="A41" s="18"/>
      <c r="B41" s="43"/>
      <c r="C41" s="18"/>
      <c r="D41" s="45" t="s">
        <v>11</v>
      </c>
      <c r="E41" s="42"/>
      <c r="F41" s="46"/>
      <c r="G41" s="42"/>
      <c r="H41" s="45" t="s">
        <v>11</v>
      </c>
      <c r="I41" s="42"/>
      <c r="J41" s="46"/>
    </row>
    <row r="42" spans="1:10" ht="12.75">
      <c r="A42" s="18"/>
      <c r="B42" s="18"/>
      <c r="C42" s="18"/>
      <c r="D42" s="41"/>
      <c r="E42" s="32"/>
      <c r="F42" s="42"/>
      <c r="G42" s="32"/>
      <c r="H42" s="41"/>
      <c r="I42" s="32"/>
      <c r="J42" s="42"/>
    </row>
    <row r="43" spans="1:10" ht="13.5" thickBot="1">
      <c r="A43" s="18" t="s">
        <v>156</v>
      </c>
      <c r="B43" s="18"/>
      <c r="C43" s="18"/>
      <c r="D43" s="47">
        <f>+D38+D40</f>
        <v>4129</v>
      </c>
      <c r="E43" s="32"/>
      <c r="F43" s="48">
        <f>+F38+F40</f>
        <v>2537</v>
      </c>
      <c r="G43" s="32"/>
      <c r="H43" s="47">
        <f>+H38+H40</f>
        <v>7313</v>
      </c>
      <c r="I43" s="32"/>
      <c r="J43" s="48">
        <f>+J38+J40</f>
        <v>2532</v>
      </c>
    </row>
    <row r="44" spans="1:10" ht="13.5" thickTop="1">
      <c r="A44" s="18"/>
      <c r="B44" s="18"/>
      <c r="C44" s="18"/>
      <c r="D44" s="42"/>
      <c r="E44" s="32"/>
      <c r="F44" s="42"/>
      <c r="G44" s="32"/>
      <c r="H44" s="42"/>
      <c r="I44" s="32"/>
      <c r="J44" s="42"/>
    </row>
    <row r="45" spans="1:10" ht="12.75">
      <c r="A45" s="18"/>
      <c r="B45" s="18"/>
      <c r="C45" s="18"/>
      <c r="D45" s="42"/>
      <c r="E45" s="32"/>
      <c r="F45" s="42"/>
      <c r="G45" s="32"/>
      <c r="H45" s="42"/>
      <c r="I45" s="32"/>
      <c r="J45" s="42"/>
    </row>
    <row r="46" spans="1:10" ht="12.75">
      <c r="A46" s="18" t="s">
        <v>24</v>
      </c>
      <c r="B46" s="18"/>
      <c r="C46" s="18"/>
      <c r="D46" s="42"/>
      <c r="E46" s="32"/>
      <c r="F46" s="42"/>
      <c r="G46" s="32"/>
      <c r="H46" s="42"/>
      <c r="I46" s="32"/>
      <c r="J46" s="42"/>
    </row>
    <row r="47" spans="1:10" ht="12.75">
      <c r="A47" s="18"/>
      <c r="B47" s="18"/>
      <c r="C47" s="18"/>
      <c r="D47" s="42"/>
      <c r="E47" s="32"/>
      <c r="F47" s="42"/>
      <c r="G47" s="32"/>
      <c r="H47" s="42"/>
      <c r="I47" s="32"/>
      <c r="J47" s="42"/>
    </row>
    <row r="48" spans="1:10" ht="12.75">
      <c r="A48" s="18" t="s">
        <v>147</v>
      </c>
      <c r="B48" s="18"/>
      <c r="C48" s="18"/>
      <c r="D48" s="42">
        <v>4089</v>
      </c>
      <c r="E48" s="32"/>
      <c r="F48" s="42">
        <v>2586</v>
      </c>
      <c r="G48" s="32"/>
      <c r="H48" s="42">
        <v>7312</v>
      </c>
      <c r="I48" s="32"/>
      <c r="J48" s="42">
        <v>2581</v>
      </c>
    </row>
    <row r="49" spans="1:10" ht="12.75">
      <c r="A49" s="18"/>
      <c r="B49" s="18"/>
      <c r="C49" s="18"/>
      <c r="D49" s="42"/>
      <c r="E49" s="32"/>
      <c r="F49" s="42"/>
      <c r="G49" s="32"/>
      <c r="H49" s="42"/>
      <c r="I49" s="32"/>
      <c r="J49" s="42"/>
    </row>
    <row r="50" spans="1:10" ht="12.75">
      <c r="A50" s="18" t="s">
        <v>25</v>
      </c>
      <c r="B50" s="18"/>
      <c r="C50" s="18"/>
      <c r="D50" s="42">
        <v>40</v>
      </c>
      <c r="E50" s="32"/>
      <c r="F50" s="42">
        <v>-49</v>
      </c>
      <c r="G50" s="32"/>
      <c r="H50" s="42">
        <v>1</v>
      </c>
      <c r="I50" s="32"/>
      <c r="J50" s="42">
        <v>-49</v>
      </c>
    </row>
    <row r="51" spans="1:10" ht="12.75">
      <c r="A51" s="18"/>
      <c r="B51" s="43"/>
      <c r="C51" s="18"/>
      <c r="D51" s="45" t="s">
        <v>11</v>
      </c>
      <c r="E51" s="42"/>
      <c r="F51" s="46"/>
      <c r="G51" s="42"/>
      <c r="H51" s="45" t="s">
        <v>11</v>
      </c>
      <c r="I51" s="42"/>
      <c r="J51" s="46"/>
    </row>
    <row r="52" spans="1:10" ht="12.75">
      <c r="A52" s="18"/>
      <c r="B52" s="18"/>
      <c r="C52" s="18"/>
      <c r="D52" s="41"/>
      <c r="E52" s="32"/>
      <c r="F52" s="41"/>
      <c r="G52" s="32"/>
      <c r="H52" s="41"/>
      <c r="I52" s="32"/>
      <c r="J52" s="41"/>
    </row>
    <row r="53" spans="1:10" ht="13.5" thickBot="1">
      <c r="A53" s="18" t="s">
        <v>156</v>
      </c>
      <c r="B53" s="18"/>
      <c r="C53" s="18"/>
      <c r="D53" s="50">
        <f>SUM(D48:D51)</f>
        <v>4129</v>
      </c>
      <c r="E53" s="32"/>
      <c r="F53" s="50">
        <f>SUM(F48:F51)</f>
        <v>2537</v>
      </c>
      <c r="G53" s="32"/>
      <c r="H53" s="50">
        <f>SUM(H48:H51)</f>
        <v>7313</v>
      </c>
      <c r="I53" s="32"/>
      <c r="J53" s="50">
        <f>SUM(J48:J51)</f>
        <v>2532</v>
      </c>
    </row>
    <row r="54" spans="1:10" ht="13.5" thickTop="1">
      <c r="A54" s="18"/>
      <c r="B54" s="18"/>
      <c r="C54" s="18"/>
      <c r="D54" s="42"/>
      <c r="E54" s="32"/>
      <c r="F54" s="42"/>
      <c r="G54" s="32"/>
      <c r="H54" s="42"/>
      <c r="I54" s="32"/>
      <c r="J54" s="42"/>
    </row>
    <row r="55" spans="1:10" ht="12.75">
      <c r="A55" s="18"/>
      <c r="B55" s="18"/>
      <c r="C55" s="17"/>
      <c r="D55" s="44"/>
      <c r="E55" s="42"/>
      <c r="F55" s="44"/>
      <c r="G55" s="32"/>
      <c r="H55" s="44"/>
      <c r="I55" s="42"/>
      <c r="J55" s="44"/>
    </row>
    <row r="56" spans="1:10" ht="12.75">
      <c r="A56" s="17" t="s">
        <v>26</v>
      </c>
      <c r="B56" s="18"/>
      <c r="C56" s="51"/>
      <c r="D56" s="32"/>
      <c r="E56" s="32"/>
      <c r="F56" s="32"/>
      <c r="G56" s="32"/>
      <c r="H56" s="32"/>
      <c r="I56" s="32"/>
      <c r="J56" s="32"/>
    </row>
    <row r="57" spans="1:10" ht="12.75">
      <c r="A57" s="52" t="s">
        <v>148</v>
      </c>
      <c r="B57" s="18"/>
      <c r="C57" s="18"/>
      <c r="D57" s="32"/>
      <c r="E57" s="32"/>
      <c r="F57" s="32"/>
      <c r="G57" s="32"/>
      <c r="H57" s="32"/>
      <c r="I57" s="32"/>
      <c r="J57" s="32"/>
    </row>
    <row r="58" spans="1:10" ht="12.75">
      <c r="A58" s="52"/>
      <c r="B58" s="18"/>
      <c r="C58" s="18"/>
      <c r="D58" s="32"/>
      <c r="E58" s="32"/>
      <c r="F58" s="32"/>
      <c r="G58" s="32"/>
      <c r="H58" s="32"/>
      <c r="I58" s="32"/>
      <c r="J58" s="32"/>
    </row>
    <row r="59" spans="1:10" ht="12.75">
      <c r="A59" s="52" t="s">
        <v>27</v>
      </c>
      <c r="B59" s="43"/>
      <c r="C59" s="18"/>
      <c r="D59" s="178">
        <f>D48*1000*100/475000000</f>
        <v>0.8608421052631579</v>
      </c>
      <c r="E59" s="179"/>
      <c r="F59" s="178">
        <v>1.5</v>
      </c>
      <c r="G59" s="179"/>
      <c r="H59" s="178">
        <f>H48*1000*100/475000000</f>
        <v>1.5393684210526315</v>
      </c>
      <c r="I59" s="179"/>
      <c r="J59" s="178">
        <v>1.5</v>
      </c>
    </row>
    <row r="60" spans="1:10" ht="12.75">
      <c r="A60" s="16"/>
      <c r="B60" s="17"/>
      <c r="C60" s="27"/>
      <c r="D60" s="173" t="s">
        <v>11</v>
      </c>
      <c r="E60" s="54"/>
      <c r="F60" s="53"/>
      <c r="G60" s="54"/>
      <c r="H60" s="53"/>
      <c r="I60" s="29"/>
      <c r="J60" s="53"/>
    </row>
    <row r="61" spans="1:10" ht="12.75">
      <c r="A61" s="185"/>
      <c r="B61" s="185"/>
      <c r="C61" s="185"/>
      <c r="D61" s="185"/>
      <c r="E61" s="185"/>
      <c r="F61" s="185"/>
      <c r="G61" s="185"/>
      <c r="H61" s="185"/>
      <c r="I61" s="185"/>
      <c r="J61" s="185"/>
    </row>
    <row r="62" spans="1:10" ht="12.75">
      <c r="A62" s="55"/>
      <c r="B62" s="56"/>
      <c r="C62" s="57"/>
      <c r="D62" s="58"/>
      <c r="E62" s="59"/>
      <c r="F62" s="60"/>
      <c r="G62" s="59"/>
      <c r="H62" s="61"/>
      <c r="I62" s="62"/>
      <c r="J62" s="63"/>
    </row>
    <row r="63" spans="1:10" ht="12.75">
      <c r="A63" s="186" t="s">
        <v>28</v>
      </c>
      <c r="B63" s="186"/>
      <c r="C63" s="186"/>
      <c r="D63" s="186"/>
      <c r="E63" s="186"/>
      <c r="F63" s="186"/>
      <c r="G63" s="186"/>
      <c r="H63" s="186"/>
      <c r="I63" s="186"/>
      <c r="J63" s="186"/>
    </row>
    <row r="64" spans="1:10" ht="12.75">
      <c r="A64" s="55"/>
      <c r="B64" s="56"/>
      <c r="C64" s="57"/>
      <c r="D64" s="58"/>
      <c r="E64" s="59"/>
      <c r="F64" s="60"/>
      <c r="G64" s="59"/>
      <c r="H64" s="61"/>
      <c r="I64" s="62"/>
      <c r="J64" s="63"/>
    </row>
    <row r="65" spans="1:10" ht="12.75">
      <c r="A65" s="182" t="s">
        <v>143</v>
      </c>
      <c r="B65" s="182"/>
      <c r="C65" s="182"/>
      <c r="D65" s="182"/>
      <c r="E65" s="182"/>
      <c r="F65" s="182"/>
      <c r="G65" s="182"/>
      <c r="H65" s="182"/>
      <c r="I65" s="182"/>
      <c r="J65" s="182"/>
    </row>
    <row r="66" spans="1:10" ht="12.75">
      <c r="A66" s="55"/>
      <c r="B66" s="56"/>
      <c r="C66" s="57"/>
      <c r="D66" s="58"/>
      <c r="E66" s="59"/>
      <c r="F66" s="60"/>
      <c r="G66" s="59"/>
      <c r="H66" s="61"/>
      <c r="I66" s="62"/>
      <c r="J66" s="63"/>
    </row>
  </sheetData>
  <mergeCells count="8">
    <mergeCell ref="A5:J5"/>
    <mergeCell ref="H14:J14"/>
    <mergeCell ref="D14:F14"/>
    <mergeCell ref="A65:J65"/>
    <mergeCell ref="A27:B27"/>
    <mergeCell ref="A35:B35"/>
    <mergeCell ref="A61:J61"/>
    <mergeCell ref="A63:J63"/>
  </mergeCells>
  <printOptions/>
  <pageMargins left="0.75" right="0.75" top="1" bottom="1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workbookViewId="0" topLeftCell="A54">
      <selection activeCell="K86" sqref="A1:K86"/>
    </sheetView>
  </sheetViews>
  <sheetFormatPr defaultColWidth="9.140625" defaultRowHeight="12.75"/>
  <cols>
    <col min="6" max="6" width="9.8515625" style="0" bestFit="1" customWidth="1"/>
    <col min="11" max="11" width="10.00390625" style="0" customWidth="1"/>
  </cols>
  <sheetData>
    <row r="1" spans="1:1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64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64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64"/>
    </row>
    <row r="4" spans="1:1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64"/>
    </row>
    <row r="5" spans="1:11" ht="15.75">
      <c r="A5" s="180" t="s">
        <v>29</v>
      </c>
      <c r="B5" s="180"/>
      <c r="C5" s="180"/>
      <c r="D5" s="180"/>
      <c r="E5" s="180"/>
      <c r="F5" s="180"/>
      <c r="G5" s="180"/>
      <c r="H5" s="180"/>
      <c r="I5" s="180"/>
      <c r="J5" s="180"/>
      <c r="K5" s="64"/>
    </row>
    <row r="6" spans="1:11" ht="12.75">
      <c r="A6" s="65" t="s">
        <v>1</v>
      </c>
      <c r="B6" s="29"/>
      <c r="C6" s="29"/>
      <c r="D6" s="29"/>
      <c r="E6" s="29"/>
      <c r="F6" s="29"/>
      <c r="G6" s="29"/>
      <c r="H6" s="66"/>
      <c r="I6" s="66"/>
      <c r="J6" s="66"/>
      <c r="K6" s="67"/>
    </row>
    <row r="7" spans="1:11" ht="12.75">
      <c r="A7" s="19" t="s">
        <v>2</v>
      </c>
      <c r="B7" s="29"/>
      <c r="C7" s="29"/>
      <c r="D7" s="29"/>
      <c r="E7" s="29"/>
      <c r="F7" s="29"/>
      <c r="G7" s="29"/>
      <c r="H7" s="66"/>
      <c r="I7" s="66"/>
      <c r="J7" s="66"/>
      <c r="K7" s="67"/>
    </row>
    <row r="8" spans="1:11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64"/>
    </row>
    <row r="9" spans="1:11" ht="12.75">
      <c r="A9" s="17"/>
      <c r="B9" s="18"/>
      <c r="C9" s="18"/>
      <c r="D9" s="18"/>
      <c r="E9" s="18"/>
      <c r="F9" s="18"/>
      <c r="G9" s="18"/>
      <c r="H9" s="51"/>
      <c r="I9" s="51"/>
      <c r="J9" s="51"/>
      <c r="K9" s="64"/>
    </row>
    <row r="10" spans="1:11" ht="14.25">
      <c r="A10" s="68" t="s">
        <v>30</v>
      </c>
      <c r="B10" s="51"/>
      <c r="C10" s="51"/>
      <c r="D10" s="51"/>
      <c r="E10" s="51"/>
      <c r="F10" s="51"/>
      <c r="G10" s="64"/>
      <c r="H10" s="51"/>
      <c r="I10" s="51"/>
      <c r="J10" s="51"/>
      <c r="K10" s="64"/>
    </row>
    <row r="11" spans="1:11" ht="14.25">
      <c r="A11" s="15" t="s">
        <v>144</v>
      </c>
      <c r="B11" s="17"/>
      <c r="C11" s="18"/>
      <c r="D11" s="18"/>
      <c r="E11" s="18"/>
      <c r="F11" s="18"/>
      <c r="G11" s="69"/>
      <c r="H11" s="51"/>
      <c r="I11" s="51"/>
      <c r="J11" s="51"/>
      <c r="K11" s="64"/>
    </row>
    <row r="12" spans="1:11" ht="15">
      <c r="A12" s="10" t="s">
        <v>16</v>
      </c>
      <c r="B12" s="18"/>
      <c r="C12" s="18"/>
      <c r="D12" s="18"/>
      <c r="E12" s="18"/>
      <c r="F12" s="18"/>
      <c r="G12" s="69"/>
      <c r="H12" s="51"/>
      <c r="I12" s="51"/>
      <c r="J12" s="51"/>
      <c r="K12" s="64"/>
    </row>
    <row r="13" spans="1:11" ht="14.25">
      <c r="A13" s="68"/>
      <c r="B13" s="18"/>
      <c r="C13" s="18"/>
      <c r="D13" s="18"/>
      <c r="E13" s="18"/>
      <c r="F13" s="26"/>
      <c r="G13" s="69"/>
      <c r="H13" s="51"/>
      <c r="I13" s="51"/>
      <c r="J13" s="51"/>
      <c r="K13" s="64"/>
    </row>
    <row r="14" spans="1:11" ht="14.25">
      <c r="A14" s="68"/>
      <c r="B14" s="18"/>
      <c r="C14" s="18"/>
      <c r="D14" s="18"/>
      <c r="E14" s="18"/>
      <c r="F14" s="70" t="s">
        <v>108</v>
      </c>
      <c r="G14" s="69"/>
      <c r="H14" s="51"/>
      <c r="I14" s="51"/>
      <c r="J14" s="70" t="s">
        <v>109</v>
      </c>
      <c r="K14" s="64"/>
    </row>
    <row r="15" spans="1:11" ht="12.75">
      <c r="A15" s="17"/>
      <c r="B15" s="18"/>
      <c r="C15" s="18"/>
      <c r="D15" s="18"/>
      <c r="E15" s="18"/>
      <c r="F15" s="71" t="s">
        <v>127</v>
      </c>
      <c r="G15" s="72"/>
      <c r="H15" s="51"/>
      <c r="I15" s="51"/>
      <c r="J15" s="71" t="s">
        <v>4</v>
      </c>
      <c r="K15" s="64"/>
    </row>
    <row r="16" spans="1:11" ht="12.75">
      <c r="A16" s="17"/>
      <c r="B16" s="18"/>
      <c r="C16" s="18"/>
      <c r="D16" s="18"/>
      <c r="E16" s="18"/>
      <c r="F16" s="26" t="s">
        <v>5</v>
      </c>
      <c r="G16" s="72"/>
      <c r="H16" s="51"/>
      <c r="I16" s="51"/>
      <c r="J16" s="26" t="s">
        <v>5</v>
      </c>
      <c r="K16" s="64"/>
    </row>
    <row r="17" spans="1:11" ht="12.75">
      <c r="A17" s="30"/>
      <c r="B17" s="18"/>
      <c r="C17" s="18"/>
      <c r="D17" s="18"/>
      <c r="E17" s="18"/>
      <c r="F17" s="26"/>
      <c r="G17" s="72"/>
      <c r="H17" s="51"/>
      <c r="I17" s="51"/>
      <c r="J17" s="172" t="s">
        <v>125</v>
      </c>
      <c r="K17" s="64"/>
    </row>
    <row r="18" spans="1:11" ht="15">
      <c r="A18" s="73" t="s">
        <v>31</v>
      </c>
      <c r="B18" s="49"/>
      <c r="C18" s="49"/>
      <c r="D18" s="49"/>
      <c r="E18" s="49"/>
      <c r="F18" s="44"/>
      <c r="G18" s="35"/>
      <c r="H18" s="74"/>
      <c r="I18" s="74"/>
      <c r="J18" s="75"/>
      <c r="K18" s="12"/>
    </row>
    <row r="19" spans="1:11" ht="12.75">
      <c r="A19" s="30"/>
      <c r="B19" s="18"/>
      <c r="C19" s="18"/>
      <c r="D19" s="18"/>
      <c r="E19" s="18"/>
      <c r="F19" s="26"/>
      <c r="G19" s="72"/>
      <c r="H19" s="51"/>
      <c r="I19" s="51"/>
      <c r="J19" s="51"/>
      <c r="K19" s="64"/>
    </row>
    <row r="20" spans="1:11" ht="15">
      <c r="A20" s="73" t="s">
        <v>32</v>
      </c>
      <c r="B20" s="49"/>
      <c r="C20" s="49"/>
      <c r="D20" s="49"/>
      <c r="E20" s="49"/>
      <c r="F20" s="44" t="s">
        <v>11</v>
      </c>
      <c r="G20" s="35"/>
      <c r="H20" s="74"/>
      <c r="I20" s="74"/>
      <c r="J20" s="75"/>
      <c r="K20" s="12"/>
    </row>
    <row r="21" spans="1:11" ht="15">
      <c r="A21" s="76" t="s">
        <v>33</v>
      </c>
      <c r="B21" s="49"/>
      <c r="C21" s="49"/>
      <c r="D21" s="49"/>
      <c r="E21" s="49"/>
      <c r="F21" s="44">
        <v>77392</v>
      </c>
      <c r="G21" s="35"/>
      <c r="H21" s="74"/>
      <c r="I21" s="74"/>
      <c r="J21" s="75">
        <f>77763-1552</f>
        <v>76211</v>
      </c>
      <c r="K21" s="12"/>
    </row>
    <row r="22" spans="1:11" ht="15">
      <c r="A22" s="76" t="s">
        <v>124</v>
      </c>
      <c r="B22" s="49"/>
      <c r="C22" s="49"/>
      <c r="D22" s="49"/>
      <c r="E22" s="49"/>
      <c r="F22" s="44">
        <v>1539</v>
      </c>
      <c r="G22" s="35"/>
      <c r="H22" s="74"/>
      <c r="I22" s="74"/>
      <c r="J22" s="75">
        <v>1552</v>
      </c>
      <c r="K22" s="12"/>
    </row>
    <row r="23" spans="1:11" ht="15">
      <c r="A23" s="76" t="s">
        <v>34</v>
      </c>
      <c r="B23" s="49"/>
      <c r="C23" s="49"/>
      <c r="D23" s="49"/>
      <c r="E23" s="49"/>
      <c r="F23" s="44">
        <v>39204</v>
      </c>
      <c r="G23" s="35"/>
      <c r="H23" s="74"/>
      <c r="I23" s="74"/>
      <c r="J23" s="75">
        <v>766</v>
      </c>
      <c r="K23" s="12"/>
    </row>
    <row r="24" spans="1:11" ht="15">
      <c r="A24" s="76" t="s">
        <v>35</v>
      </c>
      <c r="B24" s="49"/>
      <c r="C24" s="49"/>
      <c r="D24" s="49"/>
      <c r="E24" s="49"/>
      <c r="F24" s="44">
        <v>2757</v>
      </c>
      <c r="G24" s="35"/>
      <c r="H24" s="74"/>
      <c r="I24" s="74"/>
      <c r="J24" s="75">
        <v>2843</v>
      </c>
      <c r="K24" s="12"/>
    </row>
    <row r="25" spans="1:11" ht="15">
      <c r="A25" s="76" t="s">
        <v>36</v>
      </c>
      <c r="B25" s="49"/>
      <c r="C25" s="49"/>
      <c r="D25" s="49"/>
      <c r="E25" s="49"/>
      <c r="F25" s="44">
        <v>746</v>
      </c>
      <c r="G25" s="35"/>
      <c r="H25" s="74"/>
      <c r="I25" s="74"/>
      <c r="J25" s="75">
        <v>281</v>
      </c>
      <c r="K25" s="12"/>
    </row>
    <row r="26" spans="1:11" ht="15">
      <c r="A26" s="77"/>
      <c r="B26" s="49"/>
      <c r="C26" s="49"/>
      <c r="D26" s="49"/>
      <c r="E26" s="49"/>
      <c r="F26" s="37"/>
      <c r="G26" s="35"/>
      <c r="H26" s="78"/>
      <c r="I26" s="78"/>
      <c r="J26" s="37"/>
      <c r="K26" s="12"/>
    </row>
    <row r="27" spans="1:11" ht="15">
      <c r="A27" s="79" t="s">
        <v>37</v>
      </c>
      <c r="B27" s="49"/>
      <c r="C27" s="49"/>
      <c r="D27" s="49"/>
      <c r="E27" s="49"/>
      <c r="F27" s="80">
        <f>SUM(F21:F26)</f>
        <v>121638</v>
      </c>
      <c r="G27" s="35"/>
      <c r="H27" s="74"/>
      <c r="I27" s="74"/>
      <c r="J27" s="80">
        <f>SUM(J21:J26)</f>
        <v>81653</v>
      </c>
      <c r="K27" s="12"/>
    </row>
    <row r="28" spans="1:11" ht="15">
      <c r="A28" s="76"/>
      <c r="B28" s="49"/>
      <c r="C28" s="49"/>
      <c r="D28" s="49"/>
      <c r="E28" s="49"/>
      <c r="F28" s="44"/>
      <c r="G28" s="35"/>
      <c r="H28" s="74"/>
      <c r="I28" s="74"/>
      <c r="J28" s="75"/>
      <c r="K28" s="12"/>
    </row>
    <row r="29" spans="1:11" ht="15">
      <c r="A29" s="73" t="s">
        <v>38</v>
      </c>
      <c r="B29" s="49"/>
      <c r="C29" s="49"/>
      <c r="D29" s="49"/>
      <c r="E29" s="49"/>
      <c r="F29" s="44"/>
      <c r="G29" s="35"/>
      <c r="H29" s="74"/>
      <c r="I29" s="74"/>
      <c r="J29" s="75"/>
      <c r="K29" s="12"/>
    </row>
    <row r="30" spans="1:11" ht="12.75">
      <c r="A30" s="76" t="s">
        <v>3</v>
      </c>
      <c r="B30" s="49"/>
      <c r="C30" s="49"/>
      <c r="D30" s="49"/>
      <c r="E30" s="35"/>
      <c r="F30" s="33">
        <v>3035</v>
      </c>
      <c r="G30" s="35"/>
      <c r="H30" s="78"/>
      <c r="I30" s="78"/>
      <c r="J30" s="33">
        <v>3334</v>
      </c>
      <c r="K30" s="78"/>
    </row>
    <row r="31" spans="1:11" ht="15">
      <c r="A31" s="76" t="s">
        <v>7</v>
      </c>
      <c r="B31" s="49"/>
      <c r="C31" s="49"/>
      <c r="D31" s="49"/>
      <c r="E31" s="35"/>
      <c r="F31" s="31">
        <v>30245</v>
      </c>
      <c r="G31" s="35"/>
      <c r="H31" s="78"/>
      <c r="I31" s="78"/>
      <c r="J31" s="33">
        <v>28757</v>
      </c>
      <c r="K31" s="12"/>
    </row>
    <row r="32" spans="1:11" ht="15">
      <c r="A32" s="76" t="s">
        <v>39</v>
      </c>
      <c r="B32" s="49"/>
      <c r="C32" s="49"/>
      <c r="D32" s="49"/>
      <c r="E32" s="35"/>
      <c r="F32" s="31">
        <v>7712</v>
      </c>
      <c r="G32" s="35"/>
      <c r="H32" s="78"/>
      <c r="I32" s="78"/>
      <c r="J32" s="33">
        <v>4639</v>
      </c>
      <c r="K32" s="12"/>
    </row>
    <row r="33" spans="1:11" ht="15">
      <c r="A33" s="76" t="s">
        <v>40</v>
      </c>
      <c r="B33" s="49"/>
      <c r="C33" s="49"/>
      <c r="D33" s="49"/>
      <c r="E33" s="35"/>
      <c r="F33" s="31">
        <v>9252</v>
      </c>
      <c r="G33" s="35"/>
      <c r="H33" s="78"/>
      <c r="I33" s="78"/>
      <c r="J33" s="31">
        <v>10152</v>
      </c>
      <c r="K33" s="12"/>
    </row>
    <row r="34" spans="1:11" ht="15">
      <c r="A34" s="76" t="s">
        <v>41</v>
      </c>
      <c r="B34" s="49"/>
      <c r="C34" s="49"/>
      <c r="D34" s="49"/>
      <c r="E34" s="35"/>
      <c r="F34" s="31">
        <v>6500</v>
      </c>
      <c r="G34" s="35" t="s">
        <v>11</v>
      </c>
      <c r="H34" s="78"/>
      <c r="I34" s="78"/>
      <c r="J34" s="33">
        <v>10822</v>
      </c>
      <c r="K34" s="12"/>
    </row>
    <row r="35" spans="1:11" ht="15">
      <c r="A35" s="77"/>
      <c r="B35" s="49"/>
      <c r="C35" s="49"/>
      <c r="D35" s="49"/>
      <c r="E35" s="35"/>
      <c r="F35" s="35"/>
      <c r="G35" s="35"/>
      <c r="H35" s="78"/>
      <c r="I35" s="78"/>
      <c r="J35" s="35"/>
      <c r="K35" s="12"/>
    </row>
    <row r="36" spans="1:11" ht="15">
      <c r="A36" s="79" t="s">
        <v>42</v>
      </c>
      <c r="B36" s="49"/>
      <c r="C36" s="49"/>
      <c r="D36" s="49"/>
      <c r="E36" s="35"/>
      <c r="F36" s="80">
        <f>SUM(F30:F35)</f>
        <v>56744</v>
      </c>
      <c r="G36" s="35"/>
      <c r="H36" s="78"/>
      <c r="I36" s="78"/>
      <c r="J36" s="80">
        <f>SUM(J30:J35)</f>
        <v>57704</v>
      </c>
      <c r="K36" s="12"/>
    </row>
    <row r="37" spans="1:11" ht="12.75">
      <c r="A37" s="81"/>
      <c r="B37" s="49"/>
      <c r="C37" s="49"/>
      <c r="D37" s="49"/>
      <c r="E37" s="35"/>
      <c r="F37" s="35"/>
      <c r="G37" s="35"/>
      <c r="H37" s="78"/>
      <c r="I37" s="78"/>
      <c r="J37" s="35"/>
      <c r="K37" s="78"/>
    </row>
    <row r="38" spans="1:11" ht="13.5" thickBot="1">
      <c r="A38" s="79" t="s">
        <v>43</v>
      </c>
      <c r="B38" s="49"/>
      <c r="C38" s="49"/>
      <c r="D38" s="49"/>
      <c r="E38" s="35"/>
      <c r="F38" s="82">
        <f>+F27+F36</f>
        <v>178382</v>
      </c>
      <c r="G38" s="35"/>
      <c r="H38" s="78"/>
      <c r="I38" s="78"/>
      <c r="J38" s="82">
        <f>+J27+J36</f>
        <v>139357</v>
      </c>
      <c r="K38" s="78"/>
    </row>
    <row r="39" spans="1:11" ht="13.5" thickTop="1">
      <c r="A39" s="81"/>
      <c r="B39" s="49"/>
      <c r="C39" s="49"/>
      <c r="D39" s="49"/>
      <c r="E39" s="35"/>
      <c r="F39" s="35"/>
      <c r="G39" s="35"/>
      <c r="H39" s="78"/>
      <c r="I39" s="78"/>
      <c r="J39" s="35"/>
      <c r="K39" s="78"/>
    </row>
    <row r="40" spans="1:11" ht="12.75">
      <c r="A40" s="81"/>
      <c r="B40" s="49"/>
      <c r="C40" s="49"/>
      <c r="D40" s="49"/>
      <c r="E40" s="35"/>
      <c r="F40" s="35"/>
      <c r="G40" s="35"/>
      <c r="H40" s="78"/>
      <c r="I40" s="78"/>
      <c r="J40" s="35"/>
      <c r="K40" s="78"/>
    </row>
    <row r="41" spans="1:11" ht="12.75">
      <c r="A41" s="73" t="s">
        <v>44</v>
      </c>
      <c r="B41" s="49"/>
      <c r="C41" s="49"/>
      <c r="D41" s="49"/>
      <c r="E41" s="35"/>
      <c r="F41" s="35"/>
      <c r="G41" s="35"/>
      <c r="H41" s="78"/>
      <c r="I41" s="78"/>
      <c r="J41" s="35"/>
      <c r="K41" s="78"/>
    </row>
    <row r="42" spans="1:11" ht="12.75">
      <c r="A42" s="30"/>
      <c r="B42" s="18"/>
      <c r="C42" s="18"/>
      <c r="D42" s="18"/>
      <c r="E42" s="18"/>
      <c r="F42" s="26"/>
      <c r="G42" s="72"/>
      <c r="H42" s="51"/>
      <c r="I42" s="51"/>
      <c r="J42" s="51"/>
      <c r="K42" s="64"/>
    </row>
    <row r="43" spans="1:11" ht="12.75">
      <c r="A43" s="73" t="s">
        <v>45</v>
      </c>
      <c r="B43" s="49"/>
      <c r="C43" s="49"/>
      <c r="D43" s="49"/>
      <c r="E43" s="35"/>
      <c r="F43" s="35"/>
      <c r="G43" s="35"/>
      <c r="H43" s="78"/>
      <c r="I43" s="78"/>
      <c r="J43" s="35"/>
      <c r="K43" s="78"/>
    </row>
    <row r="44" spans="1:11" ht="12.75">
      <c r="A44" s="76" t="s">
        <v>46</v>
      </c>
      <c r="B44" s="49"/>
      <c r="C44" s="49"/>
      <c r="D44" s="49"/>
      <c r="E44" s="35"/>
      <c r="F44" s="33">
        <v>47500</v>
      </c>
      <c r="G44" s="35"/>
      <c r="H44" s="78"/>
      <c r="I44" s="78"/>
      <c r="J44" s="33">
        <v>47500</v>
      </c>
      <c r="K44" s="78"/>
    </row>
    <row r="45" spans="1:11" ht="12.75">
      <c r="A45" s="76" t="s">
        <v>47</v>
      </c>
      <c r="B45" s="49"/>
      <c r="C45" s="49"/>
      <c r="D45" s="49"/>
      <c r="E45" s="35"/>
      <c r="F45" s="33">
        <v>11003</v>
      </c>
      <c r="G45" s="35"/>
      <c r="H45" s="78"/>
      <c r="I45" s="78"/>
      <c r="J45" s="33">
        <v>11003</v>
      </c>
      <c r="K45" s="78"/>
    </row>
    <row r="46" spans="1:11" ht="12.75">
      <c r="A46" s="76" t="s">
        <v>48</v>
      </c>
      <c r="B46" s="49"/>
      <c r="C46" s="49"/>
      <c r="D46" s="49"/>
      <c r="E46" s="35"/>
      <c r="F46" s="33">
        <v>27489</v>
      </c>
      <c r="G46" s="35"/>
      <c r="H46" s="78"/>
      <c r="I46" s="78"/>
      <c r="J46" s="33">
        <v>20715</v>
      </c>
      <c r="K46" s="78"/>
    </row>
    <row r="47" spans="1:11" ht="12.75">
      <c r="A47" s="49"/>
      <c r="B47" s="49"/>
      <c r="C47" s="49"/>
      <c r="D47" s="49"/>
      <c r="E47" s="35"/>
      <c r="F47" s="37"/>
      <c r="G47" s="35"/>
      <c r="H47" s="74"/>
      <c r="I47" s="74"/>
      <c r="J47" s="37"/>
      <c r="K47" s="78"/>
    </row>
    <row r="48" spans="1:11" ht="12.75">
      <c r="A48" s="76" t="s">
        <v>49</v>
      </c>
      <c r="B48" s="49"/>
      <c r="C48" s="49"/>
      <c r="D48" s="49"/>
      <c r="E48" s="35"/>
      <c r="F48" s="33">
        <f>SUM(F44:F47)</f>
        <v>85992</v>
      </c>
      <c r="G48" s="35"/>
      <c r="H48" s="78"/>
      <c r="I48" s="78"/>
      <c r="J48" s="33">
        <f>SUM(J44:J47)</f>
        <v>79218</v>
      </c>
      <c r="K48" s="78"/>
    </row>
    <row r="49" spans="1:11" ht="12.75">
      <c r="A49" s="76" t="s">
        <v>25</v>
      </c>
      <c r="B49" s="49"/>
      <c r="C49" s="49"/>
      <c r="D49" s="49"/>
      <c r="E49" s="35"/>
      <c r="F49" s="83">
        <v>1274</v>
      </c>
      <c r="G49" s="35"/>
      <c r="H49" s="78"/>
      <c r="I49" s="78"/>
      <c r="J49" s="83">
        <v>1160</v>
      </c>
      <c r="K49" s="78"/>
    </row>
    <row r="50" spans="1:11" ht="12.75">
      <c r="A50" s="74"/>
      <c r="B50" s="74"/>
      <c r="C50" s="74"/>
      <c r="D50" s="74"/>
      <c r="E50" s="74"/>
      <c r="F50" s="35"/>
      <c r="G50" s="78"/>
      <c r="H50" s="78"/>
      <c r="I50" s="78"/>
      <c r="J50" s="35"/>
      <c r="K50" s="78"/>
    </row>
    <row r="51" spans="1:11" ht="12.75">
      <c r="A51" s="79" t="s">
        <v>50</v>
      </c>
      <c r="B51" s="74"/>
      <c r="C51" s="74"/>
      <c r="D51" s="74"/>
      <c r="E51" s="74"/>
      <c r="F51" s="37">
        <f>+F48+F49</f>
        <v>87266</v>
      </c>
      <c r="G51" s="74"/>
      <c r="H51" s="74"/>
      <c r="I51" s="74"/>
      <c r="J51" s="37">
        <f>+J48+J49</f>
        <v>80378</v>
      </c>
      <c r="K51" s="78"/>
    </row>
    <row r="52" spans="1:11" ht="12.75">
      <c r="A52" s="81"/>
      <c r="B52" s="49"/>
      <c r="C52" s="49"/>
      <c r="D52" s="49"/>
      <c r="E52" s="35"/>
      <c r="F52" s="35"/>
      <c r="G52" s="35"/>
      <c r="H52" s="78"/>
      <c r="I52" s="78"/>
      <c r="J52" s="35"/>
      <c r="K52" s="78"/>
    </row>
    <row r="53" spans="1:11" ht="12.75">
      <c r="A53" s="73" t="s">
        <v>51</v>
      </c>
      <c r="B53" s="49"/>
      <c r="C53" s="49"/>
      <c r="D53" s="49"/>
      <c r="E53" s="49"/>
      <c r="F53" s="49"/>
      <c r="G53" s="35"/>
      <c r="H53" s="74"/>
      <c r="I53" s="74"/>
      <c r="J53" s="49"/>
      <c r="K53" s="78"/>
    </row>
    <row r="54" spans="1:11" ht="12.75">
      <c r="A54" s="84" t="s">
        <v>52</v>
      </c>
      <c r="B54" s="49"/>
      <c r="C54" s="49"/>
      <c r="D54" s="49"/>
      <c r="E54" s="49"/>
      <c r="F54" s="33">
        <v>31883</v>
      </c>
      <c r="G54" s="35"/>
      <c r="H54" s="78"/>
      <c r="I54" s="78"/>
      <c r="J54" s="33">
        <v>12123</v>
      </c>
      <c r="K54" s="78"/>
    </row>
    <row r="55" spans="1:11" ht="12.75">
      <c r="A55" s="76" t="s">
        <v>53</v>
      </c>
      <c r="B55" s="49"/>
      <c r="C55" s="49"/>
      <c r="D55" s="49"/>
      <c r="E55" s="35"/>
      <c r="F55" s="33">
        <v>42</v>
      </c>
      <c r="G55" s="35"/>
      <c r="H55" s="78"/>
      <c r="I55" s="78"/>
      <c r="J55" s="33">
        <v>68</v>
      </c>
      <c r="K55" s="78"/>
    </row>
    <row r="56" spans="1:11" ht="12.75">
      <c r="A56" s="76" t="s">
        <v>54</v>
      </c>
      <c r="B56" s="49"/>
      <c r="C56" s="49"/>
      <c r="D56" s="49"/>
      <c r="E56" s="35"/>
      <c r="F56" s="33">
        <v>7524</v>
      </c>
      <c r="G56" s="35"/>
      <c r="H56" s="78"/>
      <c r="I56" s="78"/>
      <c r="J56" s="33">
        <v>7897</v>
      </c>
      <c r="K56" s="78"/>
    </row>
    <row r="57" spans="1:11" ht="12.75">
      <c r="A57" s="76" t="s">
        <v>55</v>
      </c>
      <c r="B57" s="49"/>
      <c r="C57" s="49"/>
      <c r="D57" s="49"/>
      <c r="E57" s="35"/>
      <c r="F57" s="33">
        <v>4737</v>
      </c>
      <c r="G57" s="35"/>
      <c r="H57" s="78"/>
      <c r="I57" s="78"/>
      <c r="J57" s="33">
        <v>4262</v>
      </c>
      <c r="K57" s="78"/>
    </row>
    <row r="58" spans="1:11" ht="12.75">
      <c r="A58" s="49"/>
      <c r="B58" s="49"/>
      <c r="C58" s="49"/>
      <c r="D58" s="49"/>
      <c r="E58" s="49"/>
      <c r="F58" s="35"/>
      <c r="G58" s="35"/>
      <c r="H58" s="78"/>
      <c r="I58" s="78"/>
      <c r="J58" s="35"/>
      <c r="K58" s="78"/>
    </row>
    <row r="59" spans="1:11" ht="12.75">
      <c r="A59" s="79" t="s">
        <v>56</v>
      </c>
      <c r="B59" s="49"/>
      <c r="C59" s="49"/>
      <c r="D59" s="49"/>
      <c r="E59" s="49"/>
      <c r="F59" s="85">
        <f>SUM(F54:F58)</f>
        <v>44186</v>
      </c>
      <c r="G59" s="35" t="s">
        <v>11</v>
      </c>
      <c r="H59" s="78"/>
      <c r="I59" s="78"/>
      <c r="J59" s="85">
        <f>SUM(J54:J58)</f>
        <v>24350</v>
      </c>
      <c r="K59" s="78"/>
    </row>
    <row r="60" spans="1:11" ht="12.75">
      <c r="A60" s="81"/>
      <c r="B60" s="49"/>
      <c r="C60" s="49"/>
      <c r="D60" s="49"/>
      <c r="E60" s="35"/>
      <c r="F60" s="35"/>
      <c r="G60" s="35"/>
      <c r="H60" s="78"/>
      <c r="I60" s="78"/>
      <c r="J60" s="35"/>
      <c r="K60" s="78"/>
    </row>
    <row r="61" spans="1:11" ht="12.75">
      <c r="A61" s="81"/>
      <c r="B61" s="49"/>
      <c r="C61" s="49"/>
      <c r="D61" s="49"/>
      <c r="E61" s="35"/>
      <c r="F61" s="35"/>
      <c r="G61" s="35"/>
      <c r="H61" s="78"/>
      <c r="I61" s="78"/>
      <c r="J61" s="35"/>
      <c r="K61" s="78"/>
    </row>
    <row r="62" spans="1:11" ht="12.75">
      <c r="A62" s="73" t="s">
        <v>57</v>
      </c>
      <c r="B62" s="49"/>
      <c r="C62" s="49"/>
      <c r="D62" s="49"/>
      <c r="E62" s="35"/>
      <c r="F62" s="35"/>
      <c r="G62" s="35"/>
      <c r="H62" s="78"/>
      <c r="I62" s="78"/>
      <c r="J62" s="35"/>
      <c r="K62" s="78"/>
    </row>
    <row r="63" spans="1:11" ht="12.75">
      <c r="A63" s="84" t="s">
        <v>8</v>
      </c>
      <c r="B63" s="49"/>
      <c r="C63" s="49"/>
      <c r="D63" s="49"/>
      <c r="E63" s="49"/>
      <c r="F63" s="33">
        <v>11235</v>
      </c>
      <c r="G63" s="35"/>
      <c r="H63" s="78"/>
      <c r="I63" s="78"/>
      <c r="J63" s="33">
        <v>11580</v>
      </c>
      <c r="K63" s="78"/>
    </row>
    <row r="64" spans="1:11" ht="12.75">
      <c r="A64" s="84" t="s">
        <v>58</v>
      </c>
      <c r="B64" s="49"/>
      <c r="C64" s="49"/>
      <c r="D64" s="49"/>
      <c r="E64" s="49"/>
      <c r="F64" s="33">
        <v>7016</v>
      </c>
      <c r="G64" s="35"/>
      <c r="H64" s="78"/>
      <c r="I64" s="78"/>
      <c r="J64" s="33">
        <v>11042</v>
      </c>
      <c r="K64" s="78"/>
    </row>
    <row r="65" spans="1:11" ht="12.75">
      <c r="A65" s="84" t="s">
        <v>6</v>
      </c>
      <c r="B65" s="49"/>
      <c r="C65" s="49"/>
      <c r="D65" s="49"/>
      <c r="E65" s="49"/>
      <c r="F65" s="33">
        <v>441</v>
      </c>
      <c r="G65" s="35"/>
      <c r="H65" s="78"/>
      <c r="I65" s="78"/>
      <c r="J65" s="33">
        <v>3444</v>
      </c>
      <c r="K65" s="78"/>
    </row>
    <row r="66" spans="1:11" ht="12.75">
      <c r="A66" s="84" t="s">
        <v>59</v>
      </c>
      <c r="B66" s="49"/>
      <c r="C66" s="49"/>
      <c r="D66" s="49"/>
      <c r="E66" s="49"/>
      <c r="F66" s="33">
        <v>22185</v>
      </c>
      <c r="G66" s="35"/>
      <c r="H66" s="78"/>
      <c r="I66" s="78"/>
      <c r="J66" s="33">
        <v>2620</v>
      </c>
      <c r="K66" s="78"/>
    </row>
    <row r="67" spans="1:11" ht="12.75">
      <c r="A67" s="84" t="s">
        <v>60</v>
      </c>
      <c r="B67" s="49"/>
      <c r="C67" s="49"/>
      <c r="D67" s="49"/>
      <c r="E67" s="49"/>
      <c r="F67" s="33">
        <v>54</v>
      </c>
      <c r="G67" s="35"/>
      <c r="H67" s="78"/>
      <c r="I67" s="78"/>
      <c r="J67" s="33">
        <v>60</v>
      </c>
      <c r="K67" s="78"/>
    </row>
    <row r="68" spans="1:11" ht="12.75">
      <c r="A68" s="84" t="s">
        <v>61</v>
      </c>
      <c r="B68" s="49"/>
      <c r="C68" s="49"/>
      <c r="D68" s="49"/>
      <c r="E68" s="49"/>
      <c r="F68" s="33">
        <v>3413</v>
      </c>
      <c r="G68" s="35"/>
      <c r="H68" s="78"/>
      <c r="I68" s="78"/>
      <c r="J68" s="33">
        <v>3206</v>
      </c>
      <c r="K68" s="78"/>
    </row>
    <row r="69" spans="1:11" ht="12.75">
      <c r="A69" s="84" t="s">
        <v>62</v>
      </c>
      <c r="B69" s="49"/>
      <c r="C69" s="49"/>
      <c r="D69" s="49"/>
      <c r="E69" s="49"/>
      <c r="F69" s="33">
        <v>2586</v>
      </c>
      <c r="G69" s="35"/>
      <c r="H69" s="78"/>
      <c r="I69" s="78"/>
      <c r="J69" s="33">
        <v>2677</v>
      </c>
      <c r="K69" s="78"/>
    </row>
    <row r="70" spans="1:11" ht="12.75">
      <c r="A70" s="49"/>
      <c r="B70" s="49"/>
      <c r="C70" s="49"/>
      <c r="D70" s="49"/>
      <c r="E70" s="49"/>
      <c r="F70" s="35"/>
      <c r="G70" s="35"/>
      <c r="H70" s="78"/>
      <c r="I70" s="78"/>
      <c r="J70" s="35" t="s">
        <v>11</v>
      </c>
      <c r="K70" s="78"/>
    </row>
    <row r="71" spans="1:11" ht="12.75">
      <c r="A71" s="79" t="s">
        <v>63</v>
      </c>
      <c r="B71" s="49"/>
      <c r="C71" s="49"/>
      <c r="D71" s="49"/>
      <c r="E71" s="49"/>
      <c r="F71" s="85">
        <f>SUM(F63:F70)</f>
        <v>46930</v>
      </c>
      <c r="G71" s="35" t="s">
        <v>11</v>
      </c>
      <c r="H71" s="78"/>
      <c r="I71" s="78"/>
      <c r="J71" s="85">
        <f>SUM(J63:J70)</f>
        <v>34629</v>
      </c>
      <c r="K71" s="78"/>
    </row>
    <row r="72" spans="1:11" ht="12.75">
      <c r="A72" s="81"/>
      <c r="B72" s="49"/>
      <c r="C72" s="49"/>
      <c r="D72" s="49"/>
      <c r="E72" s="49"/>
      <c r="F72" s="49"/>
      <c r="G72" s="35"/>
      <c r="H72" s="74"/>
      <c r="I72" s="74"/>
      <c r="J72" s="49"/>
      <c r="K72" s="78"/>
    </row>
    <row r="73" spans="1:11" ht="12.75">
      <c r="A73" s="79" t="s">
        <v>64</v>
      </c>
      <c r="B73" s="49"/>
      <c r="C73" s="49"/>
      <c r="D73" s="49"/>
      <c r="E73" s="49"/>
      <c r="F73" s="37">
        <f>+F59+F71</f>
        <v>91116</v>
      </c>
      <c r="G73" s="35"/>
      <c r="H73" s="74"/>
      <c r="I73" s="74"/>
      <c r="J73" s="37">
        <f>+J59+J71</f>
        <v>58979</v>
      </c>
      <c r="K73" s="78"/>
    </row>
    <row r="74" spans="1:11" ht="12.75">
      <c r="A74" s="81"/>
      <c r="B74" s="49"/>
      <c r="C74" s="49"/>
      <c r="D74" s="49"/>
      <c r="E74" s="35"/>
      <c r="F74" s="35"/>
      <c r="G74" s="35"/>
      <c r="H74" s="78"/>
      <c r="I74" s="78"/>
      <c r="J74" s="35"/>
      <c r="K74" s="78"/>
    </row>
    <row r="75" spans="1:11" ht="13.5" thickBot="1">
      <c r="A75" s="79" t="s">
        <v>65</v>
      </c>
      <c r="B75" s="49"/>
      <c r="C75" s="49"/>
      <c r="D75" s="49"/>
      <c r="E75" s="35"/>
      <c r="F75" s="82">
        <f>+F51+F73</f>
        <v>178382</v>
      </c>
      <c r="G75" s="35"/>
      <c r="H75" s="78"/>
      <c r="I75" s="78"/>
      <c r="J75" s="82">
        <f>+J51+J73</f>
        <v>139357</v>
      </c>
      <c r="K75" s="78"/>
    </row>
    <row r="76" spans="1:11" ht="13.5" thickTop="1">
      <c r="A76" s="81"/>
      <c r="B76" s="49"/>
      <c r="C76" s="49"/>
      <c r="D76" s="49"/>
      <c r="E76" s="35"/>
      <c r="F76" s="35" t="s">
        <v>11</v>
      </c>
      <c r="G76" s="35"/>
      <c r="H76" s="78"/>
      <c r="I76" s="78"/>
      <c r="J76" s="35"/>
      <c r="K76" s="78"/>
    </row>
    <row r="77" spans="1:11" ht="12.75">
      <c r="A77" s="81"/>
      <c r="B77" s="49"/>
      <c r="C77" s="49"/>
      <c r="D77" s="49"/>
      <c r="E77" s="35"/>
      <c r="F77" s="35"/>
      <c r="G77" s="35"/>
      <c r="H77" s="78"/>
      <c r="I77" s="78"/>
      <c r="J77" s="35"/>
      <c r="K77" s="78"/>
    </row>
    <row r="78" spans="1:11" ht="12.75">
      <c r="A78" s="86" t="s">
        <v>149</v>
      </c>
      <c r="B78" s="86"/>
      <c r="C78" s="86"/>
      <c r="D78" s="86"/>
      <c r="E78" s="86"/>
      <c r="F78" s="160">
        <f>(F51/475000000)*1000</f>
        <v>0.1837178947368421</v>
      </c>
      <c r="G78" s="87"/>
      <c r="H78" s="88"/>
      <c r="I78" s="88"/>
      <c r="J78" s="160">
        <f>(J51/475000000)*1000</f>
        <v>0.16921684210526317</v>
      </c>
      <c r="K78" s="78"/>
    </row>
    <row r="79" spans="1:11" ht="12.75">
      <c r="A79" s="86"/>
      <c r="B79" s="86"/>
      <c r="C79" s="86"/>
      <c r="D79" s="86"/>
      <c r="E79" s="86"/>
      <c r="F79" s="89"/>
      <c r="G79" s="35"/>
      <c r="H79" s="74"/>
      <c r="I79" s="74"/>
      <c r="J79" s="89"/>
      <c r="K79" s="78"/>
    </row>
    <row r="80" spans="1:11" ht="12.75">
      <c r="A80" s="90" t="s">
        <v>66</v>
      </c>
      <c r="B80" s="86"/>
      <c r="C80" s="86"/>
      <c r="D80" s="86"/>
      <c r="E80" s="86"/>
      <c r="F80" s="89"/>
      <c r="G80" s="35"/>
      <c r="H80" s="74"/>
      <c r="I80" s="74"/>
      <c r="J80" s="89"/>
      <c r="K80" s="78"/>
    </row>
    <row r="81" spans="1:11" ht="12.75">
      <c r="A81" s="90"/>
      <c r="B81" s="86"/>
      <c r="C81" s="86"/>
      <c r="D81" s="86"/>
      <c r="E81" s="86"/>
      <c r="F81" s="89"/>
      <c r="G81" s="35"/>
      <c r="H81" s="74"/>
      <c r="I81" s="74"/>
      <c r="J81" s="89"/>
      <c r="K81" s="78"/>
    </row>
    <row r="82" spans="1:11" ht="12.75">
      <c r="A82" s="86"/>
      <c r="B82" s="86"/>
      <c r="C82" s="86"/>
      <c r="D82" s="86"/>
      <c r="E82" s="86"/>
      <c r="F82" s="89"/>
      <c r="G82" s="35"/>
      <c r="H82" s="74"/>
      <c r="I82" s="74"/>
      <c r="J82" s="89"/>
      <c r="K82" s="78"/>
    </row>
    <row r="83" spans="1:11" ht="12.75">
      <c r="A83" s="187" t="s">
        <v>67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</row>
    <row r="84" spans="1:11" ht="12.75">
      <c r="A84" s="91"/>
      <c r="B84" s="92"/>
      <c r="C84" s="93"/>
      <c r="D84" s="94"/>
      <c r="E84" s="95"/>
      <c r="F84" s="96"/>
      <c r="G84" s="97"/>
      <c r="H84" s="96"/>
      <c r="I84" s="98"/>
      <c r="J84" s="99"/>
      <c r="K84" s="100"/>
    </row>
    <row r="85" spans="1:11" ht="12.75">
      <c r="A85" s="188" t="s">
        <v>110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</row>
  </sheetData>
  <mergeCells count="3">
    <mergeCell ref="A5:J5"/>
    <mergeCell ref="A83:K83"/>
    <mergeCell ref="A85:K85"/>
  </mergeCells>
  <printOptions/>
  <pageMargins left="0.75" right="0.75" top="0.66" bottom="0.59" header="0.5" footer="0.5"/>
  <pageSetup fitToHeight="1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2">
      <selection activeCell="A37" sqref="A37"/>
    </sheetView>
  </sheetViews>
  <sheetFormatPr defaultColWidth="9.140625" defaultRowHeight="12.75"/>
  <cols>
    <col min="3" max="3" width="59.28125" style="0" customWidth="1"/>
    <col min="4" max="4" width="16.57421875" style="0" customWidth="1"/>
    <col min="5" max="5" width="6.421875" style="0" customWidth="1"/>
    <col min="6" max="6" width="17.140625" style="0" customWidth="1"/>
  </cols>
  <sheetData>
    <row r="1" spans="1:6" ht="15">
      <c r="A1" s="1"/>
      <c r="B1" s="4"/>
      <c r="C1" s="5"/>
      <c r="D1" s="1"/>
      <c r="E1" s="1"/>
      <c r="F1" s="1"/>
    </row>
    <row r="2" spans="1:6" ht="15">
      <c r="A2" s="2"/>
      <c r="B2" s="4"/>
      <c r="C2" s="5"/>
      <c r="D2" s="1"/>
      <c r="E2" s="1"/>
      <c r="F2" s="1"/>
    </row>
    <row r="3" spans="1:6" ht="15">
      <c r="A3" s="2"/>
      <c r="B3" s="4"/>
      <c r="C3" s="5"/>
      <c r="D3" s="1"/>
      <c r="E3" s="1"/>
      <c r="F3" s="1"/>
    </row>
    <row r="4" spans="1:6" ht="15">
      <c r="A4" s="2"/>
      <c r="B4" s="4"/>
      <c r="C4" s="5"/>
      <c r="D4" s="1"/>
      <c r="E4" s="1"/>
      <c r="F4" s="1"/>
    </row>
    <row r="5" spans="1:6" ht="15">
      <c r="A5" s="180" t="s">
        <v>0</v>
      </c>
      <c r="B5" s="180"/>
      <c r="C5" s="180"/>
      <c r="D5" s="180"/>
      <c r="E5" s="180"/>
      <c r="F5" s="180"/>
    </row>
    <row r="6" spans="1:6" ht="14.25">
      <c r="A6" s="192" t="s">
        <v>1</v>
      </c>
      <c r="B6" s="192"/>
      <c r="C6" s="192"/>
      <c r="D6" s="192"/>
      <c r="E6" s="192"/>
      <c r="F6" s="192"/>
    </row>
    <row r="7" spans="1:6" ht="14.25">
      <c r="A7" s="193" t="s">
        <v>2</v>
      </c>
      <c r="B7" s="193"/>
      <c r="C7" s="193"/>
      <c r="D7" s="193"/>
      <c r="E7" s="193"/>
      <c r="F7" s="193"/>
    </row>
    <row r="8" spans="1:6" ht="15">
      <c r="A8" s="2"/>
      <c r="B8" s="4"/>
      <c r="C8" s="5"/>
      <c r="D8" s="2"/>
      <c r="E8" s="1"/>
      <c r="F8" s="1"/>
    </row>
    <row r="9" spans="1:6" ht="15">
      <c r="A9" s="2"/>
      <c r="B9" s="4"/>
      <c r="C9" s="5"/>
      <c r="D9" s="1"/>
      <c r="E9" s="1"/>
      <c r="F9" s="1"/>
    </row>
    <row r="10" spans="1:6" ht="15">
      <c r="A10" s="103" t="s">
        <v>85</v>
      </c>
      <c r="B10" s="1"/>
      <c r="C10" s="1"/>
      <c r="D10" s="1"/>
      <c r="E10" s="1"/>
      <c r="F10" s="5"/>
    </row>
    <row r="11" spans="1:6" ht="15">
      <c r="A11" s="105" t="s">
        <v>145</v>
      </c>
      <c r="B11" s="1"/>
      <c r="C11" s="1"/>
      <c r="D11" s="1"/>
      <c r="E11" s="1"/>
      <c r="F11" s="5"/>
    </row>
    <row r="12" spans="1:6" ht="15">
      <c r="A12" s="11" t="s">
        <v>16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194" t="s">
        <v>86</v>
      </c>
      <c r="E14" s="194"/>
      <c r="F14" s="194"/>
    </row>
    <row r="15" spans="1:6" ht="43.5">
      <c r="A15" s="1"/>
      <c r="B15" s="1"/>
      <c r="C15" s="1"/>
      <c r="D15" s="133" t="s">
        <v>87</v>
      </c>
      <c r="E15" s="9"/>
      <c r="F15" s="168" t="s">
        <v>13</v>
      </c>
    </row>
    <row r="16" spans="1:6" ht="15">
      <c r="A16" s="5"/>
      <c r="B16" s="5"/>
      <c r="C16" s="5"/>
      <c r="D16" s="134" t="s">
        <v>127</v>
      </c>
      <c r="E16" s="135"/>
      <c r="F16" s="169" t="s">
        <v>128</v>
      </c>
    </row>
    <row r="17" spans="1:6" ht="15">
      <c r="A17" s="5"/>
      <c r="B17" s="5"/>
      <c r="C17" s="5"/>
      <c r="D17" s="7" t="s">
        <v>5</v>
      </c>
      <c r="E17" s="135"/>
      <c r="F17" s="170" t="s">
        <v>5</v>
      </c>
    </row>
    <row r="18" spans="1:6" ht="15">
      <c r="A18" s="5"/>
      <c r="B18" s="5"/>
      <c r="C18" s="5"/>
      <c r="D18" s="7"/>
      <c r="E18" s="135"/>
      <c r="F18" s="7"/>
    </row>
    <row r="19" spans="1:6" ht="15">
      <c r="A19" s="5"/>
      <c r="B19" s="5"/>
      <c r="C19" s="5"/>
      <c r="D19" s="7"/>
      <c r="E19" s="135"/>
      <c r="F19" s="7"/>
    </row>
    <row r="20" spans="1:6" ht="15">
      <c r="A20" s="136" t="s">
        <v>88</v>
      </c>
      <c r="B20" s="5"/>
      <c r="C20" s="5"/>
      <c r="D20" s="137"/>
      <c r="E20" s="138"/>
      <c r="F20" s="137"/>
    </row>
    <row r="21" spans="1:6" ht="15">
      <c r="A21" s="139" t="s">
        <v>150</v>
      </c>
      <c r="B21" s="5"/>
      <c r="C21" s="5"/>
      <c r="D21" s="140">
        <v>7313</v>
      </c>
      <c r="E21" s="138"/>
      <c r="F21" s="137">
        <v>2532</v>
      </c>
    </row>
    <row r="22" spans="1:6" ht="15">
      <c r="A22" s="139" t="s">
        <v>89</v>
      </c>
      <c r="B22" s="5"/>
      <c r="C22" s="5"/>
      <c r="D22" s="140"/>
      <c r="E22" s="138"/>
      <c r="F22" s="137"/>
    </row>
    <row r="23" spans="1:6" ht="15">
      <c r="A23" s="141" t="s">
        <v>90</v>
      </c>
      <c r="B23" s="5"/>
      <c r="C23" s="5"/>
      <c r="D23" s="140">
        <v>1392</v>
      </c>
      <c r="E23" s="138"/>
      <c r="F23" s="137">
        <v>779</v>
      </c>
    </row>
    <row r="24" spans="1:6" ht="15">
      <c r="A24" s="141" t="s">
        <v>91</v>
      </c>
      <c r="B24" s="5"/>
      <c r="C24" s="5"/>
      <c r="D24" s="140">
        <v>4568</v>
      </c>
      <c r="E24" s="138"/>
      <c r="F24" s="137">
        <v>1758</v>
      </c>
    </row>
    <row r="25" spans="1:6" ht="15">
      <c r="A25" s="141" t="s">
        <v>118</v>
      </c>
      <c r="B25" s="5"/>
      <c r="C25" s="5"/>
      <c r="D25" s="140">
        <v>1199</v>
      </c>
      <c r="E25" s="138"/>
      <c r="F25" s="137">
        <v>0</v>
      </c>
    </row>
    <row r="26" spans="1:8" ht="15">
      <c r="A26" s="141" t="s">
        <v>119</v>
      </c>
      <c r="B26" s="5"/>
      <c r="C26" s="5"/>
      <c r="D26" s="140">
        <v>-120</v>
      </c>
      <c r="E26" s="138"/>
      <c r="F26" s="137">
        <v>0</v>
      </c>
      <c r="G26" t="s">
        <v>11</v>
      </c>
      <c r="H26" t="s">
        <v>11</v>
      </c>
    </row>
    <row r="27" spans="1:6" ht="15">
      <c r="A27" s="141" t="s">
        <v>159</v>
      </c>
      <c r="B27" s="5"/>
      <c r="C27" s="5"/>
      <c r="D27" s="140">
        <v>13</v>
      </c>
      <c r="E27" s="138"/>
      <c r="F27" s="137">
        <v>4</v>
      </c>
    </row>
    <row r="28" spans="1:6" ht="15">
      <c r="A28" s="141" t="s">
        <v>92</v>
      </c>
      <c r="B28" s="5"/>
      <c r="C28" s="5"/>
      <c r="D28" s="140">
        <v>123</v>
      </c>
      <c r="E28" s="138"/>
      <c r="F28" s="137">
        <v>40</v>
      </c>
    </row>
    <row r="29" spans="1:6" ht="15">
      <c r="A29" s="142" t="s">
        <v>142</v>
      </c>
      <c r="B29" s="5"/>
      <c r="C29" s="5"/>
      <c r="D29" s="140">
        <v>-484</v>
      </c>
      <c r="E29" s="138"/>
      <c r="F29" s="137">
        <v>38</v>
      </c>
    </row>
    <row r="30" spans="1:6" ht="15">
      <c r="A30" s="143"/>
      <c r="B30" s="5"/>
      <c r="C30" s="5"/>
      <c r="D30" s="144"/>
      <c r="E30" s="138"/>
      <c r="F30" s="144"/>
    </row>
    <row r="31" spans="1:6" ht="15">
      <c r="A31" s="139" t="s">
        <v>152</v>
      </c>
      <c r="B31" s="5"/>
      <c r="C31" s="5"/>
      <c r="D31" s="140">
        <f>SUM(D21:D30)</f>
        <v>14004</v>
      </c>
      <c r="E31" s="138"/>
      <c r="F31" s="140">
        <f>SUM(F21:F30)</f>
        <v>5151</v>
      </c>
    </row>
    <row r="32" spans="1:6" ht="15">
      <c r="A32" s="143" t="s">
        <v>3</v>
      </c>
      <c r="B32" s="5"/>
      <c r="C32" s="5"/>
      <c r="D32" s="140">
        <v>299</v>
      </c>
      <c r="E32" s="138"/>
      <c r="F32" s="140">
        <v>341</v>
      </c>
    </row>
    <row r="33" spans="1:6" ht="15">
      <c r="A33" s="143" t="s">
        <v>93</v>
      </c>
      <c r="B33" s="5"/>
      <c r="C33" s="5"/>
      <c r="D33" s="140">
        <v>-4562</v>
      </c>
      <c r="E33" s="138"/>
      <c r="F33" s="140">
        <v>-163</v>
      </c>
    </row>
    <row r="34" spans="1:6" ht="15">
      <c r="A34" s="143" t="s">
        <v>94</v>
      </c>
      <c r="B34" s="5"/>
      <c r="C34" s="5"/>
      <c r="D34" s="140">
        <v>-4403</v>
      </c>
      <c r="E34" s="138"/>
      <c r="F34" s="140">
        <v>-1021</v>
      </c>
    </row>
    <row r="35" spans="1:6" ht="15">
      <c r="A35" s="139"/>
      <c r="B35" s="5"/>
      <c r="C35" s="5"/>
      <c r="D35" s="144"/>
      <c r="E35" s="138"/>
      <c r="F35" s="144"/>
    </row>
    <row r="36" spans="1:6" ht="15">
      <c r="A36" s="139" t="s">
        <v>95</v>
      </c>
      <c r="B36" s="5"/>
      <c r="C36" s="5"/>
      <c r="D36" s="140">
        <f>SUM(D31:D35)</f>
        <v>5338</v>
      </c>
      <c r="E36" s="138"/>
      <c r="F36" s="140">
        <f>SUM(F31:F35)</f>
        <v>4308</v>
      </c>
    </row>
    <row r="37" spans="1:6" ht="15">
      <c r="A37" s="143" t="s">
        <v>96</v>
      </c>
      <c r="B37" s="5"/>
      <c r="C37" s="5"/>
      <c r="D37" s="140">
        <v>-1008</v>
      </c>
      <c r="E37" s="138"/>
      <c r="F37" s="140">
        <v>-1052</v>
      </c>
    </row>
    <row r="38" spans="1:6" ht="15">
      <c r="A38" s="139"/>
      <c r="B38" s="5"/>
      <c r="C38" s="5"/>
      <c r="D38" s="145" t="s">
        <v>11</v>
      </c>
      <c r="E38" s="138"/>
      <c r="F38" s="145"/>
    </row>
    <row r="39" spans="1:6" ht="15">
      <c r="A39" s="146" t="s">
        <v>97</v>
      </c>
      <c r="B39" s="5"/>
      <c r="C39" s="5"/>
      <c r="D39" s="137">
        <f>SUM(D36:D38)</f>
        <v>4330</v>
      </c>
      <c r="E39" s="138"/>
      <c r="F39" s="137">
        <f>SUM(F36:F38)</f>
        <v>3256</v>
      </c>
    </row>
    <row r="40" spans="1:6" ht="15">
      <c r="A40" s="146"/>
      <c r="B40" s="5"/>
      <c r="C40" s="5"/>
      <c r="D40" s="145"/>
      <c r="E40" s="138"/>
      <c r="F40" s="145"/>
    </row>
    <row r="41" spans="1:6" ht="15">
      <c r="A41" s="5"/>
      <c r="B41" s="5"/>
      <c r="C41" s="5"/>
      <c r="D41" s="138"/>
      <c r="E41" s="138"/>
      <c r="F41" s="138"/>
    </row>
    <row r="42" spans="1:6" ht="15">
      <c r="A42" s="136" t="s">
        <v>98</v>
      </c>
      <c r="B42" s="5"/>
      <c r="C42" s="5"/>
      <c r="D42" s="138"/>
      <c r="E42" s="138"/>
      <c r="F42" s="138"/>
    </row>
    <row r="43" spans="1:6" ht="15">
      <c r="A43" s="139" t="s">
        <v>153</v>
      </c>
      <c r="B43" s="5"/>
      <c r="C43" s="5"/>
      <c r="D43" s="138">
        <v>120</v>
      </c>
      <c r="E43" s="138"/>
      <c r="F43" s="138">
        <v>0</v>
      </c>
    </row>
    <row r="44" spans="1:6" ht="15">
      <c r="A44" s="139" t="s">
        <v>139</v>
      </c>
      <c r="B44" s="5"/>
      <c r="C44" s="5"/>
      <c r="D44" s="140">
        <v>-38541</v>
      </c>
      <c r="E44" s="138"/>
      <c r="F44" s="9">
        <v>0</v>
      </c>
    </row>
    <row r="45" spans="1:6" ht="15">
      <c r="A45" s="139" t="s">
        <v>158</v>
      </c>
      <c r="B45" s="5"/>
      <c r="C45" s="5"/>
      <c r="D45" s="140">
        <v>113</v>
      </c>
      <c r="E45" s="138"/>
      <c r="F45" s="9">
        <v>120</v>
      </c>
    </row>
    <row r="46" spans="1:6" ht="15">
      <c r="A46" s="147" t="s">
        <v>99</v>
      </c>
      <c r="B46" s="5"/>
      <c r="C46" s="5"/>
      <c r="D46" s="140">
        <v>0</v>
      </c>
      <c r="E46" s="138"/>
      <c r="F46" s="9">
        <v>121</v>
      </c>
    </row>
    <row r="47" spans="1:6" ht="15">
      <c r="A47" s="139" t="s">
        <v>100</v>
      </c>
      <c r="B47" s="5"/>
      <c r="C47" s="5"/>
      <c r="D47" s="140">
        <v>-5650</v>
      </c>
      <c r="E47" s="138"/>
      <c r="F47" s="9">
        <v>-5746</v>
      </c>
    </row>
    <row r="48" spans="1:6" ht="15">
      <c r="A48" s="139" t="s">
        <v>11</v>
      </c>
      <c r="B48" s="5"/>
      <c r="C48" s="5"/>
      <c r="D48" s="145"/>
      <c r="E48" s="138"/>
      <c r="F48" s="145"/>
    </row>
    <row r="49" spans="1:6" ht="15">
      <c r="A49" s="146" t="s">
        <v>101</v>
      </c>
      <c r="B49" s="5"/>
      <c r="C49" s="5"/>
      <c r="D49" s="137">
        <f>SUM(D43:D48)</f>
        <v>-43958</v>
      </c>
      <c r="E49" s="138"/>
      <c r="F49" s="137">
        <f>SUM(F44:F48)</f>
        <v>-5505</v>
      </c>
    </row>
    <row r="50" spans="1:6" ht="15">
      <c r="A50" s="146"/>
      <c r="B50" s="5"/>
      <c r="C50" s="5"/>
      <c r="D50" s="145"/>
      <c r="E50" s="138"/>
      <c r="F50" s="145"/>
    </row>
    <row r="51" spans="1:6" ht="15">
      <c r="A51" s="5"/>
      <c r="B51" s="5"/>
      <c r="C51" s="5"/>
      <c r="D51" s="138"/>
      <c r="E51" s="138"/>
      <c r="F51" s="138"/>
    </row>
    <row r="52" spans="1:6" ht="15">
      <c r="A52" s="1"/>
      <c r="B52" s="1"/>
      <c r="C52" s="1"/>
      <c r="D52" s="1"/>
      <c r="E52" s="1"/>
      <c r="F52" s="1"/>
    </row>
    <row r="53" spans="1:6" ht="15">
      <c r="A53" s="136" t="s">
        <v>102</v>
      </c>
      <c r="B53" s="5"/>
      <c r="C53" s="5"/>
      <c r="D53" s="138"/>
      <c r="E53" s="138"/>
      <c r="F53" s="138"/>
    </row>
    <row r="54" spans="1:6" ht="15">
      <c r="A54" s="139" t="s">
        <v>117</v>
      </c>
      <c r="B54" s="5"/>
      <c r="C54" s="5"/>
      <c r="D54" s="138">
        <v>-1199</v>
      </c>
      <c r="E54" s="138"/>
      <c r="F54" s="138">
        <v>0</v>
      </c>
    </row>
    <row r="55" spans="1:6" ht="15">
      <c r="A55" s="5" t="s">
        <v>103</v>
      </c>
      <c r="B55" s="5"/>
      <c r="C55" s="5"/>
      <c r="D55" s="138">
        <v>0</v>
      </c>
      <c r="E55" s="138"/>
      <c r="F55" s="9">
        <v>6502</v>
      </c>
    </row>
    <row r="56" spans="1:6" ht="15">
      <c r="A56" s="5" t="s">
        <v>160</v>
      </c>
      <c r="B56" s="5"/>
      <c r="C56" s="5"/>
      <c r="D56" s="138">
        <v>39325</v>
      </c>
      <c r="E56" s="138"/>
      <c r="F56" s="9">
        <v>-399</v>
      </c>
    </row>
    <row r="57" spans="1:6" ht="15">
      <c r="A57" s="5" t="s">
        <v>135</v>
      </c>
      <c r="B57" s="5"/>
      <c r="C57" s="5"/>
      <c r="D57" s="138">
        <v>-265</v>
      </c>
      <c r="E57" s="138"/>
      <c r="F57" s="9">
        <v>-639</v>
      </c>
    </row>
    <row r="58" spans="1:6" ht="15">
      <c r="A58" s="139" t="s">
        <v>11</v>
      </c>
      <c r="B58" s="5"/>
      <c r="C58" s="5"/>
      <c r="D58" s="145"/>
      <c r="E58" s="138"/>
      <c r="F58" s="174"/>
    </row>
    <row r="59" spans="1:6" ht="15">
      <c r="A59" s="148" t="s">
        <v>104</v>
      </c>
      <c r="B59" s="5"/>
      <c r="C59" s="5"/>
      <c r="D59" s="137">
        <f>SUM(D54:D58)</f>
        <v>37861</v>
      </c>
      <c r="E59" s="138"/>
      <c r="F59" s="137">
        <f>SUM(F54:F58)</f>
        <v>5464</v>
      </c>
    </row>
    <row r="60" spans="1:6" ht="15">
      <c r="A60" s="146"/>
      <c r="B60" s="5"/>
      <c r="C60" s="5"/>
      <c r="D60" s="145"/>
      <c r="E60" s="138"/>
      <c r="F60" s="174"/>
    </row>
    <row r="61" spans="1:6" ht="15">
      <c r="A61" s="1"/>
      <c r="B61" s="5"/>
      <c r="C61" s="5"/>
      <c r="D61" s="137"/>
      <c r="E61" s="138"/>
      <c r="F61" s="175"/>
    </row>
    <row r="62" spans="1:6" ht="15">
      <c r="A62" s="149"/>
      <c r="B62" s="5"/>
      <c r="C62" s="5"/>
      <c r="D62" s="138"/>
      <c r="E62" s="138"/>
      <c r="F62" s="9"/>
    </row>
    <row r="63" spans="1:6" ht="15">
      <c r="A63" s="150" t="s">
        <v>151</v>
      </c>
      <c r="B63" s="5"/>
      <c r="C63" s="5"/>
      <c r="D63" s="138">
        <f>+D39+D49+D59</f>
        <v>-1767</v>
      </c>
      <c r="E63" s="138"/>
      <c r="F63" s="9">
        <f>+F39+F49+F59</f>
        <v>3215</v>
      </c>
    </row>
    <row r="64" spans="1:6" ht="15">
      <c r="A64" s="150" t="s">
        <v>105</v>
      </c>
      <c r="B64" s="5"/>
      <c r="C64" s="5"/>
      <c r="D64" s="138">
        <v>17530</v>
      </c>
      <c r="E64" s="138"/>
      <c r="F64" s="9">
        <v>0</v>
      </c>
    </row>
    <row r="65" spans="1:6" ht="15">
      <c r="A65" s="149" t="s">
        <v>136</v>
      </c>
      <c r="B65" s="5"/>
      <c r="C65" s="5"/>
      <c r="D65" s="138">
        <v>-452</v>
      </c>
      <c r="E65" s="138"/>
      <c r="F65" s="9">
        <v>0</v>
      </c>
    </row>
    <row r="66" spans="1:6" ht="15.75" thickBot="1">
      <c r="A66" s="149" t="s">
        <v>106</v>
      </c>
      <c r="B66" s="5"/>
      <c r="C66" s="5"/>
      <c r="D66" s="151">
        <f>SUM(D63:D65)</f>
        <v>15311</v>
      </c>
      <c r="E66" s="138"/>
      <c r="F66" s="176">
        <f>SUM(F63:F65)</f>
        <v>3215</v>
      </c>
    </row>
    <row r="67" spans="1:6" ht="15.75" thickTop="1">
      <c r="A67" s="5"/>
      <c r="B67" s="5"/>
      <c r="C67" s="5"/>
      <c r="D67" s="138" t="s">
        <v>11</v>
      </c>
      <c r="E67" s="138"/>
      <c r="F67" s="9"/>
    </row>
    <row r="68" spans="1:6" ht="15">
      <c r="A68" s="149" t="s">
        <v>120</v>
      </c>
      <c r="B68" s="5"/>
      <c r="C68" s="5"/>
      <c r="D68" s="138"/>
      <c r="E68" s="138"/>
      <c r="F68" s="9"/>
    </row>
    <row r="69" spans="1:6" ht="15">
      <c r="A69" s="149" t="s">
        <v>121</v>
      </c>
      <c r="B69" s="5"/>
      <c r="C69" s="5"/>
      <c r="D69" s="138">
        <v>6500</v>
      </c>
      <c r="E69" s="138"/>
      <c r="F69" s="9">
        <v>7933</v>
      </c>
    </row>
    <row r="70" spans="1:6" ht="15">
      <c r="A70" s="149" t="s">
        <v>146</v>
      </c>
      <c r="B70" s="5"/>
      <c r="C70" s="5"/>
      <c r="D70" s="138">
        <v>9252</v>
      </c>
      <c r="E70" s="138"/>
      <c r="F70" s="9">
        <v>0</v>
      </c>
    </row>
    <row r="71" spans="1:6" ht="15">
      <c r="A71" s="149" t="s">
        <v>122</v>
      </c>
      <c r="B71" s="5"/>
      <c r="C71" s="5"/>
      <c r="D71" s="167">
        <v>-441</v>
      </c>
      <c r="E71" s="152"/>
      <c r="F71" s="9">
        <v>-4718</v>
      </c>
    </row>
    <row r="72" spans="1:6" ht="15.75" thickBot="1">
      <c r="A72" s="5"/>
      <c r="B72" s="5"/>
      <c r="C72" s="5"/>
      <c r="D72" s="171">
        <f>SUM(D69:D71)</f>
        <v>15311</v>
      </c>
      <c r="E72" s="152"/>
      <c r="F72" s="176">
        <f>SUM(F69:F71)</f>
        <v>3215</v>
      </c>
    </row>
    <row r="73" spans="1:6" ht="15.75" thickTop="1">
      <c r="A73" s="13"/>
      <c r="B73" s="153"/>
      <c r="C73" s="154"/>
      <c r="D73" s="153" t="s">
        <v>11</v>
      </c>
      <c r="E73" s="155"/>
      <c r="F73" s="156"/>
    </row>
    <row r="74" spans="1:6" ht="15">
      <c r="A74" s="189" t="s">
        <v>107</v>
      </c>
      <c r="B74" s="189"/>
      <c r="C74" s="189"/>
      <c r="D74" s="189"/>
      <c r="E74" s="189"/>
      <c r="F74" s="189"/>
    </row>
    <row r="75" spans="1:6" ht="15">
      <c r="A75" s="2"/>
      <c r="B75" s="6"/>
      <c r="C75" s="157"/>
      <c r="D75" s="3"/>
      <c r="E75" s="158"/>
      <c r="F75" s="159"/>
    </row>
    <row r="76" spans="1:6" ht="15">
      <c r="A76" s="190" t="s">
        <v>137</v>
      </c>
      <c r="B76" s="190"/>
      <c r="C76" s="190"/>
      <c r="D76" s="190"/>
      <c r="E76" s="190"/>
      <c r="F76" s="190"/>
    </row>
    <row r="77" spans="1:6" ht="15">
      <c r="A77" s="2"/>
      <c r="B77" s="6"/>
      <c r="C77" s="157"/>
      <c r="D77" s="3"/>
      <c r="E77" s="158"/>
      <c r="F77" s="159"/>
    </row>
    <row r="78" spans="1:6" ht="15">
      <c r="A78" s="191" t="s">
        <v>11</v>
      </c>
      <c r="B78" s="191"/>
      <c r="C78" s="191"/>
      <c r="D78" s="191"/>
      <c r="E78" s="191"/>
      <c r="F78" s="19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</sheetData>
  <mergeCells count="7">
    <mergeCell ref="A74:F74"/>
    <mergeCell ref="A76:F76"/>
    <mergeCell ref="A78:F78"/>
    <mergeCell ref="A5:F5"/>
    <mergeCell ref="A6:F6"/>
    <mergeCell ref="A7:F7"/>
    <mergeCell ref="D14:F14"/>
  </mergeCells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"/>
  <sheetViews>
    <sheetView workbookViewId="0" topLeftCell="A1">
      <selection activeCell="A17" sqref="A17"/>
    </sheetView>
  </sheetViews>
  <sheetFormatPr defaultColWidth="9.140625" defaultRowHeight="12.75"/>
  <cols>
    <col min="3" max="3" width="21.00390625" style="0" customWidth="1"/>
    <col min="5" max="5" width="4.57421875" style="0" customWidth="1"/>
    <col min="7" max="7" width="4.28125" style="0" customWidth="1"/>
    <col min="8" max="8" width="9.8515625" style="0" customWidth="1"/>
    <col min="9" max="9" width="4.140625" style="0" customWidth="1"/>
    <col min="11" max="11" width="7.140625" style="0" customWidth="1"/>
    <col min="13" max="13" width="5.421875" style="0" customWidth="1"/>
  </cols>
  <sheetData>
    <row r="1" spans="1:24" ht="1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2"/>
      <c r="B2" s="3"/>
      <c r="C2" s="3"/>
      <c r="D2" s="3"/>
      <c r="E2" s="3"/>
      <c r="F2" s="3"/>
      <c r="G2" s="3"/>
      <c r="H2" s="4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3"/>
      <c r="C3" s="3"/>
      <c r="D3" s="3"/>
      <c r="E3" s="3"/>
      <c r="F3" s="3"/>
      <c r="G3" s="3"/>
      <c r="H3" s="4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3"/>
      <c r="C4" s="3"/>
      <c r="D4" s="3"/>
      <c r="E4" s="3"/>
      <c r="F4" s="3"/>
      <c r="G4" s="3"/>
      <c r="H4" s="4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01"/>
      <c r="P5" s="101"/>
      <c r="Q5" s="1"/>
      <c r="R5" s="1"/>
      <c r="S5" s="1"/>
      <c r="T5" s="1"/>
      <c r="U5" s="1"/>
      <c r="V5" s="1"/>
      <c r="W5" s="1"/>
      <c r="X5" s="1"/>
    </row>
    <row r="6" spans="1:24" ht="15">
      <c r="A6" s="192" t="s">
        <v>68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02"/>
      <c r="P6" s="102"/>
      <c r="Q6" s="1"/>
      <c r="R6" s="1"/>
      <c r="S6" s="1"/>
      <c r="T6" s="1"/>
      <c r="U6" s="1"/>
      <c r="V6" s="1"/>
      <c r="W6" s="1"/>
      <c r="X6" s="1"/>
    </row>
    <row r="7" spans="1:24" ht="15">
      <c r="A7" s="193" t="s">
        <v>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8"/>
      <c r="P7" s="8"/>
      <c r="Q7" s="1"/>
      <c r="R7" s="1"/>
      <c r="S7" s="1"/>
      <c r="T7" s="1"/>
      <c r="U7" s="1"/>
      <c r="V7" s="1"/>
      <c r="W7" s="1"/>
      <c r="X7" s="1"/>
    </row>
    <row r="8" spans="1:24" ht="15">
      <c r="A8" s="2"/>
      <c r="B8" s="3"/>
      <c r="C8" s="3"/>
      <c r="D8" s="3"/>
      <c r="E8" s="3"/>
      <c r="F8" s="3"/>
      <c r="G8" s="3"/>
      <c r="H8" s="4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6"/>
      <c r="B9" s="3"/>
      <c r="C9" s="3"/>
      <c r="D9" s="3"/>
      <c r="E9" s="3"/>
      <c r="F9" s="3"/>
      <c r="G9" s="3"/>
      <c r="H9" s="3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03" t="s">
        <v>69</v>
      </c>
      <c r="B10" s="103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"/>
      <c r="R10" s="1"/>
      <c r="S10" s="1"/>
      <c r="T10" s="1"/>
      <c r="U10" s="1"/>
      <c r="V10" s="1"/>
      <c r="W10" s="1"/>
      <c r="X10" s="1"/>
    </row>
    <row r="11" spans="1:24" ht="15">
      <c r="A11" s="105" t="s">
        <v>145</v>
      </c>
      <c r="B11" s="105"/>
      <c r="C11" s="105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"/>
      <c r="R11" s="1"/>
      <c r="S11" s="1"/>
      <c r="T11" s="1"/>
      <c r="U11" s="1"/>
      <c r="V11" s="1"/>
      <c r="W11" s="1"/>
      <c r="X11" s="1"/>
    </row>
    <row r="12" spans="1:24" ht="15">
      <c r="A12" s="11" t="s">
        <v>16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"/>
      <c r="R12" s="1"/>
      <c r="S12" s="1"/>
      <c r="T12" s="1"/>
      <c r="U12" s="1"/>
      <c r="V12" s="1"/>
      <c r="W12" s="1"/>
      <c r="X12" s="1"/>
    </row>
    <row r="13" spans="1:24" ht="1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"/>
      <c r="R13" s="1"/>
      <c r="S13" s="1"/>
      <c r="T13" s="1"/>
      <c r="U13" s="1"/>
      <c r="V13" s="1"/>
      <c r="W13" s="1"/>
      <c r="X13" s="1"/>
    </row>
    <row r="14" spans="1:24" ht="12.75">
      <c r="A14" s="107"/>
      <c r="B14" s="107"/>
      <c r="C14" s="107"/>
      <c r="D14" s="108"/>
      <c r="E14" s="108"/>
      <c r="F14" s="108"/>
      <c r="G14" s="108"/>
      <c r="H14" s="108" t="s">
        <v>70</v>
      </c>
      <c r="I14" s="107"/>
      <c r="J14" s="107"/>
      <c r="K14" s="107"/>
      <c r="L14" s="108"/>
      <c r="M14" s="107"/>
      <c r="N14" s="107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2.75">
      <c r="A15" s="107"/>
      <c r="B15" s="107"/>
      <c r="C15" s="107"/>
      <c r="D15" s="107" t="s">
        <v>71</v>
      </c>
      <c r="E15" s="107"/>
      <c r="F15" s="107" t="s">
        <v>72</v>
      </c>
      <c r="G15" s="107"/>
      <c r="H15" s="107" t="s">
        <v>73</v>
      </c>
      <c r="I15" s="107"/>
      <c r="J15" s="107" t="s">
        <v>74</v>
      </c>
      <c r="K15" s="107"/>
      <c r="L15" s="107" t="s">
        <v>75</v>
      </c>
      <c r="M15" s="107"/>
      <c r="N15" s="107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2.75">
      <c r="A16" s="109"/>
      <c r="B16" s="109"/>
      <c r="C16" s="109"/>
      <c r="D16" s="110" t="s">
        <v>76</v>
      </c>
      <c r="E16" s="110"/>
      <c r="F16" s="110" t="s">
        <v>77</v>
      </c>
      <c r="G16" s="110"/>
      <c r="H16" s="110" t="s">
        <v>78</v>
      </c>
      <c r="I16" s="110"/>
      <c r="J16" s="110" t="s">
        <v>79</v>
      </c>
      <c r="K16" s="110"/>
      <c r="L16" s="110" t="s">
        <v>80</v>
      </c>
      <c r="M16" s="110"/>
      <c r="N16" s="110" t="s">
        <v>12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2.75">
      <c r="A17" s="111"/>
      <c r="B17" s="107"/>
      <c r="C17" s="107"/>
      <c r="D17" s="107" t="s">
        <v>5</v>
      </c>
      <c r="E17" s="111"/>
      <c r="F17" s="107" t="s">
        <v>5</v>
      </c>
      <c r="G17" s="111"/>
      <c r="H17" s="107" t="s">
        <v>5</v>
      </c>
      <c r="I17" s="111"/>
      <c r="J17" s="107" t="s">
        <v>5</v>
      </c>
      <c r="K17" s="111"/>
      <c r="L17" s="107" t="s">
        <v>5</v>
      </c>
      <c r="M17" s="111"/>
      <c r="N17" s="107" t="s">
        <v>5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2.75">
      <c r="A18" s="111"/>
      <c r="B18" s="107"/>
      <c r="C18" s="107"/>
      <c r="D18" s="107"/>
      <c r="E18" s="111"/>
      <c r="F18" s="111"/>
      <c r="G18" s="111"/>
      <c r="H18" s="107"/>
      <c r="I18" s="111"/>
      <c r="J18" s="111"/>
      <c r="K18" s="111"/>
      <c r="L18" s="107"/>
      <c r="M18" s="111"/>
      <c r="N18" s="107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111" t="s">
        <v>112</v>
      </c>
      <c r="B19" s="111"/>
      <c r="C19" s="112" t="s">
        <v>11</v>
      </c>
      <c r="D19" s="113">
        <v>47500</v>
      </c>
      <c r="E19" s="114"/>
      <c r="F19" s="114">
        <v>11003</v>
      </c>
      <c r="G19" s="51"/>
      <c r="H19" s="114">
        <v>20153</v>
      </c>
      <c r="I19" s="115"/>
      <c r="J19" s="114">
        <v>561</v>
      </c>
      <c r="K19" s="115"/>
      <c r="L19" s="115">
        <v>1160</v>
      </c>
      <c r="M19" s="115"/>
      <c r="N19" s="115">
        <f>D19+F19+H19+J19+L19</f>
        <v>80377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111"/>
      <c r="B20" s="111"/>
      <c r="C20" s="111"/>
      <c r="D20" s="113"/>
      <c r="E20" s="114"/>
      <c r="F20" s="114"/>
      <c r="G20" s="114"/>
      <c r="H20" s="114"/>
      <c r="I20" s="115"/>
      <c r="J20" s="115"/>
      <c r="K20" s="115"/>
      <c r="L20" s="115"/>
      <c r="M20" s="115"/>
      <c r="N20" s="115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122" t="s">
        <v>115</v>
      </c>
      <c r="B21" s="122"/>
      <c r="C21" s="122"/>
      <c r="D21" s="121">
        <v>0</v>
      </c>
      <c r="E21" s="121"/>
      <c r="F21" s="121">
        <v>0</v>
      </c>
      <c r="G21" s="121"/>
      <c r="H21" s="123">
        <v>0</v>
      </c>
      <c r="I21" s="123"/>
      <c r="J21" s="115">
        <v>0</v>
      </c>
      <c r="K21" s="123"/>
      <c r="L21" s="121">
        <v>113</v>
      </c>
      <c r="M21" s="121"/>
      <c r="N21" s="115">
        <f>+D21+H21+J21+L21+F21</f>
        <v>113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2.75">
      <c r="A22" s="111"/>
      <c r="B22" s="111"/>
      <c r="C22" s="111"/>
      <c r="D22" s="115"/>
      <c r="E22" s="115"/>
      <c r="F22" s="115"/>
      <c r="G22" s="115"/>
      <c r="H22" s="114"/>
      <c r="I22" s="115"/>
      <c r="J22" s="115"/>
      <c r="K22" s="115"/>
      <c r="L22" s="115"/>
      <c r="M22" s="115"/>
      <c r="N22" s="115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111" t="s">
        <v>157</v>
      </c>
      <c r="B23" s="111"/>
      <c r="C23" s="111"/>
      <c r="D23" s="113">
        <v>0</v>
      </c>
      <c r="E23" s="115"/>
      <c r="F23" s="113">
        <v>0</v>
      </c>
      <c r="G23" s="115"/>
      <c r="H23" s="124">
        <v>7312</v>
      </c>
      <c r="I23" s="115"/>
      <c r="J23" s="115">
        <v>0</v>
      </c>
      <c r="K23" s="115"/>
      <c r="L23" s="115">
        <v>1</v>
      </c>
      <c r="M23" s="115"/>
      <c r="N23" s="115">
        <f>+D23+H23+J23+L23+F23</f>
        <v>7313</v>
      </c>
      <c r="O23" s="51"/>
      <c r="P23" s="120"/>
      <c r="Q23" s="51"/>
      <c r="R23" s="51"/>
      <c r="S23" s="51"/>
      <c r="T23" s="51"/>
      <c r="U23" s="51"/>
      <c r="V23" s="51"/>
      <c r="W23" s="51"/>
      <c r="X23" s="51"/>
    </row>
    <row r="24" spans="1:24" ht="12.75">
      <c r="A24" s="111"/>
      <c r="B24" s="111"/>
      <c r="C24" s="111"/>
      <c r="D24" s="113"/>
      <c r="E24" s="115"/>
      <c r="F24" s="113"/>
      <c r="G24" s="115"/>
      <c r="H24" s="124"/>
      <c r="I24" s="115"/>
      <c r="J24" s="115"/>
      <c r="K24" s="115"/>
      <c r="L24" s="115"/>
      <c r="M24" s="115"/>
      <c r="N24" s="115"/>
      <c r="O24" s="51"/>
      <c r="P24" s="120"/>
      <c r="Q24" s="51"/>
      <c r="R24" s="51"/>
      <c r="S24" s="51"/>
      <c r="T24" s="51"/>
      <c r="U24" s="51"/>
      <c r="V24" s="51"/>
      <c r="W24" s="51"/>
      <c r="X24" s="51"/>
    </row>
    <row r="25" spans="1:24" ht="12.75">
      <c r="A25" s="111" t="s">
        <v>82</v>
      </c>
      <c r="B25" s="111"/>
      <c r="C25" s="111"/>
      <c r="D25" s="113">
        <v>0</v>
      </c>
      <c r="E25" s="115"/>
      <c r="F25" s="113">
        <v>0</v>
      </c>
      <c r="G25" s="115"/>
      <c r="H25" s="124">
        <v>0</v>
      </c>
      <c r="I25" s="115"/>
      <c r="J25" s="115">
        <v>-537</v>
      </c>
      <c r="K25" s="115"/>
      <c r="L25" s="115">
        <v>0</v>
      </c>
      <c r="M25" s="115"/>
      <c r="N25" s="115">
        <f>+D25+H25+J25+L25+F25</f>
        <v>-537</v>
      </c>
      <c r="O25" s="51"/>
      <c r="P25" s="120"/>
      <c r="Q25" s="51"/>
      <c r="R25" s="51"/>
      <c r="S25" s="51"/>
      <c r="T25" s="51"/>
      <c r="U25" s="51"/>
      <c r="V25" s="51"/>
      <c r="W25" s="51"/>
      <c r="X25" s="51"/>
    </row>
    <row r="26" spans="1:24" ht="12.75">
      <c r="A26" s="111"/>
      <c r="B26" s="111"/>
      <c r="C26" s="111"/>
      <c r="D26" s="125"/>
      <c r="E26" s="126"/>
      <c r="F26" s="125"/>
      <c r="G26" s="126"/>
      <c r="H26" s="127"/>
      <c r="I26" s="115"/>
      <c r="J26" s="127"/>
      <c r="K26" s="115"/>
      <c r="L26" s="125"/>
      <c r="M26" s="115"/>
      <c r="N26" s="125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2.75">
      <c r="A27" s="111" t="s">
        <v>140</v>
      </c>
      <c r="B27" s="111"/>
      <c r="C27" s="111"/>
      <c r="D27" s="115">
        <f>SUM(D19:D26)</f>
        <v>47500</v>
      </c>
      <c r="E27" s="115"/>
      <c r="F27" s="115">
        <f>SUM(F19:F26)</f>
        <v>11003</v>
      </c>
      <c r="G27" s="115"/>
      <c r="H27" s="114">
        <f>SUM(H19:H26)</f>
        <v>27465</v>
      </c>
      <c r="I27" s="115"/>
      <c r="J27" s="114">
        <f>SUM(J19:J26)</f>
        <v>24</v>
      </c>
      <c r="K27" s="115"/>
      <c r="L27" s="115">
        <f>SUM(L19:L26)</f>
        <v>1274</v>
      </c>
      <c r="M27" s="115"/>
      <c r="N27" s="115">
        <f>SUM(N19:N26)</f>
        <v>87266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thickBot="1">
      <c r="A28" s="109"/>
      <c r="B28" s="109"/>
      <c r="C28" s="109"/>
      <c r="D28" s="165"/>
      <c r="E28" s="128"/>
      <c r="F28" s="165"/>
      <c r="G28" s="128"/>
      <c r="H28" s="165"/>
      <c r="I28" s="128"/>
      <c r="J28" s="165"/>
      <c r="K28" s="128"/>
      <c r="L28" s="165"/>
      <c r="M28" s="128"/>
      <c r="N28" s="165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3.5" thickTop="1">
      <c r="A29" s="109"/>
      <c r="B29" s="109"/>
      <c r="C29" s="109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2.75">
      <c r="A30" s="109"/>
      <c r="B30" s="109"/>
      <c r="C30" s="109"/>
      <c r="D30" s="128"/>
      <c r="E30" s="128"/>
      <c r="F30" s="128"/>
      <c r="G30" s="128"/>
      <c r="H30" s="128" t="s">
        <v>11</v>
      </c>
      <c r="I30" s="128"/>
      <c r="J30" s="128"/>
      <c r="K30" s="128"/>
      <c r="L30" s="128"/>
      <c r="M30" s="128"/>
      <c r="N30" s="128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4.25">
      <c r="A31" s="103" t="s">
        <v>116</v>
      </c>
      <c r="B31" s="109"/>
      <c r="C31" s="109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ht="14.25">
      <c r="A32" s="103" t="s">
        <v>69</v>
      </c>
      <c r="B32" s="103"/>
      <c r="C32" s="111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ht="14.25">
      <c r="A33" s="105" t="s">
        <v>161</v>
      </c>
      <c r="B33" s="105"/>
      <c r="C33" s="111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5">
      <c r="A34" s="11" t="s">
        <v>16</v>
      </c>
      <c r="B34" s="105"/>
      <c r="C34" s="111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2:24" ht="14.25">
      <c r="B35" s="106"/>
      <c r="C35" s="107"/>
      <c r="D35" s="108"/>
      <c r="E35" s="108"/>
      <c r="F35" s="108"/>
      <c r="G35" s="108"/>
      <c r="H35" s="108" t="s">
        <v>70</v>
      </c>
      <c r="I35" s="107"/>
      <c r="J35" s="107"/>
      <c r="K35" s="107"/>
      <c r="L35" s="108"/>
      <c r="M35" s="107"/>
      <c r="N35" s="107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2.75">
      <c r="A36" s="107"/>
      <c r="B36" s="107"/>
      <c r="C36" s="107"/>
      <c r="D36" s="107" t="s">
        <v>71</v>
      </c>
      <c r="E36" s="107"/>
      <c r="F36" s="107" t="s">
        <v>72</v>
      </c>
      <c r="G36" s="107"/>
      <c r="H36" s="107" t="s">
        <v>73</v>
      </c>
      <c r="I36" s="107"/>
      <c r="J36" s="107" t="s">
        <v>74</v>
      </c>
      <c r="K36" s="107"/>
      <c r="L36" s="107" t="s">
        <v>75</v>
      </c>
      <c r="M36" s="107"/>
      <c r="N36" s="107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2.75">
      <c r="A37" s="109"/>
      <c r="B37" s="109"/>
      <c r="C37" s="109"/>
      <c r="D37" s="110" t="s">
        <v>76</v>
      </c>
      <c r="E37" s="110"/>
      <c r="F37" s="110" t="s">
        <v>77</v>
      </c>
      <c r="G37" s="110"/>
      <c r="H37" s="110" t="s">
        <v>78</v>
      </c>
      <c r="I37" s="110"/>
      <c r="J37" s="110" t="s">
        <v>79</v>
      </c>
      <c r="K37" s="110"/>
      <c r="L37" s="110" t="s">
        <v>80</v>
      </c>
      <c r="M37" s="110"/>
      <c r="N37" s="110" t="s">
        <v>12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2.75">
      <c r="A38" s="111"/>
      <c r="B38" s="107"/>
      <c r="C38" s="107"/>
      <c r="D38" s="107" t="s">
        <v>5</v>
      </c>
      <c r="E38" s="111"/>
      <c r="F38" s="107" t="s">
        <v>5</v>
      </c>
      <c r="G38" s="111"/>
      <c r="H38" s="107" t="s">
        <v>5</v>
      </c>
      <c r="I38" s="111"/>
      <c r="J38" s="107" t="s">
        <v>5</v>
      </c>
      <c r="K38" s="111"/>
      <c r="L38" s="107" t="s">
        <v>5</v>
      </c>
      <c r="M38" s="111"/>
      <c r="N38" s="107" t="s">
        <v>5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ht="12.75">
      <c r="A39" s="111"/>
      <c r="B39" s="107"/>
      <c r="C39" s="107"/>
      <c r="D39" s="107"/>
      <c r="E39" s="111"/>
      <c r="F39" s="111"/>
      <c r="G39" s="111"/>
      <c r="H39" s="107"/>
      <c r="I39" s="111"/>
      <c r="J39" s="111"/>
      <c r="K39" s="111"/>
      <c r="L39" s="107"/>
      <c r="M39" s="111"/>
      <c r="N39" s="107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ht="12.75">
      <c r="A40" s="111" t="s">
        <v>113</v>
      </c>
      <c r="B40" s="111"/>
      <c r="C40" s="112" t="s">
        <v>11</v>
      </c>
      <c r="D40" s="113">
        <v>0</v>
      </c>
      <c r="E40" s="164" t="s">
        <v>14</v>
      </c>
      <c r="F40" s="166">
        <v>0</v>
      </c>
      <c r="G40" s="51"/>
      <c r="H40" s="114">
        <v>-9</v>
      </c>
      <c r="I40" s="115"/>
      <c r="J40" s="114">
        <v>0</v>
      </c>
      <c r="K40" s="115"/>
      <c r="L40" s="115">
        <v>0</v>
      </c>
      <c r="M40" s="115"/>
      <c r="N40" s="115">
        <f>D40+F40+H40+J40+L40</f>
        <v>-9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ht="12.75">
      <c r="A41" s="111"/>
      <c r="B41" s="111"/>
      <c r="C41" s="111"/>
      <c r="D41" s="113"/>
      <c r="E41" s="114"/>
      <c r="F41" s="114"/>
      <c r="G41" s="114"/>
      <c r="H41" s="114"/>
      <c r="I41" s="115"/>
      <c r="J41" s="115"/>
      <c r="K41" s="115"/>
      <c r="L41" s="115"/>
      <c r="M41" s="115"/>
      <c r="N41" s="115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24" ht="12.75">
      <c r="A42" s="51" t="s">
        <v>114</v>
      </c>
      <c r="B42" s="51"/>
      <c r="C42" s="51"/>
      <c r="D42" s="117">
        <v>29123</v>
      </c>
      <c r="E42" s="118"/>
      <c r="F42" s="118">
        <v>0</v>
      </c>
      <c r="G42" s="118"/>
      <c r="H42" s="115">
        <v>0</v>
      </c>
      <c r="I42" s="119"/>
      <c r="J42" s="115">
        <v>0</v>
      </c>
      <c r="K42" s="119"/>
      <c r="L42" s="115">
        <v>0</v>
      </c>
      <c r="M42" s="119"/>
      <c r="N42" s="115">
        <f>+D42+H42+J42+L42+F42</f>
        <v>29123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4" ht="12.75">
      <c r="A43" s="116"/>
      <c r="B43" s="116"/>
      <c r="C43" s="116"/>
      <c r="D43" s="117"/>
      <c r="E43" s="118"/>
      <c r="F43" s="118"/>
      <c r="G43" s="118"/>
      <c r="H43" s="118"/>
      <c r="I43" s="119"/>
      <c r="J43" s="119"/>
      <c r="K43" s="119"/>
      <c r="L43" s="119"/>
      <c r="M43" s="119"/>
      <c r="N43" s="115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4" ht="14.25" customHeight="1">
      <c r="A44" s="51" t="s">
        <v>138</v>
      </c>
      <c r="B44" s="51"/>
      <c r="C44" s="51"/>
      <c r="D44" s="117">
        <v>6502</v>
      </c>
      <c r="E44" s="118"/>
      <c r="F44" s="118"/>
      <c r="G44" s="118"/>
      <c r="H44" s="118"/>
      <c r="I44" s="119"/>
      <c r="J44" s="119"/>
      <c r="K44" s="119"/>
      <c r="L44" s="119"/>
      <c r="M44" s="119"/>
      <c r="N44" s="115">
        <f>+D44+H44+J44+L44+F44</f>
        <v>6502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2.75">
      <c r="A45" s="116"/>
      <c r="B45" s="116"/>
      <c r="C45" s="116"/>
      <c r="D45" s="117"/>
      <c r="E45" s="118"/>
      <c r="F45" s="118"/>
      <c r="G45" s="118"/>
      <c r="H45" s="118"/>
      <c r="I45" s="119"/>
      <c r="J45" s="119"/>
      <c r="K45" s="119"/>
      <c r="L45" s="119"/>
      <c r="M45" s="119"/>
      <c r="N45" s="115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4" ht="12.75">
      <c r="A46" s="122" t="s">
        <v>81</v>
      </c>
      <c r="B46" s="122"/>
      <c r="C46" s="122"/>
      <c r="D46" s="121">
        <v>0</v>
      </c>
      <c r="E46" s="121"/>
      <c r="F46" s="121">
        <v>0</v>
      </c>
      <c r="G46" s="121"/>
      <c r="H46" s="123">
        <v>12321</v>
      </c>
      <c r="I46" s="123"/>
      <c r="J46" s="115">
        <v>0</v>
      </c>
      <c r="K46" s="123"/>
      <c r="L46" s="121">
        <v>1090</v>
      </c>
      <c r="M46" s="121"/>
      <c r="N46" s="115">
        <f>+D46+H46+J46+L46+F46</f>
        <v>13411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4" ht="12.75">
      <c r="A47" s="111"/>
      <c r="B47" s="111"/>
      <c r="C47" s="111"/>
      <c r="D47" s="115"/>
      <c r="E47" s="115"/>
      <c r="F47" s="115"/>
      <c r="G47" s="115"/>
      <c r="H47" s="114"/>
      <c r="I47" s="115"/>
      <c r="J47" s="115"/>
      <c r="K47" s="115"/>
      <c r="L47" s="115"/>
      <c r="M47" s="115"/>
      <c r="N47" s="115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4" ht="12.75">
      <c r="A48" s="111" t="s">
        <v>157</v>
      </c>
      <c r="B48" s="111"/>
      <c r="C48" s="111"/>
      <c r="D48" s="113">
        <v>0</v>
      </c>
      <c r="E48" s="115"/>
      <c r="F48" s="113">
        <v>0</v>
      </c>
      <c r="G48" s="115"/>
      <c r="H48" s="124">
        <v>2581</v>
      </c>
      <c r="I48" s="115"/>
      <c r="J48" s="115">
        <v>0</v>
      </c>
      <c r="K48" s="115"/>
      <c r="L48" s="115">
        <v>-49</v>
      </c>
      <c r="M48" s="115"/>
      <c r="N48" s="115">
        <f>+D48+H48+J48+L48+F48</f>
        <v>2532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12.75">
      <c r="A49" s="111"/>
      <c r="B49" s="111"/>
      <c r="C49" s="111"/>
      <c r="D49" s="113"/>
      <c r="E49" s="115"/>
      <c r="F49" s="113"/>
      <c r="G49" s="115"/>
      <c r="H49" s="124"/>
      <c r="I49" s="115"/>
      <c r="J49" s="115"/>
      <c r="K49" s="115"/>
      <c r="L49" s="115"/>
      <c r="M49" s="115"/>
      <c r="N49" s="115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ht="12.75">
      <c r="A50" s="111" t="s">
        <v>82</v>
      </c>
      <c r="B50" s="111"/>
      <c r="C50" s="111"/>
      <c r="D50" s="113">
        <v>0</v>
      </c>
      <c r="E50" s="115"/>
      <c r="F50" s="113">
        <v>0</v>
      </c>
      <c r="G50" s="115"/>
      <c r="H50" s="124">
        <v>0</v>
      </c>
      <c r="I50" s="115"/>
      <c r="J50" s="115">
        <v>320</v>
      </c>
      <c r="K50" s="115"/>
      <c r="L50" s="115">
        <v>0</v>
      </c>
      <c r="M50" s="115"/>
      <c r="N50" s="115">
        <f>+D50+H50+J50+L50+F50</f>
        <v>320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24" ht="12.75">
      <c r="A51" s="111"/>
      <c r="B51" s="111"/>
      <c r="C51" s="111"/>
      <c r="D51" s="125"/>
      <c r="E51" s="126"/>
      <c r="F51" s="125"/>
      <c r="G51" s="126"/>
      <c r="H51" s="127"/>
      <c r="I51" s="115"/>
      <c r="J51" s="127"/>
      <c r="K51" s="115"/>
      <c r="L51" s="125"/>
      <c r="M51" s="115"/>
      <c r="N51" s="125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ht="12.75">
      <c r="A52" s="111" t="s">
        <v>123</v>
      </c>
      <c r="B52" s="111"/>
      <c r="C52" s="111"/>
      <c r="D52" s="115">
        <f>SUM(D40:D51)</f>
        <v>35625</v>
      </c>
      <c r="E52" s="115"/>
      <c r="F52" s="115">
        <f>SUM(F40:F51)</f>
        <v>0</v>
      </c>
      <c r="G52" s="115"/>
      <c r="H52" s="114">
        <f>SUM(H40:H51)</f>
        <v>14893</v>
      </c>
      <c r="I52" s="115"/>
      <c r="J52" s="114">
        <f>SUM(J40:J51)</f>
        <v>320</v>
      </c>
      <c r="K52" s="115"/>
      <c r="L52" s="115">
        <f>SUM(L40:L51)</f>
        <v>1041</v>
      </c>
      <c r="M52" s="115"/>
      <c r="N52" s="115">
        <f>SUM(N40:N51)</f>
        <v>51879</v>
      </c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ht="13.5" thickBot="1">
      <c r="A53" s="109"/>
      <c r="B53" s="109"/>
      <c r="C53" s="109"/>
      <c r="D53" s="165"/>
      <c r="E53" s="128"/>
      <c r="F53" s="165"/>
      <c r="G53" s="128"/>
      <c r="H53" s="165"/>
      <c r="I53" s="128"/>
      <c r="J53" s="165"/>
      <c r="K53" s="128"/>
      <c r="L53" s="165"/>
      <c r="M53" s="128"/>
      <c r="N53" s="165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ht="13.5" thickTop="1">
      <c r="A54" s="111"/>
      <c r="B54" s="111"/>
      <c r="C54" s="111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ht="12.75">
      <c r="A55" s="111"/>
      <c r="B55" s="111"/>
      <c r="C55" s="111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ht="12.75">
      <c r="A56" s="111" t="s">
        <v>14</v>
      </c>
      <c r="B56" s="111" t="s">
        <v>83</v>
      </c>
      <c r="C56" s="111"/>
      <c r="D56" s="115"/>
      <c r="E56" s="115"/>
      <c r="F56" s="115"/>
      <c r="G56" s="115"/>
      <c r="H56" s="115"/>
      <c r="I56" s="115"/>
      <c r="J56" s="115" t="s">
        <v>11</v>
      </c>
      <c r="K56" s="115"/>
      <c r="L56" s="115"/>
      <c r="M56" s="115"/>
      <c r="N56" s="115" t="s">
        <v>11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24" ht="12.75">
      <c r="A57" s="111"/>
      <c r="B57" s="111"/>
      <c r="C57" s="111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ht="12.75">
      <c r="A58" s="186" t="s">
        <v>84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51"/>
      <c r="Q58" s="51"/>
      <c r="R58" s="51"/>
      <c r="S58" s="51"/>
      <c r="T58" s="51"/>
      <c r="U58" s="51"/>
      <c r="V58" s="51"/>
      <c r="W58" s="51"/>
      <c r="X58" s="51"/>
    </row>
    <row r="59" spans="1:24" ht="12.75">
      <c r="A59" s="16"/>
      <c r="B59" s="17"/>
      <c r="C59" s="27"/>
      <c r="D59" s="18"/>
      <c r="E59" s="129"/>
      <c r="F59" s="129"/>
      <c r="G59" s="129"/>
      <c r="H59" s="54"/>
      <c r="I59" s="130"/>
      <c r="J59" s="130"/>
      <c r="K59" s="130"/>
      <c r="L59" s="54"/>
      <c r="M59" s="131"/>
      <c r="N59" s="29" t="s">
        <v>11</v>
      </c>
      <c r="O59" s="132"/>
      <c r="P59" s="51"/>
      <c r="Q59" s="51"/>
      <c r="R59" s="51"/>
      <c r="S59" s="51"/>
      <c r="T59" s="51"/>
      <c r="U59" s="51"/>
      <c r="V59" s="51"/>
      <c r="W59" s="51"/>
      <c r="X59" s="51"/>
    </row>
    <row r="60" spans="1:24" ht="12.75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51"/>
      <c r="Q60" s="51"/>
      <c r="R60" s="51"/>
      <c r="S60" s="51"/>
      <c r="T60" s="51"/>
      <c r="U60" s="51"/>
      <c r="V60" s="51"/>
      <c r="W60" s="51"/>
      <c r="X60" s="51"/>
    </row>
    <row r="61" spans="1:24" ht="12.75">
      <c r="A61" s="16"/>
      <c r="B61" s="17"/>
      <c r="C61" s="27"/>
      <c r="D61" s="18"/>
      <c r="E61" s="129"/>
      <c r="F61" s="129"/>
      <c r="G61" s="129"/>
      <c r="H61" s="54"/>
      <c r="I61" s="130"/>
      <c r="J61" s="130"/>
      <c r="K61" s="130"/>
      <c r="L61" s="54"/>
      <c r="M61" s="131"/>
      <c r="N61" s="29"/>
      <c r="O61" s="132"/>
      <c r="P61" s="51"/>
      <c r="Q61" s="51"/>
      <c r="R61" s="51"/>
      <c r="S61" s="51"/>
      <c r="T61" s="51"/>
      <c r="U61" s="51"/>
      <c r="V61" s="51"/>
      <c r="W61" s="51"/>
      <c r="X61" s="51"/>
    </row>
    <row r="62" spans="1:24" ht="12.7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51"/>
      <c r="Q62" s="51"/>
      <c r="R62" s="51"/>
      <c r="S62" s="51"/>
      <c r="T62" s="51"/>
      <c r="U62" s="51"/>
      <c r="V62" s="51"/>
      <c r="W62" s="51"/>
      <c r="X62" s="5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</sheetData>
  <mergeCells count="6">
    <mergeCell ref="A62:O62"/>
    <mergeCell ref="A58:O58"/>
    <mergeCell ref="A5:N5"/>
    <mergeCell ref="A6:N6"/>
    <mergeCell ref="A7:N7"/>
    <mergeCell ref="A60:O60"/>
  </mergeCells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Frontken 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new.cy</dc:creator>
  <cp:keywords/>
  <dc:description/>
  <cp:lastModifiedBy>Jessy</cp:lastModifiedBy>
  <cp:lastPrinted>2007-08-29T08:12:56Z</cp:lastPrinted>
  <dcterms:created xsi:type="dcterms:W3CDTF">2007-03-09T02:34:06Z</dcterms:created>
  <dcterms:modified xsi:type="dcterms:W3CDTF">2007-08-29T08:12:57Z</dcterms:modified>
  <cp:category/>
  <cp:version/>
  <cp:contentType/>
  <cp:contentStatus/>
</cp:coreProperties>
</file>