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7605" activeTab="2"/>
  </bookViews>
  <sheets>
    <sheet name="Income Statement" sheetId="1" r:id="rId1"/>
    <sheet name="Balance Sheets" sheetId="2" r:id="rId2"/>
    <sheet name="Equity" sheetId="3" r:id="rId3"/>
    <sheet name="Cash Flows" sheetId="4" r:id="rId4"/>
  </sheets>
  <externalReferences>
    <externalReference r:id="rId7"/>
    <externalReference r:id="rId8"/>
  </externalReferences>
  <definedNames>
    <definedName name="_xlnm.Print_Area" localSheetId="1">'Balance Sheets'!$A$1:$F$63</definedName>
    <definedName name="_xlnm.Print_Area" localSheetId="3">'Cash Flows'!$A$1:$G$70</definedName>
  </definedNames>
  <calcPr fullCalcOnLoad="1"/>
</workbook>
</file>

<file path=xl/sharedStrings.xml><?xml version="1.0" encoding="utf-8"?>
<sst xmlns="http://schemas.openxmlformats.org/spreadsheetml/2006/main" count="148" uniqueCount="122">
  <si>
    <t>KZEN SOLUTIONS BERHAD</t>
  </si>
  <si>
    <t>Company no. 645677-D</t>
  </si>
  <si>
    <t>(Incorporated in Malaysia)</t>
  </si>
  <si>
    <t xml:space="preserve">CONDENSED CONSOLIDATED INCOME STATEMENTS (UNAUDITED) 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</si>
  <si>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</si>
  <si>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</si>
  <si>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</si>
  <si>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</si>
  <si>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</si>
  <si>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</si>
  <si>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</si>
  <si>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TO-DATE</t>
  </si>
  <si>
    <t>PERIOD</t>
  </si>
  <si>
    <t>RM</t>
  </si>
  <si>
    <t>Revenue</t>
  </si>
  <si>
    <t>Operating expenses</t>
  </si>
  <si>
    <t>Profit/(Loss) before amortisation,</t>
  </si>
  <si>
    <t xml:space="preserve">  depreciation and finance cost</t>
  </si>
  <si>
    <t xml:space="preserve">Depreciation and </t>
  </si>
  <si>
    <t>amortisation</t>
  </si>
  <si>
    <t>Finance costs</t>
  </si>
  <si>
    <t>Interest income</t>
  </si>
  <si>
    <t>Profit/(Loss) before taxation</t>
  </si>
  <si>
    <t>Taxation</t>
  </si>
  <si>
    <t>Minority interest</t>
  </si>
  <si>
    <t>Net profit/(loss) for the period</t>
  </si>
  <si>
    <t>- Basic</t>
  </si>
  <si>
    <t>- Diluted</t>
  </si>
  <si>
    <t>(The Unaudited Condensed Consolidated Income Statements should be read in conjunction with the Notes to the Interim Financial Report</t>
  </si>
  <si>
    <t>CONDENSED CONSOLIDATED BALANCE SHEETS (UNAUDITED)</t>
  </si>
  <si>
    <t>AT</t>
  </si>
  <si>
    <t>Property, plant and equipment</t>
  </si>
  <si>
    <t>Development cost</t>
  </si>
  <si>
    <t>Current assets</t>
  </si>
  <si>
    <t>Trade receivables</t>
  </si>
  <si>
    <t>Other receivables, deposits and prepayment</t>
  </si>
  <si>
    <t>Cash and bank balances</t>
  </si>
  <si>
    <t>Current liabilities</t>
  </si>
  <si>
    <t>Other payables</t>
  </si>
  <si>
    <t>Tax payable</t>
  </si>
  <si>
    <t>Net current assets</t>
  </si>
  <si>
    <t>Financed by:</t>
  </si>
  <si>
    <t>Capital and reserves</t>
  </si>
  <si>
    <t>Share capital</t>
  </si>
  <si>
    <t>Share premium</t>
  </si>
  <si>
    <t>Merger deficit</t>
  </si>
  <si>
    <t>Shareholders' funds</t>
  </si>
  <si>
    <t>Non current liability</t>
  </si>
  <si>
    <t>Deferred taxation</t>
  </si>
  <si>
    <t>Net Assets Per Share (sen)</t>
  </si>
  <si>
    <t xml:space="preserve">(The Unaudited Condensed Consolidated Balance Sheets should be read in conjunction with the Notes to the Interim </t>
  </si>
  <si>
    <t>CONDENSED CONSOLIDATED STATEMENTS OF CHANGES IN EQUITY (UNAUDITED)</t>
  </si>
  <si>
    <t>Non-</t>
  </si>
  <si>
    <t>Distributable</t>
  </si>
  <si>
    <t>Share</t>
  </si>
  <si>
    <t>Merger</t>
  </si>
  <si>
    <t>Share Capital</t>
  </si>
  <si>
    <t>Premium</t>
  </si>
  <si>
    <t>Deficit</t>
  </si>
  <si>
    <t>Total</t>
  </si>
  <si>
    <t>Net profit for the period</t>
  </si>
  <si>
    <t xml:space="preserve">(The Unaudited Condensed Consolidated Statement of Changes in Equity should be read in conjunction with the Notes to the Interim </t>
  </si>
  <si>
    <t>CONDENSED CONSOLIDATED CASH FLOW STATEMENTS (UNAUDITED)</t>
  </si>
  <si>
    <t>CURRENT YEAR</t>
  </si>
  <si>
    <t>PRECEEDING YEAR</t>
  </si>
  <si>
    <t>QUARTER ENDED</t>
  </si>
  <si>
    <t>(AUDITED)</t>
  </si>
  <si>
    <t>Cash flows from operating activities</t>
  </si>
  <si>
    <t>Adjustments for non-cash flow:</t>
  </si>
  <si>
    <t>Non-cash items</t>
  </si>
  <si>
    <t>Other profit before working capital changes</t>
  </si>
  <si>
    <t>Changes in working capital:</t>
  </si>
  <si>
    <t>Net change in current assets</t>
  </si>
  <si>
    <t>Net change in current liabilities</t>
  </si>
  <si>
    <t>Income tax paid</t>
  </si>
  <si>
    <t>Cash flows from investing activities</t>
  </si>
  <si>
    <t>A</t>
  </si>
  <si>
    <t>Development cost incurred</t>
  </si>
  <si>
    <t>Cash and cash equivalents at begining of the period</t>
  </si>
  <si>
    <t>Cash and cash equivalents at end of the period</t>
  </si>
  <si>
    <t>Cash and cash equivalents included in the cash flow statements comprise the following balance sheet amounts:</t>
  </si>
  <si>
    <t>Deposits with a licenced bank</t>
  </si>
  <si>
    <t xml:space="preserve">(The Unaudited Condensed Consolidated Cash Flow Statements should be read in conjunction with the Notes to the Interim </t>
  </si>
  <si>
    <t>Attributable to:</t>
  </si>
  <si>
    <t>Equity holders of the parent</t>
  </si>
  <si>
    <t>Earnings per share attributable</t>
  </si>
  <si>
    <t xml:space="preserve"> to equity holders of the parent</t>
  </si>
  <si>
    <t>At 1 January 2006</t>
  </si>
  <si>
    <t>Net loss for the period</t>
  </si>
  <si>
    <t>Acquisition of plant and equipment</t>
  </si>
  <si>
    <t>As at</t>
  </si>
  <si>
    <t>Net (decrease)/increase in cash and cash equivalents</t>
  </si>
  <si>
    <t>(Loss)/Profit before taxation</t>
  </si>
  <si>
    <t>Accumulated losses</t>
  </si>
  <si>
    <t>Reserves</t>
  </si>
  <si>
    <t>Retained Profits/</t>
  </si>
  <si>
    <t xml:space="preserve">(Accumulated </t>
  </si>
  <si>
    <t>Losses)</t>
  </si>
  <si>
    <t>Cash used in operations</t>
  </si>
  <si>
    <t>Net cash used in operating activities</t>
  </si>
  <si>
    <t>Net cash (used in)/generated from investing activities</t>
  </si>
  <si>
    <t>Gain on disposal of property, plant and equipment</t>
  </si>
  <si>
    <t>31 DECEMBER 2006</t>
  </si>
  <si>
    <t>Reserve on</t>
  </si>
  <si>
    <t>ESOS</t>
  </si>
  <si>
    <t>31 MARCH 2007</t>
  </si>
  <si>
    <t>31 MAR 2007</t>
  </si>
  <si>
    <t>31 MAR 2006</t>
  </si>
  <si>
    <t>31 MARCH 2006</t>
  </si>
  <si>
    <t>Cash and cash equivalents</t>
  </si>
  <si>
    <t>Short term investment</t>
  </si>
  <si>
    <t>Trade payables</t>
  </si>
  <si>
    <t>QUARTERLY FINANCIAL REPORT FOR THE FIRST QUARTER ENDED</t>
  </si>
  <si>
    <t>At 1 January 2007</t>
  </si>
  <si>
    <t>At 31 March 2007</t>
  </si>
  <si>
    <t>At 31 March 2006</t>
  </si>
  <si>
    <t>Share options granted under ESOS</t>
  </si>
  <si>
    <t>Proceeds from disposal of plant and equipment</t>
  </si>
  <si>
    <t>31.03.2006</t>
  </si>
  <si>
    <t>31.03.2007</t>
  </si>
  <si>
    <t>on pages 5 to 10)</t>
  </si>
  <si>
    <t>Financial Report on pages 5 to 10)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</si>
</sst>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_(* #,##0.0_);_(* \(#,##0.0\);_(* &quot;-&quot;??_);_(@_)"/>
    <numFmt numFmtId="185" formatCode="_(* #,##0_);_(* \(#,##0\);_(* &quot;-&quot;??_);_(@_)"/>
    <numFmt numFmtId="186" formatCode="_(* #,##0.0_);_(* \(#,##0.0\);_(* &quot;-&quot;?_);_(@_)"/>
    <numFmt numFmtId="187" formatCode="[$-409]dddd\,\ dd\ mmmm\,\ yyyy"/>
    <numFmt numFmtId="188" formatCode="[$-409]d\-mmm\-yy;@"/>
    <numFmt numFmtId="189" formatCode="0.0%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#,##0.00;\&lt;#,##0.00\&gt;"/>
    <numFmt numFmtId="194" formatCode="0.0000"/>
    <numFmt numFmtId="195" formatCode="0.000"/>
    <numFmt numFmtId="196" formatCode="#,##0.0_);[Red]\(#,##0.0\)"/>
    <numFmt numFmtId="197" formatCode="0.0"/>
    <numFmt numFmtId="198" formatCode="_(* #,##0.000000_);_(* \(#,##0.000000\);_(* &quot;-&quot;??_);_(@_)"/>
    <numFmt numFmtId="199" formatCode="_(* #,##0.0000000_);_(* \(#,##0.0000000\);_(* &quot;-&quot;??_);_(@_)"/>
    <numFmt numFmtId="200" formatCode="0.00000"/>
    <numFmt numFmtId="201" formatCode="0.000000"/>
    <numFmt numFmtId="202" formatCode="0.0000000"/>
    <numFmt numFmtId="203" formatCode="#,##0.000_);\(#,##0.000\)"/>
    <numFmt numFmtId="204" formatCode="#,##0.0_);\(#,##0.0\)"/>
    <numFmt numFmtId="205" formatCode="0.00000000"/>
    <numFmt numFmtId="206" formatCode="0.0000000000"/>
    <numFmt numFmtId="207" formatCode="0.00000000000"/>
    <numFmt numFmtId="208" formatCode="0.000000000"/>
    <numFmt numFmtId="209" formatCode="0.00_);\(0.00\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Book Antiqua"/>
      <family val="1"/>
    </font>
    <font>
      <sz val="11"/>
      <name val="MS Sans Serif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15" fontId="4" fillId="0" borderId="0" xfId="0" applyNumberFormat="1" applyFont="1" applyAlignment="1" quotePrefix="1">
      <alignment horizontal="center"/>
    </xf>
    <xf numFmtId="15" fontId="4" fillId="0" borderId="0" xfId="0" applyNumberFormat="1" applyFont="1" applyAlignment="1">
      <alignment horizontal="center"/>
    </xf>
    <xf numFmtId="185" fontId="4" fillId="0" borderId="0" xfId="15" applyNumberFormat="1" applyFont="1" applyAlignment="1">
      <alignment/>
    </xf>
    <xf numFmtId="185" fontId="0" fillId="0" borderId="0" xfId="15" applyNumberFormat="1" applyAlignment="1">
      <alignment/>
    </xf>
    <xf numFmtId="185" fontId="0" fillId="0" borderId="2" xfId="15" applyNumberFormat="1" applyBorder="1" applyAlignment="1">
      <alignment/>
    </xf>
    <xf numFmtId="185" fontId="4" fillId="0" borderId="3" xfId="1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209" fontId="0" fillId="0" borderId="4" xfId="15" applyNumberFormat="1" applyBorder="1" applyAlignment="1">
      <alignment/>
    </xf>
    <xf numFmtId="43" fontId="0" fillId="0" borderId="4" xfId="15" applyBorder="1" applyAlignment="1">
      <alignment horizontal="center"/>
    </xf>
    <xf numFmtId="171" fontId="0" fillId="0" borderId="0" xfId="0" applyNumberFormat="1" applyAlignment="1">
      <alignment/>
    </xf>
    <xf numFmtId="43" fontId="0" fillId="0" borderId="0" xfId="15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 quotePrefix="1">
      <alignment horizontal="center"/>
    </xf>
    <xf numFmtId="185" fontId="0" fillId="0" borderId="0" xfId="15" applyNumberFormat="1" applyFont="1" applyAlignment="1">
      <alignment/>
    </xf>
    <xf numFmtId="185" fontId="0" fillId="0" borderId="0" xfId="15" applyNumberFormat="1" applyFont="1" applyAlignment="1">
      <alignment horizontal="center"/>
    </xf>
    <xf numFmtId="185" fontId="0" fillId="0" borderId="5" xfId="15" applyNumberFormat="1" applyFont="1" applyBorder="1" applyAlignment="1">
      <alignment/>
    </xf>
    <xf numFmtId="185" fontId="0" fillId="0" borderId="3" xfId="15" applyNumberFormat="1" applyFont="1" applyBorder="1" applyAlignment="1">
      <alignment/>
    </xf>
    <xf numFmtId="185" fontId="0" fillId="0" borderId="2" xfId="15" applyNumberFormat="1" applyFont="1" applyBorder="1" applyAlignment="1">
      <alignment/>
    </xf>
    <xf numFmtId="185" fontId="0" fillId="0" borderId="0" xfId="15" applyNumberFormat="1" applyFont="1" applyBorder="1" applyAlignment="1">
      <alignment/>
    </xf>
    <xf numFmtId="185" fontId="0" fillId="0" borderId="6" xfId="15" applyNumberFormat="1" applyFont="1" applyBorder="1" applyAlignment="1">
      <alignment/>
    </xf>
    <xf numFmtId="185" fontId="0" fillId="0" borderId="0" xfId="0" applyNumberFormat="1" applyAlignment="1">
      <alignment/>
    </xf>
    <xf numFmtId="0" fontId="4" fillId="0" borderId="0" xfId="0" applyFont="1" applyAlignment="1" quotePrefix="1">
      <alignment/>
    </xf>
    <xf numFmtId="0" fontId="0" fillId="0" borderId="0" xfId="0" applyBorder="1" applyAlignment="1">
      <alignment/>
    </xf>
    <xf numFmtId="185" fontId="0" fillId="0" borderId="0" xfId="15" applyNumberFormat="1" applyFont="1" applyFill="1" applyBorder="1" applyAlignment="1">
      <alignment horizontal="center"/>
    </xf>
    <xf numFmtId="38" fontId="0" fillId="0" borderId="0" xfId="0" applyNumberFormat="1" applyAlignment="1">
      <alignment/>
    </xf>
    <xf numFmtId="185" fontId="0" fillId="0" borderId="3" xfId="0" applyNumberFormat="1" applyBorder="1" applyAlignment="1">
      <alignment/>
    </xf>
    <xf numFmtId="185" fontId="0" fillId="0" borderId="0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0" xfId="22" applyFont="1">
      <alignment/>
      <protection/>
    </xf>
    <xf numFmtId="0" fontId="0" fillId="0" borderId="0" xfId="21" applyFont="1" applyFill="1" applyAlignment="1">
      <alignment vertical="center"/>
      <protection/>
    </xf>
    <xf numFmtId="0" fontId="0" fillId="0" borderId="0" xfId="21" applyFont="1" applyFill="1" applyAlignment="1">
      <alignment horizontal="left" vertical="center"/>
      <protection/>
    </xf>
    <xf numFmtId="0" fontId="7" fillId="0" borderId="0" xfId="21" applyFont="1" applyFill="1" applyAlignment="1">
      <alignment horizontal="left" vertical="center"/>
      <protection/>
    </xf>
    <xf numFmtId="0" fontId="4" fillId="0" borderId="0" xfId="0" applyFont="1" applyBorder="1" applyAlignment="1">
      <alignment/>
    </xf>
    <xf numFmtId="185" fontId="0" fillId="0" borderId="0" xfId="15" applyNumberFormat="1" applyBorder="1" applyAlignment="1">
      <alignment/>
    </xf>
    <xf numFmtId="185" fontId="4" fillId="0" borderId="0" xfId="15" applyNumberFormat="1" applyFont="1" applyBorder="1" applyAlignment="1">
      <alignment/>
    </xf>
    <xf numFmtId="185" fontId="0" fillId="0" borderId="5" xfId="15" applyNumberFormat="1" applyBorder="1" applyAlignment="1">
      <alignment/>
    </xf>
    <xf numFmtId="0" fontId="0" fillId="0" borderId="0" xfId="0" applyFont="1" applyAlignment="1" quotePrefix="1">
      <alignment/>
    </xf>
    <xf numFmtId="185" fontId="0" fillId="0" borderId="3" xfId="15" applyNumberFormat="1" applyBorder="1" applyAlignment="1">
      <alignment/>
    </xf>
    <xf numFmtId="185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85" fontId="0" fillId="0" borderId="0" xfId="0" applyNumberFormat="1" applyBorder="1" applyAlignment="1">
      <alignment horizontal="center"/>
    </xf>
    <xf numFmtId="15" fontId="4" fillId="0" borderId="0" xfId="0" applyNumberFormat="1" applyFont="1" applyFill="1" applyAlignment="1">
      <alignment horizontal="center"/>
    </xf>
    <xf numFmtId="15" fontId="4" fillId="0" borderId="0" xfId="0" applyNumberFormat="1" applyFont="1" applyFill="1" applyAlignment="1" quotePrefix="1">
      <alignment horizontal="center"/>
    </xf>
    <xf numFmtId="185" fontId="0" fillId="0" borderId="0" xfId="15" applyNumberFormat="1" applyAlignment="1">
      <alignment/>
    </xf>
    <xf numFmtId="185" fontId="0" fillId="0" borderId="0" xfId="15" applyNumberFormat="1" applyBorder="1" applyAlignment="1">
      <alignment/>
    </xf>
    <xf numFmtId="185" fontId="0" fillId="0" borderId="2" xfId="15" applyNumberFormat="1" applyBorder="1" applyAlignment="1">
      <alignment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Font="1" applyAlignment="1">
      <alignment horizontal="center" vertical="justify"/>
    </xf>
    <xf numFmtId="0" fontId="5" fillId="0" borderId="0" xfId="0" applyFont="1" applyAlignment="1">
      <alignment horizontal="center" vertical="justify"/>
    </xf>
    <xf numFmtId="0" fontId="0" fillId="0" borderId="0" xfId="0" applyFont="1" applyAlignment="1">
      <alignment horizontal="left" vertical="justify"/>
    </xf>
    <xf numFmtId="0" fontId="4" fillId="0" borderId="1" xfId="0" applyFont="1" applyBorder="1" applyAlignment="1" quotePrefix="1">
      <alignment horizontal="center"/>
    </xf>
    <xf numFmtId="0" fontId="4" fillId="0" borderId="1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sh Flow 1 Qtr 30 Sep 2002" xfId="21"/>
    <cellStyle name="Normal_QuarterlyTemplat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KZEN%20Announcement%2031.12.05(Simon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KZEN%20Announcement%2031.12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K Consol adj"/>
      <sheetName val="PL"/>
      <sheetName val="PL AUDIT STYLE"/>
      <sheetName val="Balance Sheet"/>
      <sheetName val="Income Statement"/>
      <sheetName val="Balance Sheets"/>
      <sheetName val="Equity"/>
      <sheetName val="Cash Flows"/>
      <sheetName val="WK Cashflow worksheet(V)"/>
      <sheetName val="Notes MASB &amp; MSEB Requirement "/>
      <sheetName val="Cash FlowCondensed(H)"/>
      <sheetName val="WK Cashflow worksheet(H)"/>
      <sheetName val="PPE"/>
      <sheetName val="Note"/>
    </sheetNames>
    <sheetDataSet>
      <sheetData sheetId="4">
        <row r="2">
          <cell r="C2" t="str">
            <v>KZEN SOLUTIONS BERHAD</v>
          </cell>
        </row>
        <row r="3">
          <cell r="C3" t="str">
            <v>Company no. 645677-D</v>
          </cell>
        </row>
        <row r="4">
          <cell r="C4" t="str">
            <v>(Incorporated in Malaysia)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K Consol adj"/>
      <sheetName val="PL"/>
      <sheetName val="PL AUDIT STYLE"/>
      <sheetName val="Balance Sheet"/>
      <sheetName val="Income Statement"/>
      <sheetName val="Balance Sheets"/>
      <sheetName val="Equity"/>
      <sheetName val="Cash Flows"/>
      <sheetName val="WK Cashflow worksheet(V)"/>
      <sheetName val="Notes MASB &amp; MSEB Requirement "/>
      <sheetName val="Cash FlowCondensed(H)"/>
      <sheetName val="WK Cashflow worksheet(H)"/>
      <sheetName val="PPE"/>
      <sheetName val="Note"/>
    </sheetNames>
    <sheetDataSet>
      <sheetData sheetId="4">
        <row r="2">
          <cell r="C2" t="str">
            <v>KZEN SOLUTIONS BERHAD</v>
          </cell>
        </row>
        <row r="3">
          <cell r="C3" t="str">
            <v>Company no. 645677-D</v>
          </cell>
        </row>
        <row r="4">
          <cell r="C4" t="str">
            <v>(Incorporated in Malaysia)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7"/>
  <sheetViews>
    <sheetView view="pageBreakPreview" zoomScaleSheetLayoutView="100" workbookViewId="0" topLeftCell="A33">
      <selection activeCell="A59" sqref="A59"/>
    </sheetView>
  </sheetViews>
  <sheetFormatPr defaultColWidth="9.140625" defaultRowHeight="12.75" outlineLevelCol="1"/>
  <cols>
    <col min="1" max="1" width="26.7109375" style="0" customWidth="1"/>
    <col min="2" max="2" width="2.7109375" style="0" customWidth="1"/>
    <col min="3" max="3" width="15.7109375" style="0" customWidth="1"/>
    <col min="4" max="4" width="1.7109375" style="0" customWidth="1"/>
    <col min="5" max="5" width="17.57421875" style="0" customWidth="1" outlineLevel="1"/>
    <col min="6" max="6" width="1.57421875" style="0" customWidth="1"/>
    <col min="7" max="7" width="15.7109375" style="0" customWidth="1"/>
    <col min="8" max="8" width="1.421875" style="0" customWidth="1"/>
    <col min="9" max="9" width="17.00390625" style="0" customWidth="1"/>
    <col min="10" max="10" width="13.57421875" style="0" customWidth="1"/>
  </cols>
  <sheetData>
    <row r="2" spans="3:7" ht="12.75">
      <c r="C2" s="51" t="s">
        <v>0</v>
      </c>
      <c r="D2" s="51"/>
      <c r="E2" s="51"/>
      <c r="F2" s="51"/>
      <c r="G2" s="51"/>
    </row>
    <row r="3" spans="3:7" ht="12.75">
      <c r="C3" s="51" t="s">
        <v>1</v>
      </c>
      <c r="D3" s="51"/>
      <c r="E3" s="51"/>
      <c r="F3" s="51"/>
      <c r="G3" s="51"/>
    </row>
    <row r="4" spans="3:7" ht="12.75">
      <c r="C4" s="51" t="s">
        <v>2</v>
      </c>
      <c r="D4" s="51"/>
      <c r="E4" s="51"/>
      <c r="F4" s="51"/>
      <c r="G4" s="51"/>
    </row>
    <row r="5" spans="1:9" ht="13.5" thickBot="1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52" t="s">
        <v>112</v>
      </c>
      <c r="B6" s="52"/>
      <c r="C6" s="52"/>
      <c r="D6" s="52"/>
      <c r="E6" s="52"/>
      <c r="F6" s="52"/>
      <c r="G6" s="52"/>
      <c r="H6" s="52"/>
      <c r="I6" s="52"/>
    </row>
    <row r="7" spans="1:9" ht="13.5" thickBot="1">
      <c r="A7" s="56" t="s">
        <v>105</v>
      </c>
      <c r="B7" s="57"/>
      <c r="C7" s="57"/>
      <c r="D7" s="57"/>
      <c r="E7" s="57"/>
      <c r="F7" s="57"/>
      <c r="G7" s="57"/>
      <c r="H7" s="57"/>
      <c r="I7" s="57"/>
    </row>
    <row r="9" spans="1:2" ht="12.75">
      <c r="A9" s="3" t="s">
        <v>3</v>
      </c>
      <c r="B9" s="3"/>
    </row>
    <row r="10" ht="12.75">
      <c r="A10" s="3"/>
    </row>
    <row r="11" spans="3:9" ht="12.75">
      <c r="C11" s="51" t="s">
        <v>4</v>
      </c>
      <c r="D11" s="51"/>
      <c r="E11" s="51"/>
      <c r="F11" s="1"/>
      <c r="G11" s="51" t="s">
        <v>5</v>
      </c>
      <c r="H11" s="51"/>
      <c r="I11" s="51"/>
    </row>
    <row r="12" spans="3:9" ht="12.75">
      <c r="C12" s="1" t="s">
        <v>6</v>
      </c>
      <c r="D12" s="1"/>
      <c r="E12" s="1" t="s">
        <v>7</v>
      </c>
      <c r="F12" s="1"/>
      <c r="G12" s="1" t="str">
        <f>C12</f>
        <v>CURRENT</v>
      </c>
      <c r="H12" s="1"/>
      <c r="I12" s="3" t="str">
        <f>E12</f>
        <v>PRECEDING YEAR</v>
      </c>
    </row>
    <row r="13" spans="3:9" ht="12.75">
      <c r="C13" s="1" t="s">
        <v>8</v>
      </c>
      <c r="D13" s="1"/>
      <c r="E13" s="1" t="s">
        <v>9</v>
      </c>
      <c r="F13" s="1"/>
      <c r="G13" s="1" t="str">
        <f>C13</f>
        <v>YEAR</v>
      </c>
      <c r="H13" s="1"/>
      <c r="I13" s="3" t="str">
        <f>E13</f>
        <v>CORRESPONDING</v>
      </c>
    </row>
    <row r="14" spans="3:9" ht="12.75">
      <c r="C14" s="1" t="s">
        <v>10</v>
      </c>
      <c r="D14" s="1"/>
      <c r="E14" s="1" t="s">
        <v>10</v>
      </c>
      <c r="F14" s="1"/>
      <c r="G14" s="1" t="s">
        <v>11</v>
      </c>
      <c r="H14" s="1"/>
      <c r="I14" s="1" t="s">
        <v>12</v>
      </c>
    </row>
    <row r="15" spans="3:9" ht="12.75">
      <c r="C15" s="4" t="s">
        <v>106</v>
      </c>
      <c r="D15" s="4"/>
      <c r="E15" s="4" t="s">
        <v>107</v>
      </c>
      <c r="F15" s="4"/>
      <c r="G15" s="5" t="str">
        <f>C15</f>
        <v>31 MAR 2007</v>
      </c>
      <c r="H15" s="5"/>
      <c r="I15" s="5" t="str">
        <f>E15</f>
        <v>31 MAR 2006</v>
      </c>
    </row>
    <row r="16" spans="3:9" ht="12.75">
      <c r="C16" s="4"/>
      <c r="D16" s="4"/>
      <c r="E16" s="5"/>
      <c r="F16" s="4"/>
      <c r="G16" s="5"/>
      <c r="H16" s="5"/>
      <c r="I16" s="5"/>
    </row>
    <row r="17" spans="3:9" ht="12.75">
      <c r="C17" s="1" t="s">
        <v>13</v>
      </c>
      <c r="D17" s="1"/>
      <c r="E17" s="1" t="s">
        <v>13</v>
      </c>
      <c r="F17" s="1"/>
      <c r="G17" s="1" t="str">
        <f>C17</f>
        <v>RM</v>
      </c>
      <c r="H17" s="1"/>
      <c r="I17" s="1" t="str">
        <f>E17</f>
        <v>RM</v>
      </c>
    </row>
    <row r="19" spans="1:9" s="3" customFormat="1" ht="12.75">
      <c r="A19" s="3" t="s">
        <v>14</v>
      </c>
      <c r="C19" s="6">
        <v>550134</v>
      </c>
      <c r="D19" s="6"/>
      <c r="E19" s="6">
        <v>592762</v>
      </c>
      <c r="F19" s="6"/>
      <c r="G19" s="6">
        <v>550134</v>
      </c>
      <c r="H19" s="6"/>
      <c r="I19" s="6">
        <v>592762</v>
      </c>
    </row>
    <row r="20" spans="3:9" ht="12.75">
      <c r="C20" s="7"/>
      <c r="D20" s="7"/>
      <c r="E20" s="48"/>
      <c r="F20" s="7"/>
      <c r="G20" s="7"/>
      <c r="H20" s="7"/>
      <c r="I20" s="48"/>
    </row>
    <row r="21" spans="1:9" ht="12.75">
      <c r="A21" t="s">
        <v>15</v>
      </c>
      <c r="C21" s="7">
        <f>-857740</f>
        <v>-857740</v>
      </c>
      <c r="D21" s="7"/>
      <c r="E21" s="48">
        <f>-490726</f>
        <v>-490726</v>
      </c>
      <c r="F21" s="7"/>
      <c r="G21" s="7">
        <f>-857740</f>
        <v>-857740</v>
      </c>
      <c r="H21" s="7"/>
      <c r="I21" s="48">
        <f>-490726</f>
        <v>-490726</v>
      </c>
    </row>
    <row r="22" spans="3:9" ht="12.75">
      <c r="C22" s="8"/>
      <c r="D22" s="7"/>
      <c r="E22" s="8"/>
      <c r="F22" s="7"/>
      <c r="G22" s="8"/>
      <c r="H22" s="7"/>
      <c r="I22" s="8"/>
    </row>
    <row r="23" spans="1:9" ht="12.75">
      <c r="A23" s="3" t="s">
        <v>16</v>
      </c>
      <c r="C23" s="6"/>
      <c r="D23" s="7"/>
      <c r="E23" s="7"/>
      <c r="F23" s="7"/>
      <c r="G23" s="6"/>
      <c r="H23" s="7"/>
      <c r="I23" s="7"/>
    </row>
    <row r="24" spans="1:9" ht="12.75">
      <c r="A24" s="3" t="s">
        <v>17</v>
      </c>
      <c r="C24" s="6">
        <f>SUM(C19:C22)</f>
        <v>-307606</v>
      </c>
      <c r="D24" s="7"/>
      <c r="E24" s="6">
        <f>SUM(E19:E22)</f>
        <v>102036</v>
      </c>
      <c r="F24" s="7"/>
      <c r="G24" s="6">
        <f>SUM(G19:G22)</f>
        <v>-307606</v>
      </c>
      <c r="H24" s="7"/>
      <c r="I24" s="6">
        <f>SUM(I19:I22)</f>
        <v>102036</v>
      </c>
    </row>
    <row r="25" spans="1:9" ht="12.75">
      <c r="A25" s="3"/>
      <c r="C25" s="6"/>
      <c r="D25" s="7"/>
      <c r="E25" s="7"/>
      <c r="F25" s="7"/>
      <c r="G25" s="6"/>
      <c r="H25" s="7"/>
      <c r="I25" s="7"/>
    </row>
    <row r="26" spans="1:9" ht="12.75">
      <c r="A26" t="s">
        <v>18</v>
      </c>
      <c r="C26" s="7"/>
      <c r="D26" s="7"/>
      <c r="E26" s="7"/>
      <c r="F26" s="7"/>
      <c r="G26" s="7"/>
      <c r="H26" s="7"/>
      <c r="I26" s="7"/>
    </row>
    <row r="27" spans="1:9" ht="12.75">
      <c r="A27" t="s">
        <v>19</v>
      </c>
      <c r="C27" s="7">
        <f>-78884</f>
        <v>-78884</v>
      </c>
      <c r="D27" s="7"/>
      <c r="E27" s="7">
        <f>-63386</f>
        <v>-63386</v>
      </c>
      <c r="F27" s="7"/>
      <c r="G27" s="7">
        <f>-78884</f>
        <v>-78884</v>
      </c>
      <c r="H27" s="7"/>
      <c r="I27" s="48">
        <f>-63386</f>
        <v>-63386</v>
      </c>
    </row>
    <row r="28" spans="3:9" ht="12.75">
      <c r="C28" s="7"/>
      <c r="D28" s="7"/>
      <c r="E28" s="7"/>
      <c r="F28" s="7"/>
      <c r="G28" s="7"/>
      <c r="H28" s="7"/>
      <c r="I28" s="48"/>
    </row>
    <row r="29" spans="1:9" ht="12.75">
      <c r="A29" t="s">
        <v>20</v>
      </c>
      <c r="C29" s="7">
        <v>0</v>
      </c>
      <c r="D29" s="7"/>
      <c r="E29" s="7">
        <v>0</v>
      </c>
      <c r="F29" s="7"/>
      <c r="G29" s="7">
        <v>0</v>
      </c>
      <c r="H29" s="7"/>
      <c r="I29" s="48">
        <v>0</v>
      </c>
    </row>
    <row r="30" spans="3:9" ht="12.75">
      <c r="C30" s="7"/>
      <c r="D30" s="7"/>
      <c r="E30" s="7"/>
      <c r="F30" s="7"/>
      <c r="G30" s="7"/>
      <c r="H30" s="7"/>
      <c r="I30" s="48"/>
    </row>
    <row r="31" spans="1:9" ht="12.75">
      <c r="A31" t="s">
        <v>21</v>
      </c>
      <c r="C31" s="7">
        <v>37164</v>
      </c>
      <c r="D31" s="7"/>
      <c r="E31" s="7">
        <v>40691</v>
      </c>
      <c r="F31" s="7"/>
      <c r="G31" s="7">
        <v>37164</v>
      </c>
      <c r="H31" s="7"/>
      <c r="I31" s="48">
        <v>40691</v>
      </c>
    </row>
    <row r="32" spans="3:9" ht="12.75">
      <c r="C32" s="8"/>
      <c r="D32" s="7"/>
      <c r="E32" s="8"/>
      <c r="F32" s="7"/>
      <c r="G32" s="8"/>
      <c r="H32" s="7"/>
      <c r="I32" s="8"/>
    </row>
    <row r="33" spans="1:9" s="3" customFormat="1" ht="12.75">
      <c r="A33" s="3" t="s">
        <v>22</v>
      </c>
      <c r="C33" s="6">
        <f>SUM(C23:C31)</f>
        <v>-349326</v>
      </c>
      <c r="D33" s="6"/>
      <c r="E33" s="6">
        <f>SUM(E23:E31)</f>
        <v>79341</v>
      </c>
      <c r="F33" s="6"/>
      <c r="G33" s="6">
        <f>SUM(G23:G31)</f>
        <v>-349326</v>
      </c>
      <c r="H33" s="6"/>
      <c r="I33" s="6">
        <f>SUM(I23:I31)</f>
        <v>79341</v>
      </c>
    </row>
    <row r="34" spans="3:9" ht="12.75">
      <c r="C34" s="7"/>
      <c r="D34" s="7"/>
      <c r="E34" s="7"/>
      <c r="F34" s="7"/>
      <c r="G34" s="7"/>
      <c r="H34" s="7"/>
      <c r="I34" s="7"/>
    </row>
    <row r="35" spans="1:9" ht="12.75">
      <c r="A35" t="s">
        <v>23</v>
      </c>
      <c r="C35" s="7">
        <v>0</v>
      </c>
      <c r="D35" s="7"/>
      <c r="E35" s="7">
        <f>-1750</f>
        <v>-1750</v>
      </c>
      <c r="F35" s="7"/>
      <c r="G35" s="7">
        <v>0</v>
      </c>
      <c r="H35" s="7"/>
      <c r="I35" s="48">
        <f>-1750</f>
        <v>-1750</v>
      </c>
    </row>
    <row r="36" spans="3:9" ht="12.75">
      <c r="C36" s="8"/>
      <c r="D36" s="7"/>
      <c r="E36" s="8"/>
      <c r="F36" s="7"/>
      <c r="G36" s="8"/>
      <c r="H36" s="7"/>
      <c r="I36" s="8"/>
    </row>
    <row r="37" spans="1:9" s="3" customFormat="1" ht="13.5" thickBot="1">
      <c r="A37" s="3" t="s">
        <v>25</v>
      </c>
      <c r="C37" s="9">
        <f>SUM(C33:C35)</f>
        <v>-349326</v>
      </c>
      <c r="D37" s="6"/>
      <c r="E37" s="9">
        <f>SUM(E33:E35)</f>
        <v>77591</v>
      </c>
      <c r="F37" s="6"/>
      <c r="G37" s="9">
        <f>SUM(G33:G35)</f>
        <v>-349326</v>
      </c>
      <c r="H37" s="6"/>
      <c r="I37" s="9">
        <f>SUM(I33:I35)</f>
        <v>77591</v>
      </c>
    </row>
    <row r="38" spans="3:9" ht="13.5" thickTop="1">
      <c r="C38" s="7"/>
      <c r="D38" s="7"/>
      <c r="E38" s="7"/>
      <c r="F38" s="7"/>
      <c r="G38" s="7"/>
      <c r="H38" s="7"/>
      <c r="I38" s="7"/>
    </row>
    <row r="39" spans="1:9" ht="12.75">
      <c r="A39" s="10" t="s">
        <v>83</v>
      </c>
      <c r="C39" s="7"/>
      <c r="D39" s="7"/>
      <c r="E39" s="7"/>
      <c r="F39" s="7"/>
      <c r="G39" s="7"/>
      <c r="H39" s="7"/>
      <c r="I39" s="7"/>
    </row>
    <row r="40" spans="1:9" ht="12.75">
      <c r="A40" t="s">
        <v>84</v>
      </c>
      <c r="C40" s="7">
        <f>C37</f>
        <v>-349326</v>
      </c>
      <c r="D40" s="7"/>
      <c r="E40" s="7">
        <f>E37</f>
        <v>77591</v>
      </c>
      <c r="F40" s="7"/>
      <c r="G40" s="7">
        <f>G37</f>
        <v>-349326</v>
      </c>
      <c r="H40" s="7"/>
      <c r="I40" s="7">
        <f>I37</f>
        <v>77591</v>
      </c>
    </row>
    <row r="41" spans="1:9" ht="12.75">
      <c r="A41" t="s">
        <v>24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v>0</v>
      </c>
    </row>
    <row r="42" spans="3:9" ht="12.75">
      <c r="C42" s="7"/>
      <c r="D42" s="7"/>
      <c r="E42" s="7"/>
      <c r="F42" s="7"/>
      <c r="G42" s="7"/>
      <c r="H42" s="7"/>
      <c r="I42" s="7"/>
    </row>
    <row r="43" spans="3:9" s="3" customFormat="1" ht="13.5" thickBot="1">
      <c r="C43" s="9">
        <f>SUM(C39:C41)</f>
        <v>-349326</v>
      </c>
      <c r="D43" s="6"/>
      <c r="E43" s="9">
        <f>SUM(E39:E41)</f>
        <v>77591</v>
      </c>
      <c r="F43" s="6"/>
      <c r="G43" s="9">
        <f>SUM(G39:G41)</f>
        <v>-349326</v>
      </c>
      <c r="H43" s="6"/>
      <c r="I43" s="9">
        <f>SUM(I39:I41)</f>
        <v>77591</v>
      </c>
    </row>
    <row r="44" ht="13.5" thickTop="1"/>
    <row r="46" ht="12.75">
      <c r="A46" t="s">
        <v>85</v>
      </c>
    </row>
    <row r="47" ht="12.75">
      <c r="A47" t="s">
        <v>86</v>
      </c>
    </row>
    <row r="48" spans="1:9" ht="13.5" thickBot="1">
      <c r="A48" s="11" t="s">
        <v>26</v>
      </c>
      <c r="B48" s="11"/>
      <c r="C48" s="12">
        <f>(C43/65000000)*100</f>
        <v>-0.5374246153846154</v>
      </c>
      <c r="E48" s="13">
        <v>0.12</v>
      </c>
      <c r="G48" s="12">
        <f>(G43/65000000)*100</f>
        <v>-0.5374246153846154</v>
      </c>
      <c r="I48" s="13">
        <v>0.12</v>
      </c>
    </row>
    <row r="49" spans="3:9" ht="13.5" thickTop="1">
      <c r="C49" s="14"/>
      <c r="E49" s="15"/>
      <c r="G49" s="15"/>
      <c r="H49" s="15"/>
      <c r="I49" s="15"/>
    </row>
    <row r="50" spans="1:9" ht="13.5" thickBot="1">
      <c r="A50" s="11" t="s">
        <v>27</v>
      </c>
      <c r="B50" s="11"/>
      <c r="C50" s="13">
        <f>-0.54</f>
        <v>-0.54</v>
      </c>
      <c r="E50" s="13">
        <v>0.12</v>
      </c>
      <c r="G50" s="13">
        <f>-0.54</f>
        <v>-0.54</v>
      </c>
      <c r="H50" s="15"/>
      <c r="I50" s="13">
        <v>0.12</v>
      </c>
    </row>
    <row r="51" ht="13.5" thickTop="1"/>
    <row r="52" ht="12.75">
      <c r="A52" t="s">
        <v>28</v>
      </c>
    </row>
    <row r="53" ht="12.75">
      <c r="A53" t="s">
        <v>120</v>
      </c>
    </row>
    <row r="55" spans="1:10" ht="39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</row>
    <row r="56" spans="1:9" ht="13.5">
      <c r="A56" s="53"/>
      <c r="B56" s="54"/>
      <c r="C56" s="54"/>
      <c r="D56" s="54"/>
      <c r="E56" s="54"/>
      <c r="F56" s="54"/>
      <c r="G56" s="54"/>
      <c r="H56" s="54"/>
      <c r="I56" s="54"/>
    </row>
    <row r="57" spans="1:9" ht="13.5">
      <c r="A57" s="53"/>
      <c r="B57" s="54"/>
      <c r="C57" s="54"/>
      <c r="D57" s="54"/>
      <c r="E57" s="54"/>
      <c r="F57" s="54"/>
      <c r="G57" s="54"/>
      <c r="H57" s="54"/>
      <c r="I57" s="54"/>
    </row>
  </sheetData>
  <mergeCells count="10">
    <mergeCell ref="A56:I56"/>
    <mergeCell ref="A57:I57"/>
    <mergeCell ref="A55:J55"/>
    <mergeCell ref="A7:I7"/>
    <mergeCell ref="C11:E11"/>
    <mergeCell ref="G11:I11"/>
    <mergeCell ref="C2:G2"/>
    <mergeCell ref="C3:G3"/>
    <mergeCell ref="C4:G4"/>
    <mergeCell ref="A6:I6"/>
  </mergeCells>
  <printOptions/>
  <pageMargins left="0.35433070866141736" right="0.15748031496062992" top="0.5905511811023623" bottom="0.5905511811023623" header="0.5118110236220472" footer="0.5118110236220472"/>
  <pageSetup fitToHeight="1" fitToWidth="1" horizontalDpi="600" verticalDpi="600" orientation="portrait" paperSize="9" scale="88" r:id="rId1"/>
  <headerFooter alignWithMargins="0">
    <oddFooter>&amp;CPage &amp;P of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3"/>
  <sheetViews>
    <sheetView view="pageBreakPreview" zoomScaleSheetLayoutView="100" workbookViewId="0" topLeftCell="A28">
      <selection activeCell="A56" sqref="A56"/>
    </sheetView>
  </sheetViews>
  <sheetFormatPr defaultColWidth="9.140625" defaultRowHeight="12.75"/>
  <cols>
    <col min="1" max="1" width="4.00390625" style="3" customWidth="1"/>
    <col min="2" max="2" width="48.57421875" style="0" customWidth="1"/>
    <col min="3" max="3" width="10.28125" style="0" customWidth="1"/>
    <col min="4" max="4" width="17.57421875" style="0" customWidth="1"/>
    <col min="5" max="5" width="2.7109375" style="0" customWidth="1"/>
    <col min="6" max="6" width="17.57421875" style="0" bestFit="1" customWidth="1"/>
    <col min="7" max="7" width="13.57421875" style="0" customWidth="1"/>
    <col min="8" max="8" width="9.28125" style="0" bestFit="1" customWidth="1"/>
    <col min="9" max="9" width="10.28125" style="0" bestFit="1" customWidth="1"/>
  </cols>
  <sheetData>
    <row r="2" spans="1:6" ht="12.75">
      <c r="A2" s="51" t="str">
        <f>'[1]Income Statement'!C2</f>
        <v>KZEN SOLUTIONS BERHAD</v>
      </c>
      <c r="B2" s="51"/>
      <c r="C2" s="51"/>
      <c r="D2" s="51"/>
      <c r="E2" s="51"/>
      <c r="F2" s="51"/>
    </row>
    <row r="3" spans="1:6" ht="12.75">
      <c r="A3" s="51" t="str">
        <f>'[1]Income Statement'!C3</f>
        <v>Company no. 645677-D</v>
      </c>
      <c r="B3" s="51"/>
      <c r="C3" s="51"/>
      <c r="D3" s="51"/>
      <c r="E3" s="51"/>
      <c r="F3" s="51"/>
    </row>
    <row r="4" spans="1:6" ht="12.75">
      <c r="A4" s="51" t="str">
        <f>'[1]Income Statement'!C4</f>
        <v>(Incorporated in Malaysia)</v>
      </c>
      <c r="B4" s="51"/>
      <c r="C4" s="51"/>
      <c r="D4" s="51"/>
      <c r="E4" s="51"/>
      <c r="F4" s="51"/>
    </row>
    <row r="5" spans="1:6" ht="13.5" thickBot="1">
      <c r="A5" s="16"/>
      <c r="B5" s="2"/>
      <c r="C5" s="2"/>
      <c r="D5" s="2"/>
      <c r="E5" s="2"/>
      <c r="F5" s="2"/>
    </row>
    <row r="6" spans="1:6" ht="12.75">
      <c r="A6" s="52" t="str">
        <f>'Income Statement'!A6:I6</f>
        <v>QUARTERLY FINANCIAL REPORT FOR THE FIRST QUARTER ENDED</v>
      </c>
      <c r="B6" s="52"/>
      <c r="C6" s="52"/>
      <c r="D6" s="52"/>
      <c r="E6" s="52"/>
      <c r="F6" s="52"/>
    </row>
    <row r="7" spans="1:6" ht="13.5" thickBot="1">
      <c r="A7" s="57" t="str">
        <f>'Income Statement'!A7:I7</f>
        <v>31 MARCH 2007</v>
      </c>
      <c r="B7" s="57"/>
      <c r="C7" s="57"/>
      <c r="D7" s="57"/>
      <c r="E7" s="57"/>
      <c r="F7" s="57"/>
    </row>
    <row r="9" spans="1:3" ht="12.75">
      <c r="A9" s="3" t="s">
        <v>29</v>
      </c>
      <c r="B9" s="3"/>
      <c r="C9" s="3"/>
    </row>
    <row r="10" spans="4:6" ht="12.75">
      <c r="D10" s="1"/>
      <c r="E10" s="1"/>
      <c r="F10" s="1"/>
    </row>
    <row r="11" spans="4:6" ht="12.75">
      <c r="D11" s="1" t="s">
        <v>30</v>
      </c>
      <c r="E11" s="1"/>
      <c r="F11" s="1" t="s">
        <v>30</v>
      </c>
    </row>
    <row r="12" spans="4:6" ht="12.75">
      <c r="D12" s="47" t="s">
        <v>108</v>
      </c>
      <c r="E12" s="1"/>
      <c r="F12" s="4" t="s">
        <v>102</v>
      </c>
    </row>
    <row r="13" spans="4:6" ht="12.75">
      <c r="D13" s="4"/>
      <c r="E13" s="4"/>
      <c r="F13" s="46" t="s">
        <v>66</v>
      </c>
    </row>
    <row r="14" spans="4:6" ht="12.75">
      <c r="D14" s="1" t="s">
        <v>13</v>
      </c>
      <c r="E14" s="1"/>
      <c r="F14" s="1" t="str">
        <f>D14</f>
        <v>RM</v>
      </c>
    </row>
    <row r="16" spans="1:6" s="3" customFormat="1" ht="12.75">
      <c r="A16" s="3" t="s">
        <v>31</v>
      </c>
      <c r="D16" s="18">
        <v>520667</v>
      </c>
      <c r="E16" s="18"/>
      <c r="F16" s="19">
        <v>562021</v>
      </c>
    </row>
    <row r="17" spans="4:6" ht="12.75">
      <c r="D17" s="18"/>
      <c r="E17" s="18"/>
      <c r="F17" s="18"/>
    </row>
    <row r="18" spans="1:6" ht="12.75">
      <c r="A18" s="3" t="s">
        <v>32</v>
      </c>
      <c r="D18" s="18">
        <v>1092933</v>
      </c>
      <c r="E18" s="18"/>
      <c r="F18" s="19">
        <v>992646</v>
      </c>
    </row>
    <row r="19" spans="4:6" ht="12.75">
      <c r="D19" s="18"/>
      <c r="E19" s="18"/>
      <c r="F19" s="18"/>
    </row>
    <row r="20" spans="1:6" ht="12.75">
      <c r="A20" s="3" t="s">
        <v>33</v>
      </c>
      <c r="D20" s="18"/>
      <c r="E20" s="18"/>
      <c r="F20" s="18"/>
    </row>
    <row r="21" spans="2:6" ht="12.75">
      <c r="B21" t="s">
        <v>34</v>
      </c>
      <c r="D21" s="18">
        <v>1063257</v>
      </c>
      <c r="E21" s="18"/>
      <c r="F21" s="19">
        <v>804430</v>
      </c>
    </row>
    <row r="22" spans="2:6" ht="12.75">
      <c r="B22" t="s">
        <v>35</v>
      </c>
      <c r="D22" s="18">
        <v>167339</v>
      </c>
      <c r="E22" s="18"/>
      <c r="F22" s="19">
        <v>144492</v>
      </c>
    </row>
    <row r="23" spans="2:6" ht="12.75">
      <c r="B23" t="s">
        <v>110</v>
      </c>
      <c r="D23" s="18">
        <v>4176691</v>
      </c>
      <c r="E23" s="18"/>
      <c r="F23" s="19">
        <v>4642319</v>
      </c>
    </row>
    <row r="24" spans="2:6" ht="12.75">
      <c r="B24" t="s">
        <v>109</v>
      </c>
      <c r="D24" s="18">
        <v>457216</v>
      </c>
      <c r="E24" s="18"/>
      <c r="F24" s="19">
        <v>538779</v>
      </c>
    </row>
    <row r="25" spans="4:6" ht="12.75">
      <c r="D25" s="20">
        <f>SUM(D21:D24)</f>
        <v>5864503</v>
      </c>
      <c r="E25" s="18"/>
      <c r="F25" s="20">
        <f>SUM(F21:F24)</f>
        <v>6130020</v>
      </c>
    </row>
    <row r="26" spans="4:6" s="3" customFormat="1" ht="12.75">
      <c r="D26" s="18"/>
      <c r="E26" s="18"/>
      <c r="F26" s="18"/>
    </row>
    <row r="27" spans="1:6" ht="12.75">
      <c r="A27" s="3" t="s">
        <v>37</v>
      </c>
      <c r="D27" s="18"/>
      <c r="E27" s="18"/>
      <c r="F27" s="18"/>
    </row>
    <row r="28" spans="2:6" ht="12.75">
      <c r="B28" t="s">
        <v>111</v>
      </c>
      <c r="D28" s="18">
        <v>24813</v>
      </c>
      <c r="E28" s="18"/>
      <c r="F28" s="18">
        <v>14307</v>
      </c>
    </row>
    <row r="29" spans="2:6" ht="12.75">
      <c r="B29" t="s">
        <v>38</v>
      </c>
      <c r="D29" s="18">
        <v>99573</v>
      </c>
      <c r="E29" s="18"/>
      <c r="F29" s="19">
        <v>142747</v>
      </c>
    </row>
    <row r="30" spans="2:6" ht="12.75">
      <c r="B30" t="s">
        <v>39</v>
      </c>
      <c r="D30" s="18">
        <v>4614</v>
      </c>
      <c r="E30" s="18"/>
      <c r="F30" s="19">
        <v>4614</v>
      </c>
    </row>
    <row r="31" spans="4:6" ht="12.75">
      <c r="D31" s="20">
        <f>SUM(D28:D30)</f>
        <v>129000</v>
      </c>
      <c r="E31" s="18"/>
      <c r="F31" s="20">
        <f>SUM(F28:F30)</f>
        <v>161668</v>
      </c>
    </row>
    <row r="32" spans="1:6" ht="12.75">
      <c r="A32" s="3" t="s">
        <v>40</v>
      </c>
      <c r="D32" s="20">
        <f>D25-D31</f>
        <v>5735503</v>
      </c>
      <c r="E32" s="18"/>
      <c r="F32" s="20">
        <f>F25-F31</f>
        <v>5968352</v>
      </c>
    </row>
    <row r="33" spans="4:6" s="3" customFormat="1" ht="13.5" thickBot="1">
      <c r="D33" s="21">
        <f>D16+D18+D32</f>
        <v>7349103</v>
      </c>
      <c r="E33" s="18"/>
      <c r="F33" s="21">
        <f>F16+F18+F32</f>
        <v>7523019</v>
      </c>
    </row>
    <row r="34" spans="4:6" ht="13.5" thickTop="1">
      <c r="D34" s="18"/>
      <c r="E34" s="18"/>
      <c r="F34" s="18"/>
    </row>
    <row r="35" spans="4:6" ht="12.75">
      <c r="D35" s="18"/>
      <c r="E35" s="18"/>
      <c r="F35" s="18"/>
    </row>
    <row r="36" spans="1:6" ht="12.75">
      <c r="A36" s="3" t="s">
        <v>41</v>
      </c>
      <c r="D36" s="18"/>
      <c r="E36" s="18"/>
      <c r="F36" s="18"/>
    </row>
    <row r="37" spans="4:6" s="3" customFormat="1" ht="12.75">
      <c r="D37" s="18"/>
      <c r="E37" s="18"/>
      <c r="F37" s="18"/>
    </row>
    <row r="38" spans="1:6" ht="12.75">
      <c r="A38" s="3" t="s">
        <v>42</v>
      </c>
      <c r="D38" s="18"/>
      <c r="E38" s="18"/>
      <c r="F38" s="18"/>
    </row>
    <row r="39" spans="2:6" ht="12.75">
      <c r="B39" t="s">
        <v>43</v>
      </c>
      <c r="D39" s="18">
        <v>6500000</v>
      </c>
      <c r="E39" s="18"/>
      <c r="F39" s="19">
        <v>6500000</v>
      </c>
    </row>
    <row r="40" spans="2:6" ht="12.75">
      <c r="B40" t="s">
        <v>44</v>
      </c>
      <c r="D40" s="18">
        <v>3256257</v>
      </c>
      <c r="E40" s="18"/>
      <c r="F40" s="19">
        <v>3256257</v>
      </c>
    </row>
    <row r="41" spans="2:6" ht="12.75">
      <c r="B41" t="s">
        <v>45</v>
      </c>
      <c r="D41" s="18">
        <f>-1349492</f>
        <v>-1349492</v>
      </c>
      <c r="E41" s="18"/>
      <c r="F41" s="19">
        <f>-1349492</f>
        <v>-1349492</v>
      </c>
    </row>
    <row r="42" spans="2:6" ht="12.75">
      <c r="B42" t="s">
        <v>94</v>
      </c>
      <c r="D42" s="18">
        <v>248538</v>
      </c>
      <c r="E42" s="18"/>
      <c r="F42" s="19">
        <v>73128</v>
      </c>
    </row>
    <row r="43" spans="2:8" ht="12.75">
      <c r="B43" t="s">
        <v>93</v>
      </c>
      <c r="D43" s="22">
        <f>Equity!K23</f>
        <v>-1306200</v>
      </c>
      <c r="E43" s="23"/>
      <c r="F43" s="19">
        <f>-956874</f>
        <v>-956874</v>
      </c>
      <c r="H43" s="25">
        <f>F33-F48</f>
        <v>0</v>
      </c>
    </row>
    <row r="44" spans="1:9" ht="12.75">
      <c r="A44" s="3" t="s">
        <v>46</v>
      </c>
      <c r="D44" s="24">
        <f>SUM(D39:D43)</f>
        <v>7349103</v>
      </c>
      <c r="E44" s="23"/>
      <c r="F44" s="24">
        <f>SUM(F39:F43)</f>
        <v>7523019</v>
      </c>
      <c r="I44" s="25"/>
    </row>
    <row r="45" spans="1:9" ht="12.75">
      <c r="A45" s="26"/>
      <c r="B45" s="11"/>
      <c r="C45" s="11"/>
      <c r="D45" s="27"/>
      <c r="E45" s="27"/>
      <c r="F45" s="27"/>
      <c r="I45" s="25"/>
    </row>
    <row r="46" spans="1:6" ht="12.75">
      <c r="A46" s="3" t="s">
        <v>47</v>
      </c>
      <c r="B46" s="11"/>
      <c r="C46" s="11"/>
      <c r="D46" s="27"/>
      <c r="E46" s="27"/>
      <c r="F46" s="27"/>
    </row>
    <row r="47" spans="1:9" ht="12.75">
      <c r="A47" s="26"/>
      <c r="B47" t="s">
        <v>48</v>
      </c>
      <c r="C47" s="11"/>
      <c r="D47" s="18">
        <v>0</v>
      </c>
      <c r="E47" s="27"/>
      <c r="F47" s="28">
        <v>0</v>
      </c>
      <c r="I47" s="29"/>
    </row>
    <row r="48" spans="1:9" ht="13.5" thickBot="1">
      <c r="A48" s="26"/>
      <c r="B48" s="11"/>
      <c r="C48" s="11"/>
      <c r="D48" s="30">
        <f>D44+D47</f>
        <v>7349103</v>
      </c>
      <c r="E48" s="27"/>
      <c r="F48" s="30">
        <f>F44+F47</f>
        <v>7523019</v>
      </c>
      <c r="H48" s="25">
        <f>D33-D48</f>
        <v>0</v>
      </c>
      <c r="I48" s="25"/>
    </row>
    <row r="49" spans="1:6" ht="13.5" thickTop="1">
      <c r="A49" s="26"/>
      <c r="B49" s="11"/>
      <c r="C49" s="11"/>
      <c r="D49" s="31"/>
      <c r="E49" s="27"/>
      <c r="F49" s="27"/>
    </row>
    <row r="50" spans="1:6" ht="12.75">
      <c r="A50" s="26"/>
      <c r="B50" s="11"/>
      <c r="C50" s="11"/>
      <c r="D50" s="27"/>
      <c r="E50" s="27"/>
      <c r="F50" s="27"/>
    </row>
    <row r="51" spans="1:9" ht="13.5" thickBot="1">
      <c r="A51" s="3" t="s">
        <v>49</v>
      </c>
      <c r="B51" s="11"/>
      <c r="C51" s="11"/>
      <c r="D51" s="32">
        <f>((D44)/65000000)*100</f>
        <v>11.306312307692307</v>
      </c>
      <c r="E51" s="27"/>
      <c r="F51" s="32">
        <f>((F44)/65000000)*100</f>
        <v>11.573875384615384</v>
      </c>
      <c r="I51" s="25"/>
    </row>
    <row r="52" ht="13.5" thickTop="1"/>
    <row r="54" ht="12.75">
      <c r="A54" t="s">
        <v>50</v>
      </c>
    </row>
    <row r="55" ht="12.75">
      <c r="A55" t="s">
        <v>121</v>
      </c>
    </row>
    <row r="56" ht="12.75">
      <c r="A56" s="10"/>
    </row>
    <row r="57" spans="1:4" ht="12.75">
      <c r="A57" s="33"/>
      <c r="D57" s="25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4" ht="12.75">
      <c r="B64" s="34"/>
    </row>
    <row r="65" ht="12.75">
      <c r="B65" s="34"/>
    </row>
    <row r="66" ht="12.75">
      <c r="B66" s="34"/>
    </row>
    <row r="67" ht="12.75">
      <c r="B67" s="34"/>
    </row>
    <row r="68" spans="2:4" ht="12.75">
      <c r="B68" s="34"/>
      <c r="D68" s="25"/>
    </row>
    <row r="69" ht="12.75">
      <c r="B69" s="35"/>
    </row>
    <row r="70" ht="12.75">
      <c r="B70" s="35"/>
    </row>
    <row r="71" ht="15">
      <c r="B71" s="36"/>
    </row>
    <row r="72" ht="15">
      <c r="B72" s="36"/>
    </row>
    <row r="73" ht="12.75">
      <c r="D73" s="25"/>
    </row>
  </sheetData>
  <mergeCells count="5">
    <mergeCell ref="A7:F7"/>
    <mergeCell ref="A2:F2"/>
    <mergeCell ref="A3:F3"/>
    <mergeCell ref="A4:F4"/>
    <mergeCell ref="A6:F6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96" r:id="rId1"/>
  <headerFooter alignWithMargins="0">
    <oddFooter>&amp;CPage 2 of 10</oddFooter>
  </headerFooter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8"/>
  <sheetViews>
    <sheetView tabSelected="1" view="pageBreakPreview" zoomScaleSheetLayoutView="100" workbookViewId="0" topLeftCell="A13">
      <selection activeCell="A38" sqref="A38"/>
    </sheetView>
  </sheetViews>
  <sheetFormatPr defaultColWidth="9.140625" defaultRowHeight="12.75"/>
  <cols>
    <col min="1" max="1" width="25.00390625" style="0" customWidth="1"/>
    <col min="2" max="2" width="2.7109375" style="0" customWidth="1"/>
    <col min="3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1.140625" style="0" bestFit="1" customWidth="1"/>
    <col min="10" max="10" width="2.7109375" style="0" customWidth="1"/>
    <col min="11" max="11" width="15.00390625" style="0" customWidth="1"/>
    <col min="12" max="12" width="2.7109375" style="0" customWidth="1"/>
    <col min="13" max="13" width="12.7109375" style="0" customWidth="1"/>
    <col min="14" max="14" width="13.57421875" style="0" customWidth="1"/>
  </cols>
  <sheetData>
    <row r="2" spans="3:11" ht="12.75">
      <c r="C2" s="51" t="str">
        <f>'[1]Income Statement'!C2:G2</f>
        <v>KZEN SOLUTIONS BERHAD</v>
      </c>
      <c r="D2" s="51"/>
      <c r="E2" s="51"/>
      <c r="F2" s="51"/>
      <c r="G2" s="51"/>
      <c r="H2" s="51"/>
      <c r="I2" s="51"/>
      <c r="J2" s="51"/>
      <c r="K2" s="51"/>
    </row>
    <row r="3" spans="3:11" ht="12.75">
      <c r="C3" s="51" t="str">
        <f>'[1]Income Statement'!C3:G3</f>
        <v>Company no. 645677-D</v>
      </c>
      <c r="D3" s="51"/>
      <c r="E3" s="51"/>
      <c r="F3" s="51"/>
      <c r="G3" s="51"/>
      <c r="H3" s="51"/>
      <c r="I3" s="51"/>
      <c r="J3" s="51"/>
      <c r="K3" s="51"/>
    </row>
    <row r="4" spans="3:11" ht="12.75">
      <c r="C4" s="51" t="s">
        <v>2</v>
      </c>
      <c r="D4" s="51"/>
      <c r="E4" s="51"/>
      <c r="F4" s="51"/>
      <c r="G4" s="51"/>
      <c r="H4" s="51"/>
      <c r="I4" s="51"/>
      <c r="J4" s="51"/>
      <c r="K4" s="51"/>
    </row>
    <row r="5" spans="1:13" ht="13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52" t="str">
        <f>'Balance Sheets'!A6:F6</f>
        <v>QUARTERLY FINANCIAL REPORT FOR THE FIRST QUARTER ENDED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ht="13.5" thickBot="1">
      <c r="A7" s="57" t="str">
        <f>'Balance Sheets'!A7:F7</f>
        <v>31 MARCH 2007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9" spans="1:2" ht="12.75">
      <c r="A9" s="3" t="s">
        <v>51</v>
      </c>
      <c r="B9" s="3"/>
    </row>
    <row r="10" spans="1:2" ht="12.75">
      <c r="A10" s="3"/>
      <c r="B10" s="3"/>
    </row>
    <row r="11" spans="5:11" ht="12.75">
      <c r="E11" s="1" t="s">
        <v>52</v>
      </c>
      <c r="G11" s="1" t="s">
        <v>52</v>
      </c>
      <c r="K11" s="1" t="s">
        <v>53</v>
      </c>
    </row>
    <row r="12" spans="3:13" ht="12.75">
      <c r="C12" s="1"/>
      <c r="D12" s="1"/>
      <c r="E12" s="1" t="s">
        <v>53</v>
      </c>
      <c r="F12" s="1"/>
      <c r="G12" s="1" t="s">
        <v>53</v>
      </c>
      <c r="H12" s="1"/>
      <c r="I12" s="1"/>
      <c r="J12" s="1"/>
      <c r="K12" s="5" t="s">
        <v>95</v>
      </c>
      <c r="L12" s="1"/>
      <c r="M12" s="3"/>
    </row>
    <row r="13" spans="3:13" ht="12.75">
      <c r="C13" s="1"/>
      <c r="D13" s="1"/>
      <c r="E13" s="1" t="s">
        <v>54</v>
      </c>
      <c r="F13" s="1"/>
      <c r="G13" s="1" t="s">
        <v>55</v>
      </c>
      <c r="H13" s="1"/>
      <c r="I13" s="1" t="s">
        <v>103</v>
      </c>
      <c r="J13" s="1"/>
      <c r="K13" s="1" t="s">
        <v>96</v>
      </c>
      <c r="L13" s="1"/>
      <c r="M13" s="1"/>
    </row>
    <row r="14" spans="3:13" ht="12.75">
      <c r="C14" s="5" t="s">
        <v>56</v>
      </c>
      <c r="D14" s="4"/>
      <c r="E14" s="5" t="s">
        <v>57</v>
      </c>
      <c r="F14" s="5"/>
      <c r="G14" s="5" t="s">
        <v>58</v>
      </c>
      <c r="H14" s="5"/>
      <c r="I14" s="1" t="s">
        <v>104</v>
      </c>
      <c r="J14" s="5"/>
      <c r="K14" s="5" t="s">
        <v>97</v>
      </c>
      <c r="L14" s="5"/>
      <c r="M14" s="5" t="s">
        <v>59</v>
      </c>
    </row>
    <row r="15" spans="3:13" ht="12.75">
      <c r="C15" s="1" t="s">
        <v>13</v>
      </c>
      <c r="D15" s="1"/>
      <c r="E15" s="1" t="s">
        <v>13</v>
      </c>
      <c r="F15" s="1"/>
      <c r="G15" s="1" t="s">
        <v>13</v>
      </c>
      <c r="H15" s="1"/>
      <c r="I15" s="1" t="s">
        <v>13</v>
      </c>
      <c r="J15" s="1"/>
      <c r="K15" s="1" t="str">
        <f>C15</f>
        <v>RM</v>
      </c>
      <c r="L15" s="1"/>
      <c r="M15" s="1" t="str">
        <f>E15</f>
        <v>RM</v>
      </c>
    </row>
    <row r="17" spans="1:13" s="3" customFormat="1" ht="12.75">
      <c r="A17" s="10" t="s">
        <v>113</v>
      </c>
      <c r="C17" s="18">
        <v>6500000</v>
      </c>
      <c r="D17" s="18"/>
      <c r="E17" s="18">
        <v>3256257</v>
      </c>
      <c r="F17" s="18"/>
      <c r="G17" s="18">
        <f>-1349492</f>
        <v>-1349492</v>
      </c>
      <c r="H17" s="18"/>
      <c r="I17" s="18">
        <v>73128</v>
      </c>
      <c r="J17" s="18"/>
      <c r="K17" s="18">
        <f>-956874</f>
        <v>-956874</v>
      </c>
      <c r="L17" s="18"/>
      <c r="M17" s="18">
        <f>SUM(C17:K17)</f>
        <v>7523019</v>
      </c>
    </row>
    <row r="18" spans="1:13" ht="12.75">
      <c r="A18" s="10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ht="12.75">
      <c r="A19" s="10" t="s">
        <v>88</v>
      </c>
      <c r="C19" s="18">
        <v>0</v>
      </c>
      <c r="D19" s="18"/>
      <c r="E19" s="18">
        <v>0</v>
      </c>
      <c r="F19" s="18"/>
      <c r="G19" s="18">
        <v>0</v>
      </c>
      <c r="H19" s="18"/>
      <c r="I19" s="18">
        <v>0</v>
      </c>
      <c r="J19" s="18"/>
      <c r="K19" s="18">
        <f>'Income Statement'!G37</f>
        <v>-349326</v>
      </c>
      <c r="L19" s="18"/>
      <c r="M19" s="18">
        <f>SUM(C19:K19)</f>
        <v>-349326</v>
      </c>
    </row>
    <row r="20" spans="1:13" ht="12.75">
      <c r="A20" s="10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12.75">
      <c r="A21" s="10" t="s">
        <v>116</v>
      </c>
      <c r="C21" s="18">
        <v>0</v>
      </c>
      <c r="D21" s="18"/>
      <c r="E21" s="18">
        <v>0</v>
      </c>
      <c r="F21" s="18"/>
      <c r="G21" s="18">
        <v>0</v>
      </c>
      <c r="H21" s="18"/>
      <c r="I21" s="18">
        <v>175410</v>
      </c>
      <c r="J21" s="18"/>
      <c r="K21" s="18">
        <v>0</v>
      </c>
      <c r="L21" s="18"/>
      <c r="M21" s="18">
        <f>SUM(C21:K21)</f>
        <v>175410</v>
      </c>
    </row>
    <row r="22" spans="1:13" ht="12.75">
      <c r="A22" s="10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3" ht="13.5" thickBot="1">
      <c r="A23" s="10" t="s">
        <v>114</v>
      </c>
      <c r="C23" s="21">
        <f>SUM(C17:C22)</f>
        <v>6500000</v>
      </c>
      <c r="D23" s="18"/>
      <c r="E23" s="21">
        <f>SUM(E17:E22)</f>
        <v>3256257</v>
      </c>
      <c r="F23" s="23"/>
      <c r="G23" s="21">
        <f>SUM(G17:G22)</f>
        <v>-1349492</v>
      </c>
      <c r="H23" s="23"/>
      <c r="I23" s="21">
        <f>SUM(I17:I22)</f>
        <v>248538</v>
      </c>
      <c r="J23" s="23"/>
      <c r="K23" s="21">
        <f>SUM(K17:K22)</f>
        <v>-1306200</v>
      </c>
      <c r="L23" s="18"/>
      <c r="M23" s="21">
        <f>SUM(M17:M22)</f>
        <v>7349103</v>
      </c>
    </row>
    <row r="24" ht="13.5" thickTop="1">
      <c r="A24" s="10"/>
    </row>
    <row r="25" spans="1:13" ht="12.75">
      <c r="A25" s="10" t="s">
        <v>87</v>
      </c>
      <c r="B25" s="3"/>
      <c r="C25" s="18">
        <v>6500000</v>
      </c>
      <c r="D25" s="18"/>
      <c r="E25" s="18">
        <v>3256257</v>
      </c>
      <c r="F25" s="18"/>
      <c r="G25" s="18">
        <f>-1349492</f>
        <v>-1349492</v>
      </c>
      <c r="H25" s="18"/>
      <c r="I25" s="18">
        <v>0</v>
      </c>
      <c r="J25" s="18"/>
      <c r="K25" s="18">
        <f>-112097</f>
        <v>-112097</v>
      </c>
      <c r="L25" s="18"/>
      <c r="M25" s="18">
        <f>SUM(C25:K25)</f>
        <v>8294668</v>
      </c>
    </row>
    <row r="26" spans="1:13" ht="12.75">
      <c r="A26" s="10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3" ht="12.75">
      <c r="A27" s="10" t="s">
        <v>60</v>
      </c>
      <c r="C27" s="18">
        <v>0</v>
      </c>
      <c r="D27" s="18"/>
      <c r="E27" s="18">
        <v>0</v>
      </c>
      <c r="F27" s="18"/>
      <c r="G27" s="18">
        <v>0</v>
      </c>
      <c r="H27" s="18"/>
      <c r="I27" s="18">
        <v>0</v>
      </c>
      <c r="J27" s="18"/>
      <c r="K27" s="18">
        <f>'Income Statement'!I43</f>
        <v>77591</v>
      </c>
      <c r="L27" s="18"/>
      <c r="M27" s="18">
        <f>SUM(C27:K27)</f>
        <v>77591</v>
      </c>
    </row>
    <row r="28" spans="1:13" ht="12.75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3.5" thickBot="1">
      <c r="A29" s="10" t="s">
        <v>115</v>
      </c>
      <c r="C29" s="21">
        <f>SUM(C25:C28)</f>
        <v>6500000</v>
      </c>
      <c r="D29" s="18"/>
      <c r="E29" s="21">
        <f>SUM(E25:E28)</f>
        <v>3256257</v>
      </c>
      <c r="F29" s="23"/>
      <c r="G29" s="21">
        <f>SUM(G25:G28)</f>
        <v>-1349492</v>
      </c>
      <c r="H29" s="23"/>
      <c r="I29" s="21">
        <f>SUM(I25:I28)</f>
        <v>0</v>
      </c>
      <c r="J29" s="23"/>
      <c r="K29" s="21">
        <f>SUM(K25:K28)</f>
        <v>-34506</v>
      </c>
      <c r="L29" s="18"/>
      <c r="M29" s="21">
        <f>SUM(M25:M28)</f>
        <v>8372259</v>
      </c>
    </row>
    <row r="30" ht="13.5" thickTop="1">
      <c r="A30" s="10"/>
    </row>
    <row r="31" ht="12.75">
      <c r="A31" s="10"/>
    </row>
    <row r="32" ht="12.75">
      <c r="A32" s="10"/>
    </row>
    <row r="33" ht="12.75">
      <c r="A33" s="10"/>
    </row>
    <row r="34" ht="12.75">
      <c r="A34" s="10"/>
    </row>
    <row r="35" ht="12.75">
      <c r="A35" s="10"/>
    </row>
    <row r="36" ht="12.75">
      <c r="A36" t="s">
        <v>61</v>
      </c>
    </row>
    <row r="37" ht="12.75">
      <c r="A37" t="s">
        <v>121</v>
      </c>
    </row>
    <row r="38" s="3" customFormat="1" ht="12.75">
      <c r="A38" s="10"/>
    </row>
    <row r="39" spans="1:13" ht="12.75">
      <c r="A39" s="33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3:13" ht="12.75"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3:13" ht="12.75"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1:13" s="3" customFormat="1" ht="12.75">
      <c r="A42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</row>
    <row r="43" spans="3:13" ht="12.75"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3:13" ht="12.75"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</row>
    <row r="45" spans="3:13" ht="12.75"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</row>
    <row r="46" spans="1:13" ht="12.75">
      <c r="A46" s="11"/>
      <c r="B46" s="11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</row>
    <row r="47" spans="3:13" ht="12.75"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1:13" ht="12.75">
      <c r="A48" s="11"/>
      <c r="B48" s="11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</sheetData>
  <mergeCells count="5">
    <mergeCell ref="A7:M7"/>
    <mergeCell ref="C2:K2"/>
    <mergeCell ref="C3:K3"/>
    <mergeCell ref="C4:K4"/>
    <mergeCell ref="A6:M6"/>
  </mergeCells>
  <printOptions/>
  <pageMargins left="0.31496062992125984" right="0.2755905511811024" top="0.5905511811023623" bottom="0.5905511811023623" header="0.5118110236220472" footer="0.5118110236220472"/>
  <pageSetup fitToHeight="1" fitToWidth="1" horizontalDpi="600" verticalDpi="600" orientation="portrait" paperSize="9" scale="84" r:id="rId1"/>
  <headerFooter alignWithMargins="0">
    <oddFooter>&amp;CPage 3 of 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1"/>
  <sheetViews>
    <sheetView workbookViewId="0" topLeftCell="A28">
      <selection activeCell="I55" sqref="I55"/>
    </sheetView>
  </sheetViews>
  <sheetFormatPr defaultColWidth="9.140625" defaultRowHeight="12.75" outlineLevelRow="1"/>
  <cols>
    <col min="1" max="2" width="4.00390625" style="3" customWidth="1"/>
    <col min="3" max="3" width="44.00390625" style="0" customWidth="1"/>
    <col min="4" max="4" width="10.28125" style="0" customWidth="1"/>
    <col min="5" max="5" width="17.57421875" style="0" customWidth="1"/>
    <col min="6" max="6" width="2.7109375" style="0" customWidth="1"/>
    <col min="7" max="7" width="17.57421875" style="0" customWidth="1"/>
    <col min="8" max="8" width="13.57421875" style="0" customWidth="1"/>
  </cols>
  <sheetData>
    <row r="2" spans="1:7" ht="12.75">
      <c r="A2" s="51" t="str">
        <f>'[2]Income Statement'!C2</f>
        <v>KZEN SOLUTIONS BERHAD</v>
      </c>
      <c r="B2" s="51"/>
      <c r="C2" s="51"/>
      <c r="D2" s="51"/>
      <c r="E2" s="51"/>
      <c r="F2" s="51"/>
      <c r="G2" s="51"/>
    </row>
    <row r="3" spans="1:7" ht="12.75">
      <c r="A3" s="51" t="str">
        <f>'[2]Income Statement'!C3</f>
        <v>Company no. 645677-D</v>
      </c>
      <c r="B3" s="51"/>
      <c r="C3" s="51"/>
      <c r="D3" s="51"/>
      <c r="E3" s="51"/>
      <c r="F3" s="51"/>
      <c r="G3" s="51"/>
    </row>
    <row r="4" spans="1:7" ht="12.75">
      <c r="A4" s="51" t="str">
        <f>'[2]Income Statement'!C4</f>
        <v>(Incorporated in Malaysia)</v>
      </c>
      <c r="B4" s="51"/>
      <c r="C4" s="51"/>
      <c r="D4" s="51"/>
      <c r="E4" s="51"/>
      <c r="F4" s="51"/>
      <c r="G4" s="51"/>
    </row>
    <row r="5" spans="1:7" ht="13.5" thickBot="1">
      <c r="A5" s="16"/>
      <c r="B5" s="16"/>
      <c r="C5" s="2"/>
      <c r="D5" s="2"/>
      <c r="E5" s="2"/>
      <c r="F5" s="2"/>
      <c r="G5" s="2"/>
    </row>
    <row r="6" spans="1:7" ht="12.75">
      <c r="A6" s="52" t="str">
        <f>Equity!A6</f>
        <v>QUARTERLY FINANCIAL REPORT FOR THE FIRST QUARTER ENDED</v>
      </c>
      <c r="B6" s="52"/>
      <c r="C6" s="52"/>
      <c r="D6" s="52"/>
      <c r="E6" s="52"/>
      <c r="F6" s="52"/>
      <c r="G6" s="52"/>
    </row>
    <row r="7" spans="1:7" ht="13.5" thickBot="1">
      <c r="A7" s="57" t="str">
        <f>Equity!A7</f>
        <v>31 MARCH 2007</v>
      </c>
      <c r="B7" s="57"/>
      <c r="C7" s="57"/>
      <c r="D7" s="57"/>
      <c r="E7" s="57"/>
      <c r="F7" s="57"/>
      <c r="G7" s="57"/>
    </row>
    <row r="9" spans="1:4" ht="12.75">
      <c r="A9" s="3" t="s">
        <v>62</v>
      </c>
      <c r="C9" s="3"/>
      <c r="D9" s="3"/>
    </row>
    <row r="10" spans="5:7" ht="12.75">
      <c r="E10" s="1"/>
      <c r="F10" s="1"/>
      <c r="G10" s="1"/>
    </row>
    <row r="11" spans="5:7" ht="12.75">
      <c r="E11" s="1" t="s">
        <v>63</v>
      </c>
      <c r="F11" s="1"/>
      <c r="G11" s="1" t="s">
        <v>64</v>
      </c>
    </row>
    <row r="12" spans="5:7" ht="12.75">
      <c r="E12" s="1" t="s">
        <v>65</v>
      </c>
      <c r="F12" s="1"/>
      <c r="G12" s="1" t="s">
        <v>65</v>
      </c>
    </row>
    <row r="13" spans="5:7" ht="12.75">
      <c r="E13" s="17" t="s">
        <v>106</v>
      </c>
      <c r="F13" s="1"/>
      <c r="G13" s="4" t="s">
        <v>107</v>
      </c>
    </row>
    <row r="14" spans="5:7" ht="12.75" hidden="1" outlineLevel="1">
      <c r="E14" s="4"/>
      <c r="F14" s="4"/>
      <c r="G14" s="5" t="s">
        <v>66</v>
      </c>
    </row>
    <row r="15" spans="5:7" ht="12.75" outlineLevel="1">
      <c r="E15" s="4"/>
      <c r="F15" s="4"/>
      <c r="G15" s="5"/>
    </row>
    <row r="16" spans="5:7" ht="12.75">
      <c r="E16" s="1" t="s">
        <v>13</v>
      </c>
      <c r="F16" s="1"/>
      <c r="G16" s="1" t="str">
        <f>E16</f>
        <v>RM</v>
      </c>
    </row>
    <row r="18" s="3" customFormat="1" ht="12.75">
      <c r="A18" s="3" t="s">
        <v>67</v>
      </c>
    </row>
    <row r="19" spans="2:7" ht="12.75">
      <c r="B19" t="s">
        <v>92</v>
      </c>
      <c r="E19" s="7">
        <f>'Income Statement'!G33</f>
        <v>-349326</v>
      </c>
      <c r="F19" s="7"/>
      <c r="G19" s="7">
        <f>'Income Statement'!I33</f>
        <v>79341</v>
      </c>
    </row>
    <row r="20" spans="2:7" ht="12.75">
      <c r="B20"/>
      <c r="E20" s="7"/>
      <c r="F20" s="7"/>
      <c r="G20" s="7"/>
    </row>
    <row r="21" spans="2:7" ht="12.75">
      <c r="B21" t="s">
        <v>68</v>
      </c>
      <c r="E21" s="38"/>
      <c r="F21" s="38"/>
      <c r="G21" s="38"/>
    </row>
    <row r="22" spans="3:7" ht="12.75">
      <c r="C22" t="s">
        <v>69</v>
      </c>
      <c r="E22" s="38">
        <v>254294</v>
      </c>
      <c r="F22" s="38"/>
      <c r="G22" s="38">
        <v>63386</v>
      </c>
    </row>
    <row r="23" spans="3:7" ht="12.75">
      <c r="C23" t="s">
        <v>101</v>
      </c>
      <c r="E23" s="38">
        <v>0</v>
      </c>
      <c r="F23" s="38"/>
      <c r="G23" s="38">
        <v>0</v>
      </c>
    </row>
    <row r="24" spans="3:7" ht="12.75">
      <c r="C24" t="s">
        <v>21</v>
      </c>
      <c r="E24" s="8">
        <f>-37164</f>
        <v>-37164</v>
      </c>
      <c r="F24" s="38"/>
      <c r="G24" s="8">
        <f>-40691</f>
        <v>-40691</v>
      </c>
    </row>
    <row r="25" spans="2:7" ht="12.75">
      <c r="B25" s="10" t="s">
        <v>70</v>
      </c>
      <c r="E25" s="38">
        <f>SUM(E19:E24)</f>
        <v>-132196</v>
      </c>
      <c r="F25" s="38"/>
      <c r="G25" s="38">
        <f>SUM(G19:G24)</f>
        <v>102036</v>
      </c>
    </row>
    <row r="26" spans="5:7" s="3" customFormat="1" ht="12.75">
      <c r="E26" s="39"/>
      <c r="F26" s="39"/>
      <c r="G26" s="39"/>
    </row>
    <row r="27" spans="2:7" ht="12.75">
      <c r="B27" s="10" t="s">
        <v>71</v>
      </c>
      <c r="E27" s="38"/>
      <c r="F27" s="38"/>
      <c r="G27" s="38"/>
    </row>
    <row r="28" spans="2:7" ht="12.75">
      <c r="B28" s="10"/>
      <c r="C28" t="s">
        <v>72</v>
      </c>
      <c r="E28" s="38">
        <f>-273764</f>
        <v>-273764</v>
      </c>
      <c r="F28" s="38"/>
      <c r="G28" s="49">
        <f>-383579</f>
        <v>-383579</v>
      </c>
    </row>
    <row r="29" spans="2:7" ht="12.75">
      <c r="B29" s="10"/>
      <c r="C29" t="s">
        <v>73</v>
      </c>
      <c r="E29" s="8">
        <f>-32668</f>
        <v>-32668</v>
      </c>
      <c r="F29" s="38"/>
      <c r="G29" s="50">
        <f>-138154</f>
        <v>-138154</v>
      </c>
    </row>
    <row r="30" spans="2:7" ht="12.75">
      <c r="B30" s="10" t="s">
        <v>98</v>
      </c>
      <c r="E30" s="38">
        <f>SUM(E25:E29)</f>
        <v>-438628</v>
      </c>
      <c r="F30" s="38"/>
      <c r="G30" s="38">
        <f>SUM(G25:G29)</f>
        <v>-419697</v>
      </c>
    </row>
    <row r="31" spans="2:7" ht="12.75">
      <c r="B31" s="10"/>
      <c r="E31" s="38"/>
      <c r="F31" s="38"/>
      <c r="G31" s="38"/>
    </row>
    <row r="32" spans="2:7" s="3" customFormat="1" ht="12.75">
      <c r="B32" s="10" t="s">
        <v>74</v>
      </c>
      <c r="E32" s="22">
        <f>-7910</f>
        <v>-7910</v>
      </c>
      <c r="F32" s="39"/>
      <c r="G32" s="22">
        <f>-12501</f>
        <v>-12501</v>
      </c>
    </row>
    <row r="33" spans="2:7" ht="12.75">
      <c r="B33" s="3" t="s">
        <v>99</v>
      </c>
      <c r="E33" s="40">
        <f>SUM(E30:E32)</f>
        <v>-446538</v>
      </c>
      <c r="F33" s="38"/>
      <c r="G33" s="40">
        <f>SUM(G30:G32)</f>
        <v>-432198</v>
      </c>
    </row>
    <row r="34" spans="2:7" ht="12.75">
      <c r="B34" s="10"/>
      <c r="E34" s="38"/>
      <c r="F34" s="38"/>
      <c r="G34" s="38"/>
    </row>
    <row r="35" spans="1:7" ht="12.75">
      <c r="A35" s="3" t="s">
        <v>75</v>
      </c>
      <c r="B35" s="10"/>
      <c r="E35" s="38"/>
      <c r="F35" s="38"/>
      <c r="G35" s="38"/>
    </row>
    <row r="36" spans="2:7" s="3" customFormat="1" ht="12.75">
      <c r="B36" s="10" t="s">
        <v>89</v>
      </c>
      <c r="E36" s="23">
        <f>-1836</f>
        <v>-1836</v>
      </c>
      <c r="F36" s="39"/>
      <c r="G36" s="23">
        <f>-113065</f>
        <v>-113065</v>
      </c>
    </row>
    <row r="37" spans="2:7" s="3" customFormat="1" ht="12.75">
      <c r="B37" s="10" t="s">
        <v>117</v>
      </c>
      <c r="E37" s="23"/>
      <c r="F37" s="39"/>
      <c r="G37" s="23">
        <v>0</v>
      </c>
    </row>
    <row r="38" spans="2:7" s="3" customFormat="1" ht="12.75">
      <c r="B38" s="10" t="s">
        <v>77</v>
      </c>
      <c r="E38" s="23">
        <f>-135981</f>
        <v>-135981</v>
      </c>
      <c r="F38" s="39"/>
      <c r="G38" s="23">
        <f>-104263</f>
        <v>-104263</v>
      </c>
    </row>
    <row r="39" spans="2:7" ht="12.75">
      <c r="B39" s="10" t="s">
        <v>21</v>
      </c>
      <c r="E39" s="8">
        <f>-E24</f>
        <v>37164</v>
      </c>
      <c r="F39" s="38"/>
      <c r="G39" s="50">
        <v>40691</v>
      </c>
    </row>
    <row r="40" spans="2:7" ht="12.75">
      <c r="B40" s="3" t="s">
        <v>100</v>
      </c>
      <c r="E40" s="40">
        <f>SUM(E36:E39)</f>
        <v>-100653</v>
      </c>
      <c r="F40" s="38"/>
      <c r="G40" s="40">
        <f>SUM(G36:G39)</f>
        <v>-176637</v>
      </c>
    </row>
    <row r="41" spans="2:7" ht="12.75">
      <c r="B41" s="10"/>
      <c r="E41" s="38"/>
      <c r="F41" s="38"/>
      <c r="G41" s="38"/>
    </row>
    <row r="42" spans="2:7" ht="12.75">
      <c r="B42" s="10"/>
      <c r="E42" s="38"/>
      <c r="F42" s="38"/>
      <c r="G42" s="38"/>
    </row>
    <row r="43" spans="1:7" ht="12.75">
      <c r="A43" s="3" t="s">
        <v>91</v>
      </c>
      <c r="B43" s="10"/>
      <c r="E43" s="38">
        <f>E33+E40</f>
        <v>-547191</v>
      </c>
      <c r="F43" s="38"/>
      <c r="G43" s="38">
        <f>G33+G40</f>
        <v>-608835</v>
      </c>
    </row>
    <row r="44" spans="1:7" ht="12.75">
      <c r="A44" s="26"/>
      <c r="B44" s="41"/>
      <c r="C44" s="11"/>
      <c r="D44" s="11"/>
      <c r="E44" s="38"/>
      <c r="F44" s="38"/>
      <c r="G44" s="38"/>
    </row>
    <row r="45" spans="1:7" ht="12.75">
      <c r="A45" s="3" t="s">
        <v>78</v>
      </c>
      <c r="B45" s="41"/>
      <c r="C45" s="11"/>
      <c r="D45" s="11"/>
      <c r="E45" s="38">
        <v>5181098</v>
      </c>
      <c r="F45" s="38"/>
      <c r="G45" s="38">
        <v>6867937</v>
      </c>
    </row>
    <row r="46" spans="2:7" ht="12.75">
      <c r="B46" s="10"/>
      <c r="C46" s="11"/>
      <c r="D46" s="11"/>
      <c r="E46" s="38"/>
      <c r="F46" s="38"/>
      <c r="G46" s="38"/>
    </row>
    <row r="47" spans="1:7" ht="13.5" thickBot="1">
      <c r="A47" s="3" t="s">
        <v>79</v>
      </c>
      <c r="B47" s="10"/>
      <c r="C47" s="11"/>
      <c r="D47" s="1" t="s">
        <v>76</v>
      </c>
      <c r="E47" s="42">
        <f>SUM(E43:E45)</f>
        <v>4633907</v>
      </c>
      <c r="F47" s="38"/>
      <c r="G47" s="42">
        <f>SUM(G43:G45)</f>
        <v>6259102</v>
      </c>
    </row>
    <row r="48" spans="2:7" ht="13.5" thickTop="1">
      <c r="B48" s="10"/>
      <c r="C48" s="11"/>
      <c r="D48" s="11"/>
      <c r="E48" s="38"/>
      <c r="F48" s="38"/>
      <c r="G48" s="38"/>
    </row>
    <row r="49" spans="2:7" ht="12.75">
      <c r="B49" s="10"/>
      <c r="C49" s="11"/>
      <c r="D49" s="11"/>
      <c r="E49" s="31"/>
      <c r="F49" s="27"/>
      <c r="G49" s="27"/>
    </row>
    <row r="50" spans="2:7" ht="12.75">
      <c r="B50" s="10"/>
      <c r="C50" s="34"/>
      <c r="E50" s="27"/>
      <c r="F50" s="27"/>
      <c r="G50" s="31"/>
    </row>
    <row r="51" spans="1:7" ht="12.75">
      <c r="A51" s="1" t="s">
        <v>76</v>
      </c>
      <c r="B51" s="10" t="s">
        <v>80</v>
      </c>
      <c r="F51" s="27"/>
      <c r="G51" s="31"/>
    </row>
    <row r="52" spans="2:7" ht="12.75">
      <c r="B52" s="10"/>
      <c r="F52" s="27"/>
      <c r="G52" s="31"/>
    </row>
    <row r="53" spans="2:7" ht="12.75">
      <c r="B53" s="10"/>
      <c r="E53" s="1" t="s">
        <v>90</v>
      </c>
      <c r="F53" s="3"/>
      <c r="G53" s="1" t="s">
        <v>90</v>
      </c>
    </row>
    <row r="54" spans="2:7" ht="12.75">
      <c r="B54" s="10"/>
      <c r="E54" s="17" t="s">
        <v>119</v>
      </c>
      <c r="F54" s="3"/>
      <c r="G54" s="17" t="s">
        <v>118</v>
      </c>
    </row>
    <row r="55" spans="2:7" ht="12.75">
      <c r="B55" s="10"/>
      <c r="E55" s="1" t="s">
        <v>13</v>
      </c>
      <c r="F55" s="27"/>
      <c r="G55" s="43" t="s">
        <v>13</v>
      </c>
    </row>
    <row r="56" spans="2:7" ht="12.75">
      <c r="B56" s="10"/>
      <c r="E56" s="44"/>
      <c r="F56" s="27"/>
      <c r="G56" s="45"/>
    </row>
    <row r="57" spans="2:7" ht="12.75">
      <c r="B57" s="10" t="s">
        <v>110</v>
      </c>
      <c r="E57" s="7">
        <f>'Balance Sheets'!D23</f>
        <v>4176691</v>
      </c>
      <c r="F57" s="27"/>
      <c r="G57" s="45">
        <v>0</v>
      </c>
    </row>
    <row r="58" spans="2:7" ht="12.75">
      <c r="B58" s="10" t="s">
        <v>36</v>
      </c>
      <c r="E58" s="7">
        <v>144030</v>
      </c>
      <c r="F58" s="27"/>
      <c r="G58" s="31">
        <v>122242</v>
      </c>
    </row>
    <row r="59" spans="2:7" ht="12.75">
      <c r="B59" s="10" t="s">
        <v>81</v>
      </c>
      <c r="E59" s="7">
        <v>313186</v>
      </c>
      <c r="F59" s="27"/>
      <c r="G59" s="31">
        <v>6136860</v>
      </c>
    </row>
    <row r="60" spans="2:7" ht="13.5" thickBot="1">
      <c r="B60" s="10"/>
      <c r="E60" s="42">
        <f>SUM(E57:E59)</f>
        <v>4633907</v>
      </c>
      <c r="F60" s="27"/>
      <c r="G60" s="42">
        <f>SUM(G57:G59)</f>
        <v>6259102</v>
      </c>
    </row>
    <row r="61" spans="2:7" ht="13.5" thickTop="1">
      <c r="B61" s="10"/>
      <c r="E61" s="38"/>
      <c r="F61" s="27"/>
      <c r="G61" s="31"/>
    </row>
    <row r="62" spans="1:2" ht="12.75">
      <c r="A62" t="s">
        <v>82</v>
      </c>
      <c r="B62" s="10"/>
    </row>
    <row r="63" spans="1:2" ht="12.75">
      <c r="A63" t="s">
        <v>121</v>
      </c>
      <c r="B63" s="10"/>
    </row>
    <row r="64" spans="1:2" ht="12.75">
      <c r="A64" s="10"/>
      <c r="B64" s="10"/>
    </row>
    <row r="65" spans="1:2" ht="12.75">
      <c r="A65" s="33"/>
      <c r="B65" s="10"/>
    </row>
    <row r="66" spans="1:2" ht="12.75">
      <c r="A66"/>
      <c r="B66" s="10"/>
    </row>
    <row r="67" spans="1:2" ht="12.75">
      <c r="A67"/>
      <c r="B67" s="10"/>
    </row>
    <row r="68" spans="1:2" ht="12.75">
      <c r="A68"/>
      <c r="B68" s="10"/>
    </row>
    <row r="69" spans="1:2" ht="12.75">
      <c r="A69"/>
      <c r="B69" s="10"/>
    </row>
    <row r="70" spans="1:2" ht="12.75">
      <c r="A70"/>
      <c r="B70" s="10"/>
    </row>
    <row r="71" ht="12.75">
      <c r="B71" s="10"/>
    </row>
  </sheetData>
  <mergeCells count="5">
    <mergeCell ref="A7:G7"/>
    <mergeCell ref="A2:G2"/>
    <mergeCell ref="A3:G3"/>
    <mergeCell ref="A4:G4"/>
    <mergeCell ref="A6:G6"/>
  </mergeCells>
  <printOptions/>
  <pageMargins left="0.35433070866141736" right="0.35433070866141736" top="0.5905511811023623" bottom="0.3937007874015748" header="0.5118110236220472" footer="0.5118110236220472"/>
  <pageSetup fitToHeight="1" fitToWidth="1" horizontalDpi="600" verticalDpi="600" orientation="portrait" paperSize="9" scale="90" r:id="rId1"/>
  <headerFooter alignWithMargins="0">
    <oddFooter>&amp;CPage 4 of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KZen Solutions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KCPang</dc:creator>
  <cp:keywords/>
  <dc:description/>
  <cp:lastModifiedBy>Ng</cp:lastModifiedBy>
  <cp:lastPrinted>2007-05-21T08:07:04Z</cp:lastPrinted>
  <dcterms:created xsi:type="dcterms:W3CDTF">2006-02-28T10:01:59Z</dcterms:created>
  <dcterms:modified xsi:type="dcterms:W3CDTF">2007-05-22T08:38:58Z</dcterms:modified>
  <cp:category/>
  <cp:version/>
  <cp:contentType/>
  <cp:contentStatus/>
</cp:coreProperties>
</file>