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'BS'!$A$1:$D$53</definedName>
    <definedName name="_xlnm.Print_Area" localSheetId="3">'Cashflow '!$A$1:$E$64</definedName>
    <definedName name="_xlnm.Print_Area" localSheetId="1">'IS'!$A$1:$L$49</definedName>
  </definedNames>
  <calcPr fullCalcOnLoad="1"/>
</workbook>
</file>

<file path=xl/sharedStrings.xml><?xml version="1.0" encoding="utf-8"?>
<sst xmlns="http://schemas.openxmlformats.org/spreadsheetml/2006/main" count="175" uniqueCount="136">
  <si>
    <t>(Incorporated in Malaysia)</t>
  </si>
  <si>
    <t>Revenue</t>
  </si>
  <si>
    <t>NA</t>
  </si>
  <si>
    <t>Finance costs</t>
  </si>
  <si>
    <t xml:space="preserve">Earnings per share </t>
  </si>
  <si>
    <t xml:space="preserve"> - Basic (sen)</t>
  </si>
  <si>
    <t>(Unaudited)</t>
  </si>
  <si>
    <t>(Audited)</t>
  </si>
  <si>
    <t>Property, plant and equipment</t>
  </si>
  <si>
    <t>Inventories</t>
  </si>
  <si>
    <t>Other payables and accrued expenses</t>
  </si>
  <si>
    <t>Amount owing to directors of subsidiary companies</t>
  </si>
  <si>
    <t>Total</t>
  </si>
  <si>
    <t>Capital</t>
  </si>
  <si>
    <t>Cash Flows From Operating Activities</t>
  </si>
  <si>
    <t>Cash Flows From Investing Activities</t>
  </si>
  <si>
    <t>Individual Quarter</t>
  </si>
  <si>
    <t>Cumulative Quarter</t>
  </si>
  <si>
    <t xml:space="preserve">Ended </t>
  </si>
  <si>
    <t>Operating expenses</t>
  </si>
  <si>
    <t>As at</t>
  </si>
  <si>
    <t>CURRENT ASSETS</t>
  </si>
  <si>
    <t>Cash and bank balances</t>
  </si>
  <si>
    <t xml:space="preserve">Share </t>
  </si>
  <si>
    <t>Retained</t>
  </si>
  <si>
    <t>Earnings</t>
  </si>
  <si>
    <t>Adjustments for :-</t>
  </si>
  <si>
    <t>Trade and other receivables</t>
  </si>
  <si>
    <t>Trade and other payables</t>
  </si>
  <si>
    <t>Premium</t>
  </si>
  <si>
    <t>Interest expense</t>
  </si>
  <si>
    <t>Cash generated from operations</t>
  </si>
  <si>
    <t>Interest paid</t>
  </si>
  <si>
    <t>Net cash generated from operating activities</t>
  </si>
  <si>
    <t>Purchase of plant and equipment</t>
  </si>
  <si>
    <t>Tax expense</t>
  </si>
  <si>
    <t>Hire-purchase liabilities</t>
  </si>
  <si>
    <t>Hire purchase liabilities</t>
  </si>
  <si>
    <t>RM</t>
  </si>
  <si>
    <t>Fixed Deposit with Licensed bank</t>
  </si>
  <si>
    <t>Interest income</t>
  </si>
  <si>
    <r>
      <t xml:space="preserve">FLONIC HI-TEC BHD </t>
    </r>
    <r>
      <rPr>
        <sz val="11"/>
        <rFont val="Arial"/>
        <family val="2"/>
      </rPr>
      <t>( Company No. 655665-T )</t>
    </r>
  </si>
  <si>
    <r>
      <t xml:space="preserve">FLONIC HI-TEC BHD </t>
    </r>
    <r>
      <rPr>
        <sz val="11"/>
        <rFont val="Arial"/>
        <family val="2"/>
      </rPr>
      <t>(Company No. 655665-T )</t>
    </r>
  </si>
  <si>
    <t>NON CURRENT ASSETS</t>
  </si>
  <si>
    <t>Share of loss in associate</t>
  </si>
  <si>
    <t>Interest received</t>
  </si>
  <si>
    <t>Repayment of term loan</t>
  </si>
  <si>
    <t>Proceed from disposal of property, plant and equipment</t>
  </si>
  <si>
    <t>Tax recoverable</t>
  </si>
  <si>
    <t xml:space="preserve">Currency </t>
  </si>
  <si>
    <t>Attributable to Equity Holders of the Company</t>
  </si>
  <si>
    <t>Non-Distributable</t>
  </si>
  <si>
    <t>Minority</t>
  </si>
  <si>
    <t xml:space="preserve">translation </t>
  </si>
  <si>
    <t>Interest</t>
  </si>
  <si>
    <t>Equity</t>
  </si>
  <si>
    <t>reserve</t>
  </si>
  <si>
    <t>Currency translation differences,</t>
  </si>
  <si>
    <t>recognised in income statement</t>
  </si>
  <si>
    <t>Purchase of investment</t>
  </si>
  <si>
    <t>Associates</t>
  </si>
  <si>
    <t>TOTAL ASSETS</t>
  </si>
  <si>
    <t>EQUITY AND LIABILITIES</t>
  </si>
  <si>
    <t>Equity attributable to equity holders of the company</t>
  </si>
  <si>
    <t>Minority shareholders' interest</t>
  </si>
  <si>
    <t>Total Equity</t>
  </si>
  <si>
    <t>Non-current liablities</t>
  </si>
  <si>
    <t>Current Liabilities</t>
  </si>
  <si>
    <t>Total Liabilities</t>
  </si>
  <si>
    <t>TOTAL EQUITY AND LIABILITIES</t>
  </si>
  <si>
    <t>Attributable to:</t>
  </si>
  <si>
    <t>Equity holders of the Company</t>
  </si>
  <si>
    <t>Minority interest</t>
  </si>
  <si>
    <t>Unrealiased exchange difference</t>
  </si>
  <si>
    <t>(Loss)/Profit before taxation</t>
  </si>
  <si>
    <t>NTA per share attributable to equity holders of the Company</t>
  </si>
  <si>
    <t>Merger</t>
  </si>
  <si>
    <t>Deficit</t>
  </si>
  <si>
    <t>Other operating income</t>
  </si>
  <si>
    <t>CURRENCY TRANSLATION DIFFERENCE</t>
  </si>
  <si>
    <t xml:space="preserve">  -basic (RM)</t>
  </si>
  <si>
    <t>Repayment of hire purchase liabilities</t>
  </si>
  <si>
    <t>CASH AND CASH EQUIVALENTS AT BEGINNING OF THE YEAR</t>
  </si>
  <si>
    <t>CASH AND CASH EQUIVALENTS AS AT END OF THE YEAR</t>
  </si>
  <si>
    <t>CASH AND CASH EQUIVALENTS</t>
  </si>
  <si>
    <t>Share capital</t>
  </si>
  <si>
    <t>Share premium</t>
  </si>
  <si>
    <t>Currency translation reserve</t>
  </si>
  <si>
    <t>Accumulated profits</t>
  </si>
  <si>
    <t>Merger deficit</t>
  </si>
  <si>
    <t>Bank borrowings</t>
  </si>
  <si>
    <t>Depreciation and amortisation</t>
  </si>
  <si>
    <t>Property, plant and equipment written off</t>
  </si>
  <si>
    <t>Operating profit/ (loss) before working capital changes</t>
  </si>
  <si>
    <t>(Increase)/ decrease in inventories</t>
  </si>
  <si>
    <t>Increase/ ( decrease) in payables</t>
  </si>
  <si>
    <t>Net cash used in investing activities</t>
  </si>
  <si>
    <t>Bank overdrafts</t>
  </si>
  <si>
    <t>representing net profits/ (loss) not</t>
  </si>
  <si>
    <t>Loss for the period</t>
  </si>
  <si>
    <t>Tax recoverable/ (paid)</t>
  </si>
  <si>
    <t>Goodwill written off</t>
  </si>
  <si>
    <t>Loss on theft</t>
  </si>
  <si>
    <t>(Increase)/Decrease in receivables</t>
  </si>
  <si>
    <t>Decrease in Fixed Deposit with licensed bank</t>
  </si>
  <si>
    <t>Loss on disposal of property, plant and equipment</t>
  </si>
  <si>
    <t>Automatic Link</t>
  </si>
  <si>
    <t>Cash Flows From Financing Activities</t>
  </si>
  <si>
    <t>Net cash from/ (used in) financing activities</t>
  </si>
  <si>
    <t>NET INCREASE IN CASH AND CASH EQUIVALENTS</t>
  </si>
  <si>
    <t>AS AT 31 JULY 2010</t>
  </si>
  <si>
    <t xml:space="preserve">  31/01/2010</t>
  </si>
  <si>
    <t xml:space="preserve">  31/7/2010</t>
  </si>
  <si>
    <t xml:space="preserve">    31/7/2009</t>
  </si>
  <si>
    <t xml:space="preserve">  31/7/2009</t>
  </si>
  <si>
    <t>3 months</t>
  </si>
  <si>
    <t>Balance at 1 February 2010</t>
  </si>
  <si>
    <t>Balance at 31 July 2010</t>
  </si>
  <si>
    <t>FOR THE QUARTER ENDED 31 JULY 2010</t>
  </si>
  <si>
    <t>FOR THE PERIOD ENDED 31 JULY 2010</t>
  </si>
  <si>
    <t xml:space="preserve"> 31/7/2010</t>
  </si>
  <si>
    <t xml:space="preserve"> 31/7/2009</t>
  </si>
  <si>
    <t xml:space="preserve">  30/04/2010</t>
  </si>
  <si>
    <t>Loss from operations</t>
  </si>
  <si>
    <t>Loss before taxation</t>
  </si>
  <si>
    <t>(The unaudited consolidated statement of financial position should be read in conjunction with the audited financial statements for the year ended 31 January 2010)</t>
  </si>
  <si>
    <t>(The unaudited condensed consolidated income statement should be read in conjunction with the audited financial statements for the year ended 31 January 2010)</t>
  </si>
  <si>
    <t>(The unaudited consolidated statement of cash flow should be read in conjunction with the audited financial statements for the year ended 31 January 2010)</t>
  </si>
  <si>
    <t>(The unaudited consolidated statement of changes of equity should be read in conjunction with the audited financial statements for the year ended 31 January 2010)</t>
  </si>
  <si>
    <t>UNAUDITED CONDENSED CONSOLIDATED BALANCE SHEET</t>
  </si>
  <si>
    <t>UNAUDITED CONDENSED CONSOLIDATED STATEMENT OF CHANGES IN EQUITY</t>
  </si>
  <si>
    <t>UNAUDITED CONDENSED CONSOLIDATED CASH FLOW STATEMENT</t>
  </si>
  <si>
    <t>Quarter ended</t>
  </si>
  <si>
    <t>Period ended</t>
  </si>
  <si>
    <t>Period</t>
  </si>
  <si>
    <t xml:space="preserve">UNAUDITED CONDENSED CONSOLIDATED STATEMENT OF COMPREHENSIVE INCOME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</si>
</sst>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General_)"/>
    <numFmt numFmtId="185" formatCode="[$-409]d\-mmm\-yy;@"/>
    <numFmt numFmtId="186" formatCode="_(* #,##0.00_);_(* \(#,##0.00\);_(* &quot;-&quot;?_);_(@_)"/>
    <numFmt numFmtId="187" formatCode="_(* #,##0.0_);_(* \(#,##0.0\);_(* &quot;-&quot;?_);_(@_)"/>
    <numFmt numFmtId="188" formatCode="_(* #,##0.000_);_(* \(#,##0.000\);_(* &quot;-&quot;?_);_(@_)"/>
    <numFmt numFmtId="189" formatCode="_(* #,##0.0000_);_(* \(#,##0.0000\);_(* &quot;-&quot;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00_);\(#,##0.000\)"/>
    <numFmt numFmtId="196" formatCode="#,##0.0;\-#,##0.0"/>
    <numFmt numFmtId="197" formatCode="#,##0.000;\-#,##0.000"/>
    <numFmt numFmtId="198" formatCode="_(* #,##0.0_);_(* \(#,##0.0\);_(* &quot;-&quot;_);_(@_)"/>
    <numFmt numFmtId="199" formatCode="_(* #,##0.00_);_(* \(#,##0.00\);_(* &quot;-&quot;_);_(@_)"/>
    <numFmt numFmtId="200" formatCode="0.000"/>
    <numFmt numFmtId="201" formatCode="0.0"/>
    <numFmt numFmtId="202" formatCode="[$-809]dd\ mmmm\ yyyy"/>
    <numFmt numFmtId="203" formatCode="_-* #,##0_-;\-* #,##0_-;_-* &quot;-&quot;??_-;_-@_-"/>
    <numFmt numFmtId="204" formatCode="_(* #,##0.00000_);_(* \(#,##0.00000\);_(* &quot;-&quot;?_);_(@_)"/>
    <numFmt numFmtId="205" formatCode="_(* #,##0_);_(* \(#,##0\);_(* &quot;-&quot;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dd/mm/yyyy;@"/>
    <numFmt numFmtId="211" formatCode="#,##0.0000;\-#,##0.0000"/>
    <numFmt numFmtId="212" formatCode="0_);\(0\)"/>
    <numFmt numFmtId="213" formatCode="#,##0.0000_);\(#,##0.0000\)"/>
  </numFmts>
  <fonts count="3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0"/>
    </font>
    <font>
      <b/>
      <i/>
      <sz val="11"/>
      <name val="Times New Roman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quotePrefix="1">
      <alignment horizontal="center"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 quotePrefix="1">
      <alignment/>
      <protection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 applyProtection="1">
      <alignment horizontal="left" vertical="top"/>
      <protection/>
    </xf>
    <xf numFmtId="37" fontId="0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 applyProtection="1">
      <alignment horizontal="left"/>
      <protection/>
    </xf>
    <xf numFmtId="37" fontId="7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14" fillId="0" borderId="0" xfId="0" applyNumberFormat="1" applyFont="1" applyFill="1" applyAlignment="1" applyProtection="1">
      <alignment horizontal="right"/>
      <protection/>
    </xf>
    <xf numFmtId="37" fontId="0" fillId="0" borderId="0" xfId="42" applyNumberFormat="1" applyFont="1" applyFill="1" applyBorder="1" applyAlignment="1">
      <alignment horizontal="right"/>
    </xf>
    <xf numFmtId="37" fontId="0" fillId="0" borderId="11" xfId="42" applyNumberFormat="1" applyFont="1" applyFill="1" applyBorder="1" applyAlignment="1">
      <alignment horizontal="right"/>
    </xf>
    <xf numFmtId="37" fontId="0" fillId="0" borderId="0" xfId="42" applyNumberFormat="1" applyFont="1" applyFill="1" applyBorder="1" applyAlignment="1" applyProtection="1">
      <alignment horizontal="right"/>
      <protection/>
    </xf>
    <xf numFmtId="37" fontId="0" fillId="0" borderId="12" xfId="42" applyNumberFormat="1" applyFont="1" applyFill="1" applyBorder="1" applyAlignment="1" applyProtection="1">
      <alignment horizontal="right"/>
      <protection/>
    </xf>
    <xf numFmtId="37" fontId="0" fillId="0" borderId="10" xfId="42" applyNumberFormat="1" applyFont="1" applyFill="1" applyBorder="1" applyAlignment="1" applyProtection="1">
      <alignment horizontal="right"/>
      <protection/>
    </xf>
    <xf numFmtId="37" fontId="0" fillId="0" borderId="11" xfId="42" applyNumberFormat="1" applyFont="1" applyFill="1" applyBorder="1" applyAlignment="1" applyProtection="1">
      <alignment horizontal="right"/>
      <protection/>
    </xf>
    <xf numFmtId="37" fontId="0" fillId="0" borderId="13" xfId="42" applyNumberFormat="1" applyFont="1" applyFill="1" applyBorder="1" applyAlignment="1" applyProtection="1">
      <alignment horizontal="right"/>
      <protection/>
    </xf>
    <xf numFmtId="37" fontId="0" fillId="0" borderId="0" xfId="42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1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Alignment="1" applyProtection="1">
      <alignment horizontal="right"/>
      <protection/>
    </xf>
    <xf numFmtId="37" fontId="6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0" fillId="0" borderId="14" xfId="42" applyNumberFormat="1" applyFont="1" applyFill="1" applyBorder="1" applyAlignment="1">
      <alignment horizontal="right"/>
    </xf>
    <xf numFmtId="37" fontId="0" fillId="0" borderId="15" xfId="42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213" fontId="0" fillId="0" borderId="0" xfId="0" applyNumberFormat="1" applyFont="1" applyFill="1" applyBorder="1" applyAlignment="1" applyProtection="1">
      <alignment horizontal="center"/>
      <protection/>
    </xf>
    <xf numFmtId="213" fontId="0" fillId="0" borderId="0" xfId="42" applyNumberFormat="1" applyFont="1" applyFill="1" applyBorder="1" applyAlignment="1">
      <alignment horizontal="right"/>
    </xf>
    <xf numFmtId="39" fontId="0" fillId="0" borderId="0" xfId="0" applyNumberFormat="1" applyFont="1" applyFill="1" applyAlignment="1" applyProtection="1">
      <alignment horizontal="center"/>
      <protection/>
    </xf>
    <xf numFmtId="39" fontId="0" fillId="0" borderId="0" xfId="0" applyNumberFormat="1" applyFont="1" applyFill="1" applyAlignment="1" applyProtection="1">
      <alignment horizontal="right"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 horizontal="right"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left" vertical="top" wrapText="1"/>
      <protection/>
    </xf>
    <xf numFmtId="37" fontId="2" fillId="0" borderId="0" xfId="0" applyNumberFormat="1" applyFont="1" applyFill="1" applyAlignment="1" applyProtection="1">
      <alignment horizontal="left"/>
      <protection/>
    </xf>
    <xf numFmtId="37" fontId="0" fillId="0" borderId="0" xfId="0" applyNumberFormat="1" applyFont="1" applyFill="1" applyAlignment="1" applyProtection="1" quotePrefix="1">
      <alignment horizontal="left"/>
      <protection/>
    </xf>
    <xf numFmtId="37" fontId="9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horizontal="justify" vertical="top" wrapText="1"/>
      <protection/>
    </xf>
    <xf numFmtId="37" fontId="5" fillId="0" borderId="0" xfId="0" applyNumberFormat="1" applyFont="1" applyFill="1" applyAlignment="1" applyProtection="1">
      <alignment horizontal="justify" vertical="top" wrapText="1"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center" vertical="top"/>
      <protection/>
    </xf>
    <xf numFmtId="37" fontId="5" fillId="0" borderId="0" xfId="0" applyNumberFormat="1" applyFont="1" applyFill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0" xfId="42" applyNumberFormat="1" applyFont="1" applyFill="1" applyAlignment="1">
      <alignment horizontal="center"/>
    </xf>
    <xf numFmtId="37" fontId="0" fillId="0" borderId="0" xfId="42" applyNumberFormat="1" applyFont="1" applyFill="1" applyBorder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 vertical="top" wrapText="1"/>
    </xf>
    <xf numFmtId="37" fontId="5" fillId="0" borderId="0" xfId="0" applyNumberFormat="1" applyFont="1" applyFill="1" applyAlignment="1">
      <alignment horizontal="justify"/>
    </xf>
    <xf numFmtId="37" fontId="8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left"/>
    </xf>
    <xf numFmtId="37" fontId="0" fillId="0" borderId="0" xfId="0" applyNumberFormat="1" applyFont="1" applyFill="1" applyAlignment="1">
      <alignment horizontal="justify" wrapText="1"/>
    </xf>
    <xf numFmtId="37" fontId="14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37" fontId="0" fillId="0" borderId="16" xfId="42" applyNumberFormat="1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2" fillId="0" borderId="17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 quotePrefix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justify" vertical="top" wrapText="1"/>
      <protection/>
    </xf>
    <xf numFmtId="37" fontId="34" fillId="0" borderId="0" xfId="42" applyNumberFormat="1" applyFont="1" applyFill="1" applyBorder="1" applyAlignment="1">
      <alignment/>
    </xf>
    <xf numFmtId="37" fontId="34" fillId="0" borderId="0" xfId="0" applyNumberFormat="1" applyFont="1" applyFill="1" applyBorder="1" applyAlignment="1">
      <alignment/>
    </xf>
    <xf numFmtId="37" fontId="35" fillId="0" borderId="0" xfId="42" applyNumberFormat="1" applyFont="1" applyFill="1" applyBorder="1" applyAlignment="1">
      <alignment/>
    </xf>
    <xf numFmtId="37" fontId="34" fillId="0" borderId="0" xfId="0" applyNumberFormat="1" applyFont="1" applyFill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12" xfId="0" applyNumberFormat="1" applyFon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>
      <alignment horizontal="right"/>
    </xf>
    <xf numFmtId="37" fontId="0" fillId="0" borderId="15" xfId="0" applyNumberFormat="1" applyFont="1" applyFill="1" applyBorder="1" applyAlignment="1">
      <alignment horizontal="right"/>
    </xf>
    <xf numFmtId="37" fontId="0" fillId="0" borderId="14" xfId="0" applyNumberFormat="1" applyFont="1" applyFill="1" applyBorder="1" applyAlignment="1" applyProtection="1">
      <alignment horizontal="right"/>
      <protection/>
    </xf>
    <xf numFmtId="213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15" xfId="0" applyNumberFormat="1" applyFont="1" applyFill="1" applyBorder="1" applyAlignment="1">
      <alignment horizontal="right"/>
    </xf>
    <xf numFmtId="37" fontId="0" fillId="0" borderId="17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 applyProtection="1">
      <alignment horizontal="right"/>
      <protection/>
    </xf>
    <xf numFmtId="37" fontId="0" fillId="0" borderId="0" xfId="42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/>
      <protection/>
    </xf>
    <xf numFmtId="37" fontId="0" fillId="0" borderId="0" xfId="42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 horizontal="right"/>
      <protection/>
    </xf>
    <xf numFmtId="37" fontId="0" fillId="0" borderId="11" xfId="42" applyNumberFormat="1" applyFont="1" applyFill="1" applyBorder="1" applyAlignment="1" applyProtection="1">
      <alignment horizontal="right"/>
      <protection/>
    </xf>
    <xf numFmtId="37" fontId="0" fillId="0" borderId="11" xfId="42" applyNumberFormat="1" applyFont="1" applyFill="1" applyBorder="1" applyAlignment="1" applyProtection="1">
      <alignment/>
      <protection/>
    </xf>
    <xf numFmtId="37" fontId="0" fillId="0" borderId="11" xfId="42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 quotePrefix="1">
      <alignment horizontal="right"/>
      <protection/>
    </xf>
    <xf numFmtId="37" fontId="0" fillId="0" borderId="15" xfId="0" applyNumberFormat="1" applyFont="1" applyFill="1" applyBorder="1" applyAlignment="1" applyProtection="1">
      <alignment horizontal="right"/>
      <protection/>
    </xf>
    <xf numFmtId="37" fontId="0" fillId="0" borderId="15" xfId="0" applyNumberFormat="1" applyFont="1" applyFill="1" applyBorder="1" applyAlignment="1" applyProtection="1" quotePrefix="1">
      <alignment/>
      <protection/>
    </xf>
    <xf numFmtId="37" fontId="0" fillId="0" borderId="0" xfId="0" applyNumberFormat="1" applyFont="1" applyFill="1" applyBorder="1" applyAlignment="1" applyProtection="1" quotePrefix="1">
      <alignment horizontal="right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center" vertical="top"/>
      <protection/>
    </xf>
    <xf numFmtId="37" fontId="0" fillId="0" borderId="0" xfId="42" applyNumberFormat="1" applyFont="1" applyFill="1" applyBorder="1" applyAlignment="1" applyProtection="1" quotePrefix="1">
      <alignment horizontal="right"/>
      <protection/>
    </xf>
    <xf numFmtId="37" fontId="0" fillId="0" borderId="17" xfId="0" applyNumberFormat="1" applyFont="1" applyFill="1" applyBorder="1" applyAlignment="1" applyProtection="1" quotePrefix="1">
      <alignment horizontal="right"/>
      <protection/>
    </xf>
    <xf numFmtId="37" fontId="0" fillId="0" borderId="17" xfId="42" applyNumberFormat="1" applyFont="1" applyFill="1" applyBorder="1" applyAlignment="1" applyProtection="1" quotePrefix="1">
      <alignment horizontal="right"/>
      <protection/>
    </xf>
    <xf numFmtId="37" fontId="0" fillId="0" borderId="17" xfId="0" applyNumberFormat="1" applyFont="1" applyFill="1" applyBorder="1" applyAlignment="1" applyProtection="1" quotePrefix="1">
      <alignment/>
      <protection/>
    </xf>
    <xf numFmtId="39" fontId="0" fillId="0" borderId="0" xfId="0" applyNumberFormat="1" applyFont="1" applyFill="1" applyAlignment="1" applyProtection="1">
      <alignment horizontal="right" vertical="top"/>
      <protection/>
    </xf>
    <xf numFmtId="37" fontId="0" fillId="0" borderId="0" xfId="42" applyNumberFormat="1" applyFont="1" applyFill="1" applyBorder="1" applyAlignment="1">
      <alignment/>
    </xf>
    <xf numFmtId="37" fontId="0" fillId="0" borderId="11" xfId="42" applyNumberFormat="1" applyFont="1" applyFill="1" applyBorder="1" applyAlignment="1">
      <alignment/>
    </xf>
    <xf numFmtId="37" fontId="2" fillId="0" borderId="0" xfId="42" applyNumberFormat="1" applyFont="1" applyFill="1" applyBorder="1" applyAlignment="1">
      <alignment/>
    </xf>
    <xf numFmtId="37" fontId="0" fillId="0" borderId="16" xfId="42" applyNumberFormat="1" applyFont="1" applyFill="1" applyBorder="1" applyAlignment="1">
      <alignment/>
    </xf>
    <xf numFmtId="37" fontId="2" fillId="0" borderId="17" xfId="42" applyNumberFormat="1" applyFont="1" applyFill="1" applyBorder="1" applyAlignment="1">
      <alignment/>
    </xf>
    <xf numFmtId="37" fontId="2" fillId="0" borderId="17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37" fontId="0" fillId="0" borderId="11" xfId="0" applyNumberFormat="1" applyFont="1" applyFill="1" applyBorder="1" applyAlignment="1" applyProtection="1">
      <alignment horizontal="right"/>
      <protection/>
    </xf>
    <xf numFmtId="37" fontId="0" fillId="0" borderId="0" xfId="42" applyNumberFormat="1" applyFont="1" applyFill="1" applyBorder="1" applyAlignment="1" applyProtection="1">
      <alignment horizontal="right"/>
      <protection/>
    </xf>
    <xf numFmtId="37" fontId="0" fillId="0" borderId="15" xfId="0" applyNumberFormat="1" applyFont="1" applyFill="1" applyBorder="1" applyAlignment="1" applyProtection="1" quotePrefix="1">
      <alignment horizontal="right"/>
      <protection/>
    </xf>
    <xf numFmtId="37" fontId="0" fillId="0" borderId="0" xfId="0" applyNumberFormat="1" applyFont="1" applyFill="1" applyBorder="1" applyAlignment="1" applyProtection="1" quotePrefix="1">
      <alignment horizontal="right"/>
      <protection/>
    </xf>
    <xf numFmtId="37" fontId="0" fillId="0" borderId="17" xfId="0" applyNumberFormat="1" applyFont="1" applyFill="1" applyBorder="1" applyAlignment="1" applyProtection="1" quotePrefix="1">
      <alignment horizontal="right"/>
      <protection/>
    </xf>
    <xf numFmtId="39" fontId="0" fillId="0" borderId="0" xfId="0" applyNumberFormat="1" applyFont="1" applyFill="1" applyAlignment="1" applyProtection="1">
      <alignment horizontal="right" vertical="top"/>
      <protection/>
    </xf>
    <xf numFmtId="37" fontId="0" fillId="0" borderId="0" xfId="0" applyNumberFormat="1" applyFont="1" applyFill="1" applyAlignment="1">
      <alignment horizontal="justify" wrapText="1"/>
    </xf>
    <xf numFmtId="37" fontId="0" fillId="0" borderId="0" xfId="0" applyNumberFormat="1" applyFont="1" applyFill="1" applyAlignment="1" applyProtection="1">
      <alignment horizontal="justify" wrapText="1"/>
      <protection/>
    </xf>
    <xf numFmtId="37" fontId="0" fillId="0" borderId="0" xfId="0" applyNumberFormat="1" applyFont="1" applyFill="1" applyAlignment="1">
      <alignment horizontal="justify" wrapText="1"/>
    </xf>
    <xf numFmtId="37" fontId="9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>
      <alignment horizontal="center" wrapText="1"/>
    </xf>
    <xf numFmtId="37" fontId="2" fillId="0" borderId="11" xfId="0" applyNumberFormat="1" applyFont="1" applyFill="1" applyBorder="1" applyAlignment="1">
      <alignment horizontal="center"/>
    </xf>
    <xf numFmtId="37" fontId="9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 applyProtection="1">
      <alignment horizontal="justify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SheetLayoutView="100" zoomScalePageLayoutView="0" workbookViewId="0" topLeftCell="A16">
      <selection activeCell="A55" sqref="A55"/>
    </sheetView>
  </sheetViews>
  <sheetFormatPr defaultColWidth="8.28125" defaultRowHeight="12.75"/>
  <cols>
    <col min="1" max="1" width="55.57421875" style="17" customWidth="1"/>
    <col min="2" max="2" width="12.7109375" style="71" customWidth="1"/>
    <col min="3" max="3" width="3.7109375" style="15" customWidth="1"/>
    <col min="4" max="4" width="12.7109375" style="48" customWidth="1"/>
    <col min="5" max="5" width="4.140625" style="15" customWidth="1"/>
    <col min="6" max="16384" width="8.28125" style="15" customWidth="1"/>
  </cols>
  <sheetData>
    <row r="1" spans="1:7" s="41" customFormat="1" ht="15" customHeight="1">
      <c r="A1" s="12" t="s">
        <v>41</v>
      </c>
      <c r="B1" s="65"/>
      <c r="C1" s="42"/>
      <c r="D1" s="52"/>
      <c r="E1" s="42"/>
      <c r="F1" s="42"/>
      <c r="G1" s="42"/>
    </row>
    <row r="2" spans="1:7" s="41" customFormat="1" ht="12" customHeight="1">
      <c r="A2" s="42" t="s">
        <v>0</v>
      </c>
      <c r="B2" s="65"/>
      <c r="C2" s="42"/>
      <c r="D2" s="65"/>
      <c r="E2" s="42"/>
      <c r="F2" s="42"/>
      <c r="G2" s="42"/>
    </row>
    <row r="3" spans="1:7" s="41" customFormat="1" ht="12" customHeight="1">
      <c r="A3" s="12"/>
      <c r="B3" s="65"/>
      <c r="C3" s="42"/>
      <c r="D3" s="65"/>
      <c r="E3" s="42"/>
      <c r="F3" s="42"/>
      <c r="G3" s="42"/>
    </row>
    <row r="4" spans="1:7" s="43" customFormat="1" ht="15">
      <c r="A4" s="12" t="s">
        <v>129</v>
      </c>
      <c r="B4" s="65"/>
      <c r="C4" s="42"/>
      <c r="D4" s="65"/>
      <c r="E4" s="42"/>
      <c r="F4" s="42"/>
      <c r="G4" s="42"/>
    </row>
    <row r="5" spans="1:7" s="41" customFormat="1" ht="15">
      <c r="A5" s="12" t="s">
        <v>110</v>
      </c>
      <c r="B5" s="65"/>
      <c r="C5" s="42"/>
      <c r="D5" s="65"/>
      <c r="E5" s="42"/>
      <c r="F5" s="42"/>
      <c r="G5" s="42"/>
    </row>
    <row r="6" spans="1:7" s="41" customFormat="1" ht="14.25">
      <c r="A6" s="44"/>
      <c r="B6" s="66"/>
      <c r="C6" s="44"/>
      <c r="D6" s="66"/>
      <c r="E6" s="45"/>
      <c r="F6" s="46"/>
      <c r="G6" s="46"/>
    </row>
    <row r="7" spans="1:5" ht="15">
      <c r="A7" s="6"/>
      <c r="B7" s="8" t="s">
        <v>6</v>
      </c>
      <c r="C7" s="127"/>
      <c r="D7" s="8" t="s">
        <v>7</v>
      </c>
      <c r="E7" s="13"/>
    </row>
    <row r="8" spans="1:5" ht="14.25">
      <c r="A8" s="49"/>
      <c r="B8" s="8" t="s">
        <v>20</v>
      </c>
      <c r="C8" s="32"/>
      <c r="D8" s="8" t="s">
        <v>20</v>
      </c>
      <c r="E8" s="16"/>
    </row>
    <row r="9" spans="1:5" ht="14.25">
      <c r="A9" s="49"/>
      <c r="B9" s="67" t="s">
        <v>120</v>
      </c>
      <c r="C9" s="32"/>
      <c r="D9" s="67" t="s">
        <v>111</v>
      </c>
      <c r="E9" s="16"/>
    </row>
    <row r="10" spans="1:5" ht="14.25">
      <c r="A10" s="49"/>
      <c r="B10" s="8" t="s">
        <v>38</v>
      </c>
      <c r="C10" s="8"/>
      <c r="D10" s="8" t="s">
        <v>38</v>
      </c>
      <c r="E10" s="16"/>
    </row>
    <row r="11" spans="1:5" ht="14.25">
      <c r="A11" s="9" t="s">
        <v>43</v>
      </c>
      <c r="B11" s="70"/>
      <c r="C11" s="7"/>
      <c r="D11" s="47"/>
      <c r="E11" s="16"/>
    </row>
    <row r="12" spans="1:5" ht="14.25">
      <c r="A12" s="7" t="s">
        <v>8</v>
      </c>
      <c r="B12" s="70">
        <v>3566717</v>
      </c>
      <c r="C12" s="10"/>
      <c r="D12" s="53">
        <v>3855195</v>
      </c>
      <c r="E12" s="19"/>
    </row>
    <row r="13" spans="1:5" ht="14.25">
      <c r="A13" s="7" t="s">
        <v>60</v>
      </c>
      <c r="B13" s="135">
        <v>0</v>
      </c>
      <c r="C13" s="10"/>
      <c r="D13" s="54">
        <v>0</v>
      </c>
      <c r="E13" s="19"/>
    </row>
    <row r="14" spans="1:5" ht="14.25">
      <c r="A14" s="33"/>
      <c r="B14" s="70">
        <f>SUM(B12:B13)</f>
        <v>3566717</v>
      </c>
      <c r="C14" s="7"/>
      <c r="D14" s="55">
        <f>SUM(D12:D13)</f>
        <v>3855195</v>
      </c>
      <c r="E14" s="16"/>
    </row>
    <row r="15" spans="1:5" ht="14.25">
      <c r="A15" s="49"/>
      <c r="B15" s="47"/>
      <c r="C15" s="11"/>
      <c r="D15" s="55"/>
      <c r="E15" s="16"/>
    </row>
    <row r="16" spans="1:5" ht="14.25">
      <c r="A16" s="9" t="s">
        <v>21</v>
      </c>
      <c r="B16" s="47"/>
      <c r="C16" s="11"/>
      <c r="D16" s="55"/>
      <c r="E16" s="16"/>
    </row>
    <row r="17" spans="1:5" ht="14.25">
      <c r="A17" s="49" t="s">
        <v>9</v>
      </c>
      <c r="B17" s="136">
        <v>4439371</v>
      </c>
      <c r="C17" s="11"/>
      <c r="D17" s="56">
        <v>2021881</v>
      </c>
      <c r="E17" s="16"/>
    </row>
    <row r="18" spans="1:5" ht="14.25">
      <c r="A18" s="49" t="s">
        <v>27</v>
      </c>
      <c r="B18" s="137">
        <v>6268568</v>
      </c>
      <c r="C18" s="11"/>
      <c r="D18" s="57">
        <v>12347703</v>
      </c>
      <c r="E18" s="16"/>
    </row>
    <row r="19" spans="1:5" ht="14.25">
      <c r="A19" s="49" t="s">
        <v>48</v>
      </c>
      <c r="B19" s="137">
        <v>875</v>
      </c>
      <c r="C19" s="11"/>
      <c r="D19" s="57">
        <v>875</v>
      </c>
      <c r="E19" s="16"/>
    </row>
    <row r="20" spans="1:5" ht="14.25">
      <c r="A20" s="49" t="s">
        <v>22</v>
      </c>
      <c r="B20" s="138">
        <v>10234</v>
      </c>
      <c r="C20" s="11"/>
      <c r="D20" s="59">
        <v>60333</v>
      </c>
      <c r="E20" s="16"/>
    </row>
    <row r="21" spans="1:5" ht="14.25" customHeight="1">
      <c r="A21" s="6"/>
      <c r="B21" s="139">
        <f>SUM(B17:B20)</f>
        <v>10719048</v>
      </c>
      <c r="C21" s="28"/>
      <c r="D21" s="68">
        <f>SUM(D17:D20)</f>
        <v>14430792</v>
      </c>
      <c r="E21" s="18"/>
    </row>
    <row r="22" spans="1:5" ht="14.25" customHeight="1">
      <c r="A22" s="6"/>
      <c r="B22" s="70"/>
      <c r="C22" s="6"/>
      <c r="D22" s="53"/>
      <c r="E22" s="18"/>
    </row>
    <row r="23" spans="1:5" ht="19.5" customHeight="1" thickBot="1">
      <c r="A23" s="6" t="s">
        <v>61</v>
      </c>
      <c r="B23" s="140">
        <f>B14+B21</f>
        <v>14285765</v>
      </c>
      <c r="C23" s="6"/>
      <c r="D23" s="69">
        <f>D14+D21</f>
        <v>18285987</v>
      </c>
      <c r="E23" s="18"/>
    </row>
    <row r="24" ht="15.75" thickTop="1"/>
    <row r="25" spans="1:5" ht="14.25">
      <c r="A25" s="34" t="s">
        <v>62</v>
      </c>
      <c r="B25" s="47"/>
      <c r="C25" s="11"/>
      <c r="D25" s="55"/>
      <c r="E25" s="20"/>
    </row>
    <row r="26" spans="1:5" ht="14.25">
      <c r="A26" s="3" t="s">
        <v>63</v>
      </c>
      <c r="B26" s="47"/>
      <c r="C26" s="11"/>
      <c r="D26" s="55"/>
      <c r="E26" s="20"/>
    </row>
    <row r="27" spans="1:5" ht="14.25">
      <c r="A27" s="49" t="s">
        <v>85</v>
      </c>
      <c r="B27" s="47">
        <v>14000000</v>
      </c>
      <c r="C27" s="11"/>
      <c r="D27" s="55">
        <v>14000000</v>
      </c>
      <c r="E27" s="20"/>
    </row>
    <row r="28" spans="1:5" ht="14.25">
      <c r="A28" s="49" t="s">
        <v>86</v>
      </c>
      <c r="B28" s="47">
        <v>550571</v>
      </c>
      <c r="C28" s="11"/>
      <c r="D28" s="55">
        <v>550571</v>
      </c>
      <c r="E28" s="20"/>
    </row>
    <row r="29" spans="1:5" ht="14.25">
      <c r="A29" s="49" t="s">
        <v>87</v>
      </c>
      <c r="B29" s="55">
        <v>166498</v>
      </c>
      <c r="C29" s="11"/>
      <c r="D29" s="55">
        <v>-14132</v>
      </c>
      <c r="E29" s="20"/>
    </row>
    <row r="30" spans="1:5" ht="14.25">
      <c r="A30" s="49" t="s">
        <v>88</v>
      </c>
      <c r="B30" s="47">
        <v>-8077575</v>
      </c>
      <c r="C30" s="11"/>
      <c r="D30" s="55">
        <v>-5491663</v>
      </c>
      <c r="E30" s="20"/>
    </row>
    <row r="31" spans="1:5" ht="14.25">
      <c r="A31" s="49" t="s">
        <v>89</v>
      </c>
      <c r="B31" s="58">
        <v>-2575050</v>
      </c>
      <c r="C31" s="11"/>
      <c r="D31" s="58">
        <v>-2575050</v>
      </c>
      <c r="E31" s="20"/>
    </row>
    <row r="32" spans="1:5" ht="19.5" customHeight="1">
      <c r="A32" s="3"/>
      <c r="B32" s="47">
        <f>SUM(B27:B31)</f>
        <v>4064444</v>
      </c>
      <c r="C32" s="11"/>
      <c r="D32" s="53">
        <f>SUM(D27:D31)</f>
        <v>6469726</v>
      </c>
      <c r="E32" s="20"/>
    </row>
    <row r="33" spans="1:5" ht="15" customHeight="1">
      <c r="A33" s="3" t="s">
        <v>64</v>
      </c>
      <c r="B33" s="58">
        <v>0</v>
      </c>
      <c r="C33" s="11"/>
      <c r="D33" s="54">
        <v>0</v>
      </c>
      <c r="E33" s="20"/>
    </row>
    <row r="34" spans="1:5" ht="15" customHeight="1">
      <c r="A34" s="3" t="s">
        <v>65</v>
      </c>
      <c r="B34" s="47">
        <f>SUM(B32:B33)</f>
        <v>4064444</v>
      </c>
      <c r="C34" s="11"/>
      <c r="D34" s="53">
        <f>D32+D33</f>
        <v>6469726</v>
      </c>
      <c r="E34" s="20"/>
    </row>
    <row r="35" spans="1:5" ht="15" customHeight="1">
      <c r="A35" s="3"/>
      <c r="B35" s="47"/>
      <c r="C35" s="11"/>
      <c r="D35" s="53"/>
      <c r="E35" s="20"/>
    </row>
    <row r="36" spans="1:5" ht="14.25">
      <c r="A36" s="3" t="s">
        <v>66</v>
      </c>
      <c r="B36" s="47"/>
      <c r="C36" s="11"/>
      <c r="D36" s="55"/>
      <c r="E36" s="20"/>
    </row>
    <row r="37" spans="1:5" ht="14.25">
      <c r="A37" s="7" t="s">
        <v>37</v>
      </c>
      <c r="B37" s="136">
        <v>108594</v>
      </c>
      <c r="C37" s="11"/>
      <c r="D37" s="56">
        <v>137318</v>
      </c>
      <c r="E37" s="20"/>
    </row>
    <row r="38" spans="1:5" ht="14.25">
      <c r="A38" s="49" t="s">
        <v>90</v>
      </c>
      <c r="B38" s="138">
        <v>0</v>
      </c>
      <c r="C38" s="11"/>
      <c r="D38" s="59">
        <v>3134350</v>
      </c>
      <c r="E38" s="20"/>
    </row>
    <row r="39" spans="1:5" ht="19.5" customHeight="1">
      <c r="A39" s="3"/>
      <c r="B39" s="141">
        <f>SUM(B37:B38)</f>
        <v>108594</v>
      </c>
      <c r="C39" s="11"/>
      <c r="D39" s="68">
        <f>SUM(D37:D38)</f>
        <v>3271668</v>
      </c>
      <c r="E39" s="20"/>
    </row>
    <row r="40" spans="1:5" ht="19.5" customHeight="1">
      <c r="A40" s="3"/>
      <c r="B40" s="47"/>
      <c r="C40" s="11"/>
      <c r="D40" s="53"/>
      <c r="E40" s="20"/>
    </row>
    <row r="41" spans="1:5" ht="14.25">
      <c r="A41" s="9" t="s">
        <v>67</v>
      </c>
      <c r="B41" s="47"/>
      <c r="C41" s="11"/>
      <c r="D41" s="55"/>
      <c r="E41" s="20"/>
    </row>
    <row r="42" spans="1:5" ht="14.25">
      <c r="A42" s="6" t="s">
        <v>28</v>
      </c>
      <c r="B42" s="136">
        <v>10013013</v>
      </c>
      <c r="C42" s="7"/>
      <c r="D42" s="56">
        <v>5685515</v>
      </c>
      <c r="E42" s="18"/>
    </row>
    <row r="43" spans="1:5" ht="14.25">
      <c r="A43" s="49" t="s">
        <v>36</v>
      </c>
      <c r="B43" s="137">
        <v>99714</v>
      </c>
      <c r="C43" s="11"/>
      <c r="D43" s="57">
        <v>129981</v>
      </c>
      <c r="E43" s="20"/>
    </row>
    <row r="44" spans="1:5" ht="14.25">
      <c r="A44" s="49" t="s">
        <v>90</v>
      </c>
      <c r="B44" s="138">
        <v>0</v>
      </c>
      <c r="C44" s="11"/>
      <c r="D44" s="59">
        <v>2729097</v>
      </c>
      <c r="E44" s="20"/>
    </row>
    <row r="45" spans="1:5" ht="19.5" customHeight="1">
      <c r="A45" s="49"/>
      <c r="B45" s="139">
        <f>SUM(B42:B44)</f>
        <v>10112727</v>
      </c>
      <c r="C45" s="6"/>
      <c r="D45" s="68">
        <f>SUM(D42:D44)</f>
        <v>8544593</v>
      </c>
      <c r="E45" s="20"/>
    </row>
    <row r="46" spans="1:4" ht="14.25">
      <c r="A46" s="37" t="s">
        <v>68</v>
      </c>
      <c r="B46" s="70">
        <f>B39+B45</f>
        <v>10221321</v>
      </c>
      <c r="D46" s="143">
        <f>D39+D45</f>
        <v>11816261</v>
      </c>
    </row>
    <row r="47" spans="1:4" ht="15" thickBot="1">
      <c r="A47" s="37" t="s">
        <v>69</v>
      </c>
      <c r="B47" s="140">
        <f>B34+B46</f>
        <v>14285765</v>
      </c>
      <c r="D47" s="144">
        <f>D34+D46</f>
        <v>18285987</v>
      </c>
    </row>
    <row r="48" ht="15.75" thickTop="1">
      <c r="A48" s="37"/>
    </row>
    <row r="49" spans="1:5" ht="14.25">
      <c r="A49" s="49" t="s">
        <v>75</v>
      </c>
      <c r="B49" s="142">
        <f>B34/140000000</f>
        <v>0.029031742857142856</v>
      </c>
      <c r="C49" s="74"/>
      <c r="D49" s="75">
        <v>0.06</v>
      </c>
      <c r="E49" s="20"/>
    </row>
    <row r="50" spans="1:5" ht="14.25">
      <c r="A50" s="49" t="s">
        <v>80</v>
      </c>
      <c r="B50" s="47"/>
      <c r="C50" s="11"/>
      <c r="D50" s="55"/>
      <c r="E50" s="20"/>
    </row>
    <row r="51" spans="1:5" ht="14.25">
      <c r="A51" s="49"/>
      <c r="B51" s="47"/>
      <c r="C51" s="11"/>
      <c r="D51" s="47"/>
      <c r="E51" s="20"/>
    </row>
    <row r="52" spans="1:5" ht="14.25">
      <c r="A52" s="180" t="s">
        <v>125</v>
      </c>
      <c r="B52" s="180"/>
      <c r="C52" s="180"/>
      <c r="D52" s="180"/>
      <c r="E52" s="21"/>
    </row>
    <row r="53" spans="1:6" ht="15">
      <c r="A53" s="180"/>
      <c r="B53" s="180"/>
      <c r="C53" s="180"/>
      <c r="D53" s="180"/>
      <c r="E53" s="45"/>
      <c r="F53" s="117"/>
    </row>
    <row r="54" spans="1:5" ht="14.25">
      <c r="A54" s="2"/>
      <c r="B54" s="72"/>
      <c r="C54" s="30"/>
      <c r="D54" s="50"/>
      <c r="E54" s="23"/>
    </row>
    <row r="55" spans="1:5" ht="15">
      <c r="A55" s="22"/>
      <c r="B55" s="73"/>
      <c r="C55" s="23"/>
      <c r="D55" s="51"/>
      <c r="E55" s="23"/>
    </row>
    <row r="56" spans="1:5" ht="15">
      <c r="A56" s="22"/>
      <c r="B56" s="73"/>
      <c r="C56" s="23"/>
      <c r="D56" s="51"/>
      <c r="E56" s="23"/>
    </row>
    <row r="57" spans="1:5" ht="15">
      <c r="A57" s="22"/>
      <c r="B57" s="73"/>
      <c r="C57" s="23"/>
      <c r="D57" s="51"/>
      <c r="E57" s="23"/>
    </row>
    <row r="58" spans="1:5" ht="15">
      <c r="A58" s="22"/>
      <c r="B58" s="73"/>
      <c r="C58" s="23"/>
      <c r="D58" s="51"/>
      <c r="E58" s="23"/>
    </row>
    <row r="59" spans="1:5" ht="15">
      <c r="A59" s="22"/>
      <c r="B59" s="73"/>
      <c r="C59" s="23"/>
      <c r="D59" s="51"/>
      <c r="E59" s="23"/>
    </row>
    <row r="60" spans="1:5" ht="15">
      <c r="A60" s="22"/>
      <c r="B60" s="73"/>
      <c r="C60" s="23"/>
      <c r="D60" s="51"/>
      <c r="E60" s="23"/>
    </row>
    <row r="61" spans="1:5" ht="15">
      <c r="A61" s="22"/>
      <c r="B61" s="73"/>
      <c r="C61" s="23"/>
      <c r="D61" s="51"/>
      <c r="E61" s="23"/>
    </row>
    <row r="62" spans="1:5" ht="15">
      <c r="A62" s="22"/>
      <c r="B62" s="73"/>
      <c r="C62" s="23"/>
      <c r="D62" s="51"/>
      <c r="E62" s="23"/>
    </row>
  </sheetData>
  <sheetProtection/>
  <mergeCells count="1">
    <mergeCell ref="A52:D53"/>
  </mergeCells>
  <printOptions horizontalCentered="1"/>
  <pageMargins left="1" right="0.5" top="0.35" bottom="0.5" header="0" footer="0.5"/>
  <pageSetup fitToHeight="1" fitToWidth="1" horizontalDpi="600" verticalDpi="600" orientation="portrait" paperSize="9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view="pageBreakPreview" zoomScaleSheetLayoutView="100" zoomScalePageLayoutView="0" workbookViewId="0" topLeftCell="A31">
      <selection activeCell="D41" sqref="D41"/>
    </sheetView>
  </sheetViews>
  <sheetFormatPr defaultColWidth="8.28125" defaultRowHeight="13.5" customHeight="1"/>
  <cols>
    <col min="1" max="1" width="3.7109375" style="83" customWidth="1"/>
    <col min="2" max="2" width="30.7109375" style="83" customWidth="1"/>
    <col min="3" max="3" width="2.421875" style="83" customWidth="1"/>
    <col min="4" max="4" width="13.7109375" style="98" customWidth="1"/>
    <col min="5" max="5" width="1.7109375" style="98" customWidth="1"/>
    <col min="6" max="6" width="13.28125" style="99" customWidth="1"/>
    <col min="7" max="7" width="1.7109375" style="83" customWidth="1"/>
    <col min="8" max="8" width="12.7109375" style="98" customWidth="1"/>
    <col min="9" max="9" width="1.7109375" style="83" customWidth="1"/>
    <col min="10" max="10" width="12.7109375" style="83" customWidth="1"/>
    <col min="11" max="11" width="2.7109375" style="83" customWidth="1"/>
    <col min="12" max="12" width="12.00390625" style="83" hidden="1" customWidth="1"/>
    <col min="13" max="13" width="14.00390625" style="83" hidden="1" customWidth="1"/>
    <col min="14" max="14" width="7.8515625" style="83" hidden="1" customWidth="1"/>
    <col min="15" max="15" width="8.28125" style="83" hidden="1" customWidth="1"/>
    <col min="16" max="16" width="12.57421875" style="83" customWidth="1"/>
    <col min="17" max="17" width="10.8515625" style="83" bestFit="1" customWidth="1"/>
    <col min="18" max="16384" width="8.28125" style="83" customWidth="1"/>
  </cols>
  <sheetData>
    <row r="1" spans="1:11" ht="13.5" customHeight="1">
      <c r="A1" s="12" t="s">
        <v>41</v>
      </c>
      <c r="C1" s="42"/>
      <c r="D1" s="42"/>
      <c r="E1" s="42"/>
      <c r="F1" s="42"/>
      <c r="G1" s="42"/>
      <c r="H1" s="42"/>
      <c r="I1" s="42"/>
      <c r="J1" s="52"/>
      <c r="K1" s="42"/>
    </row>
    <row r="2" spans="1:11" ht="13.5" customHeight="1">
      <c r="A2" s="42" t="s">
        <v>0</v>
      </c>
      <c r="C2" s="42"/>
      <c r="D2" s="42"/>
      <c r="E2" s="42"/>
      <c r="F2" s="42"/>
      <c r="G2" s="42"/>
      <c r="H2" s="42"/>
      <c r="I2" s="42"/>
      <c r="J2" s="42"/>
      <c r="K2" s="42"/>
    </row>
    <row r="3" spans="1:11" ht="13.5" customHeight="1">
      <c r="A3" s="12"/>
      <c r="C3" s="42"/>
      <c r="D3" s="42"/>
      <c r="E3" s="42"/>
      <c r="F3" s="42"/>
      <c r="G3" s="42"/>
      <c r="H3" s="42"/>
      <c r="I3" s="42"/>
      <c r="J3" s="42"/>
      <c r="K3" s="42"/>
    </row>
    <row r="4" spans="1:11" s="24" customFormat="1" ht="13.5" customHeight="1">
      <c r="A4" s="12" t="s">
        <v>135</v>
      </c>
      <c r="C4" s="42"/>
      <c r="D4" s="42"/>
      <c r="E4" s="42"/>
      <c r="F4" s="42"/>
      <c r="G4" s="42"/>
      <c r="H4" s="42"/>
      <c r="I4" s="42"/>
      <c r="J4" s="42"/>
      <c r="K4" s="42"/>
    </row>
    <row r="5" spans="1:11" s="24" customFormat="1" ht="13.5" customHeight="1">
      <c r="A5" s="12" t="s">
        <v>118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ht="13.5" customHeight="1"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3.5" customHeight="1">
      <c r="A7" s="39"/>
      <c r="B7" s="39"/>
      <c r="C7" s="39"/>
      <c r="D7" s="88"/>
      <c r="E7" s="88"/>
      <c r="F7" s="89"/>
      <c r="G7" s="39"/>
      <c r="H7" s="88"/>
      <c r="I7" s="39"/>
      <c r="J7" s="39"/>
      <c r="K7" s="40"/>
    </row>
    <row r="8" spans="1:17" ht="13.5" customHeight="1">
      <c r="A8" s="39"/>
      <c r="B8" s="39"/>
      <c r="C8" s="39"/>
      <c r="D8" s="183" t="s">
        <v>16</v>
      </c>
      <c r="E8" s="183"/>
      <c r="F8" s="183"/>
      <c r="G8" s="63"/>
      <c r="H8" s="183" t="s">
        <v>17</v>
      </c>
      <c r="I8" s="183"/>
      <c r="J8" s="183"/>
      <c r="K8" s="40"/>
      <c r="M8" s="11" t="s">
        <v>106</v>
      </c>
      <c r="N8" s="30"/>
      <c r="O8" s="30"/>
      <c r="P8" s="84"/>
      <c r="Q8" s="23"/>
    </row>
    <row r="9" spans="1:17" ht="13.5" customHeight="1">
      <c r="A9" s="39"/>
      <c r="B9" s="39"/>
      <c r="C9" s="39"/>
      <c r="D9" s="85"/>
      <c r="E9" s="85"/>
      <c r="F9" s="85"/>
      <c r="G9" s="39"/>
      <c r="H9" s="88"/>
      <c r="I9" s="85"/>
      <c r="J9" s="85"/>
      <c r="K9" s="40"/>
      <c r="L9" s="23"/>
      <c r="M9" s="30"/>
      <c r="N9" s="30"/>
      <c r="O9" s="30"/>
      <c r="P9" s="35"/>
      <c r="Q9" s="23"/>
    </row>
    <row r="10" spans="1:17" ht="13.5" customHeight="1">
      <c r="A10" s="39"/>
      <c r="B10" s="39"/>
      <c r="C10" s="39"/>
      <c r="D10" s="85" t="s">
        <v>132</v>
      </c>
      <c r="E10" s="85"/>
      <c r="F10" s="85" t="s">
        <v>132</v>
      </c>
      <c r="G10" s="39"/>
      <c r="H10" s="86" t="s">
        <v>133</v>
      </c>
      <c r="I10" s="86"/>
      <c r="J10" s="86" t="s">
        <v>133</v>
      </c>
      <c r="K10" s="40"/>
      <c r="L10" s="23"/>
      <c r="M10" s="85" t="s">
        <v>115</v>
      </c>
      <c r="N10" s="30"/>
      <c r="O10" s="30"/>
      <c r="P10" s="87"/>
      <c r="Q10" s="23"/>
    </row>
    <row r="11" spans="1:17" ht="13.5" customHeight="1">
      <c r="A11" s="39"/>
      <c r="B11" s="39"/>
      <c r="C11" s="39"/>
      <c r="D11" s="85" t="s">
        <v>112</v>
      </c>
      <c r="E11" s="85"/>
      <c r="F11" s="85" t="s">
        <v>113</v>
      </c>
      <c r="G11" s="39"/>
      <c r="H11" s="85" t="s">
        <v>112</v>
      </c>
      <c r="I11" s="85"/>
      <c r="J11" s="86" t="s">
        <v>114</v>
      </c>
      <c r="K11" s="40"/>
      <c r="L11" s="23"/>
      <c r="M11" s="85" t="s">
        <v>122</v>
      </c>
      <c r="N11" s="30"/>
      <c r="O11" s="30"/>
      <c r="P11" s="87"/>
      <c r="Q11" s="23"/>
    </row>
    <row r="12" spans="1:17" ht="13.5" customHeight="1">
      <c r="A12" s="39"/>
      <c r="B12" s="39"/>
      <c r="C12" s="39"/>
      <c r="D12" s="87" t="s">
        <v>38</v>
      </c>
      <c r="E12" s="87"/>
      <c r="F12" s="87" t="s">
        <v>38</v>
      </c>
      <c r="G12" s="39"/>
      <c r="H12" s="87" t="s">
        <v>38</v>
      </c>
      <c r="I12" s="39"/>
      <c r="J12" s="87" t="s">
        <v>38</v>
      </c>
      <c r="K12" s="40"/>
      <c r="L12" s="23"/>
      <c r="M12" s="87" t="s">
        <v>38</v>
      </c>
      <c r="N12" s="30"/>
      <c r="O12" s="30"/>
      <c r="P12" s="87"/>
      <c r="Q12" s="23"/>
    </row>
    <row r="13" spans="1:17" ht="13.5" customHeight="1">
      <c r="A13" s="39"/>
      <c r="B13" s="39"/>
      <c r="C13" s="39"/>
      <c r="D13" s="88"/>
      <c r="E13" s="88"/>
      <c r="F13" s="89"/>
      <c r="G13" s="39"/>
      <c r="H13" s="88"/>
      <c r="I13" s="39"/>
      <c r="J13" s="39"/>
      <c r="K13" s="40"/>
      <c r="L13" s="23"/>
      <c r="M13" s="88"/>
      <c r="N13" s="30"/>
      <c r="O13" s="30"/>
      <c r="P13" s="35"/>
      <c r="Q13" s="23"/>
    </row>
    <row r="14" spans="1:17" ht="13.5" customHeight="1">
      <c r="A14" s="90" t="s">
        <v>1</v>
      </c>
      <c r="B14" s="39"/>
      <c r="C14" s="39"/>
      <c r="D14" s="50">
        <f>H14-M14</f>
        <v>2579105</v>
      </c>
      <c r="E14" s="146"/>
      <c r="F14" s="172">
        <v>616678</v>
      </c>
      <c r="G14" s="146"/>
      <c r="H14" s="147">
        <v>3630516</v>
      </c>
      <c r="I14" s="146"/>
      <c r="J14" s="50">
        <v>2452357</v>
      </c>
      <c r="K14" s="148"/>
      <c r="L14" s="149"/>
      <c r="M14" s="149">
        <v>1051411</v>
      </c>
      <c r="N14" s="150"/>
      <c r="O14" s="30"/>
      <c r="P14" s="149"/>
      <c r="Q14" s="23"/>
    </row>
    <row r="15" spans="1:17" ht="13.5" customHeight="1">
      <c r="A15" s="90"/>
      <c r="B15" s="39"/>
      <c r="C15" s="39"/>
      <c r="D15" s="50"/>
      <c r="E15" s="146"/>
      <c r="F15" s="172"/>
      <c r="G15" s="146"/>
      <c r="H15" s="147"/>
      <c r="I15" s="146"/>
      <c r="J15" s="50"/>
      <c r="K15" s="148"/>
      <c r="L15" s="149"/>
      <c r="M15" s="149"/>
      <c r="N15" s="150"/>
      <c r="O15" s="30"/>
      <c r="P15" s="149"/>
      <c r="Q15" s="23"/>
    </row>
    <row r="16" spans="1:17" ht="13.5" customHeight="1">
      <c r="A16" s="90" t="s">
        <v>78</v>
      </c>
      <c r="B16" s="39"/>
      <c r="C16" s="39"/>
      <c r="D16" s="50">
        <f>H16-M16</f>
        <v>4500</v>
      </c>
      <c r="E16" s="146"/>
      <c r="F16" s="172">
        <v>21708</v>
      </c>
      <c r="G16" s="146"/>
      <c r="H16" s="147">
        <v>4504</v>
      </c>
      <c r="I16" s="146"/>
      <c r="J16" s="50">
        <v>31077</v>
      </c>
      <c r="K16" s="148"/>
      <c r="L16" s="149"/>
      <c r="M16" s="149">
        <v>4</v>
      </c>
      <c r="N16" s="150"/>
      <c r="O16" s="30"/>
      <c r="P16" s="149"/>
      <c r="Q16" s="23"/>
    </row>
    <row r="17" spans="1:17" ht="13.5" customHeight="1">
      <c r="A17" s="39"/>
      <c r="B17" s="39"/>
      <c r="C17" s="39"/>
      <c r="D17" s="146"/>
      <c r="E17" s="146"/>
      <c r="F17" s="173"/>
      <c r="G17" s="146"/>
      <c r="H17" s="147"/>
      <c r="I17" s="146"/>
      <c r="J17" s="146"/>
      <c r="L17" s="60"/>
      <c r="M17" s="60"/>
      <c r="N17" s="30"/>
      <c r="O17" s="30"/>
      <c r="P17" s="60"/>
      <c r="Q17" s="23"/>
    </row>
    <row r="18" spans="1:17" ht="13.5" customHeight="1">
      <c r="A18" s="39" t="s">
        <v>19</v>
      </c>
      <c r="B18" s="39"/>
      <c r="C18" s="39"/>
      <c r="D18" s="50">
        <f>H18-M18</f>
        <v>-3977180</v>
      </c>
      <c r="E18" s="146"/>
      <c r="F18" s="172">
        <v>-1609347</v>
      </c>
      <c r="G18" s="146"/>
      <c r="H18" s="147">
        <v>-6013971</v>
      </c>
      <c r="I18" s="146"/>
      <c r="J18" s="50">
        <v>-4322497</v>
      </c>
      <c r="K18" s="148"/>
      <c r="L18" s="149"/>
      <c r="M18" s="149">
        <v>-2036791</v>
      </c>
      <c r="N18" s="150"/>
      <c r="O18" s="30"/>
      <c r="P18" s="149"/>
      <c r="Q18" s="23"/>
    </row>
    <row r="19" spans="1:17" ht="13.5" customHeight="1">
      <c r="A19" s="39"/>
      <c r="B19" s="39"/>
      <c r="C19" s="39"/>
      <c r="D19" s="151"/>
      <c r="E19" s="146"/>
      <c r="F19" s="174"/>
      <c r="G19" s="146"/>
      <c r="H19" s="152"/>
      <c r="I19" s="146"/>
      <c r="J19" s="151"/>
      <c r="K19" s="148"/>
      <c r="L19" s="149"/>
      <c r="M19" s="153"/>
      <c r="N19" s="150"/>
      <c r="O19" s="30"/>
      <c r="P19" s="149"/>
      <c r="Q19" s="23"/>
    </row>
    <row r="20" spans="1:17" ht="19.5" customHeight="1">
      <c r="A20" s="91" t="s">
        <v>123</v>
      </c>
      <c r="B20" s="39"/>
      <c r="C20" s="39"/>
      <c r="D20" s="50">
        <f>SUM(D14:D19)</f>
        <v>-1393575</v>
      </c>
      <c r="E20" s="146"/>
      <c r="F20" s="172">
        <f>SUM(F14:F19)</f>
        <v>-970961</v>
      </c>
      <c r="G20" s="50"/>
      <c r="H20" s="172">
        <f>SUM(H14:H19)</f>
        <v>-2378951</v>
      </c>
      <c r="I20" s="50"/>
      <c r="J20" s="50">
        <f>SUM(J14:J19)</f>
        <v>-1839063</v>
      </c>
      <c r="L20" s="35"/>
      <c r="M20" s="35">
        <f>SUM(M14:M19)</f>
        <v>-985376</v>
      </c>
      <c r="N20" s="30"/>
      <c r="O20" s="30"/>
      <c r="P20" s="35"/>
      <c r="Q20" s="23"/>
    </row>
    <row r="21" spans="1:17" ht="13.5" customHeight="1">
      <c r="A21" s="92"/>
      <c r="B21" s="39"/>
      <c r="C21" s="39"/>
      <c r="D21" s="50"/>
      <c r="E21" s="50"/>
      <c r="F21" s="172"/>
      <c r="G21" s="50"/>
      <c r="H21" s="147"/>
      <c r="I21" s="50"/>
      <c r="J21" s="50"/>
      <c r="L21" s="60"/>
      <c r="M21" s="60"/>
      <c r="N21" s="30"/>
      <c r="O21" s="30"/>
      <c r="P21" s="60"/>
      <c r="Q21" s="23"/>
    </row>
    <row r="22" spans="1:17" ht="13.5" customHeight="1">
      <c r="A22" s="38" t="s">
        <v>3</v>
      </c>
      <c r="B22" s="61"/>
      <c r="C22" s="39"/>
      <c r="D22" s="50">
        <f>H22-M22</f>
        <v>-131265.01</v>
      </c>
      <c r="E22" s="50"/>
      <c r="F22" s="172">
        <v>-91396</v>
      </c>
      <c r="G22" s="50"/>
      <c r="H22" s="147">
        <v>-229217</v>
      </c>
      <c r="I22" s="50"/>
      <c r="J22" s="50">
        <v>-186312</v>
      </c>
      <c r="L22" s="60"/>
      <c r="M22" s="60">
        <v>-97951.99</v>
      </c>
      <c r="N22" s="30"/>
      <c r="O22" s="30"/>
      <c r="P22" s="60"/>
      <c r="Q22" s="23"/>
    </row>
    <row r="23" spans="1:17" ht="13.5" customHeight="1">
      <c r="A23" s="38"/>
      <c r="B23" s="61"/>
      <c r="C23" s="39"/>
      <c r="D23" s="50"/>
      <c r="E23" s="50"/>
      <c r="F23" s="172"/>
      <c r="G23" s="50"/>
      <c r="H23" s="147"/>
      <c r="I23" s="50"/>
      <c r="J23" s="50"/>
      <c r="L23" s="60"/>
      <c r="M23" s="60"/>
      <c r="N23" s="30"/>
      <c r="O23" s="30"/>
      <c r="P23" s="60"/>
      <c r="Q23" s="23"/>
    </row>
    <row r="24" spans="1:17" ht="13.5" customHeight="1">
      <c r="A24" s="38" t="s">
        <v>44</v>
      </c>
      <c r="B24" s="61"/>
      <c r="C24" s="39"/>
      <c r="D24" s="50">
        <f>H24-M24</f>
        <v>0</v>
      </c>
      <c r="E24" s="50"/>
      <c r="F24" s="172">
        <v>0</v>
      </c>
      <c r="G24" s="50"/>
      <c r="H24" s="147">
        <v>0</v>
      </c>
      <c r="I24" s="50"/>
      <c r="J24" s="50">
        <v>-1038</v>
      </c>
      <c r="L24" s="60"/>
      <c r="M24" s="60">
        <v>0</v>
      </c>
      <c r="N24" s="30"/>
      <c r="O24" s="30"/>
      <c r="P24" s="60"/>
      <c r="Q24" s="23"/>
    </row>
    <row r="25" spans="1:17" ht="13.5" customHeight="1">
      <c r="A25" s="38"/>
      <c r="B25" s="61"/>
      <c r="C25" s="39"/>
      <c r="D25" s="50"/>
      <c r="E25" s="50"/>
      <c r="F25" s="172"/>
      <c r="G25" s="50"/>
      <c r="H25" s="147"/>
      <c r="I25" s="50"/>
      <c r="J25" s="50"/>
      <c r="L25" s="60"/>
      <c r="M25" s="60"/>
      <c r="N25" s="30"/>
      <c r="O25" s="30"/>
      <c r="P25" s="60"/>
      <c r="Q25" s="23"/>
    </row>
    <row r="26" spans="1:17" ht="13.5" customHeight="1">
      <c r="A26" s="38" t="s">
        <v>101</v>
      </c>
      <c r="B26" s="61"/>
      <c r="C26" s="39"/>
      <c r="D26" s="50">
        <v>0</v>
      </c>
      <c r="E26" s="50"/>
      <c r="F26" s="172">
        <v>0</v>
      </c>
      <c r="G26" s="50"/>
      <c r="H26" s="147">
        <v>0</v>
      </c>
      <c r="I26" s="50"/>
      <c r="J26" s="50">
        <v>0</v>
      </c>
      <c r="L26" s="60"/>
      <c r="M26" s="60">
        <v>0</v>
      </c>
      <c r="N26" s="30"/>
      <c r="O26" s="30"/>
      <c r="P26" s="60"/>
      <c r="Q26" s="23"/>
    </row>
    <row r="27" spans="1:17" ht="13.5" customHeight="1">
      <c r="A27" s="38"/>
      <c r="B27" s="61"/>
      <c r="C27" s="39"/>
      <c r="D27" s="151"/>
      <c r="E27" s="50"/>
      <c r="F27" s="174"/>
      <c r="G27" s="50"/>
      <c r="H27" s="152"/>
      <c r="I27" s="50"/>
      <c r="J27" s="151"/>
      <c r="L27" s="60"/>
      <c r="M27" s="154"/>
      <c r="N27" s="30"/>
      <c r="O27" s="30"/>
      <c r="P27" s="35"/>
      <c r="Q27" s="23"/>
    </row>
    <row r="28" spans="1:17" ht="19.5" customHeight="1">
      <c r="A28" s="91" t="s">
        <v>124</v>
      </c>
      <c r="B28" s="39"/>
      <c r="C28" s="39"/>
      <c r="D28" s="50">
        <f>SUM(D20:D27)</f>
        <v>-1524840.01</v>
      </c>
      <c r="E28" s="50"/>
      <c r="F28" s="172">
        <f>SUM(F20:F27)</f>
        <v>-1062357</v>
      </c>
      <c r="G28" s="50"/>
      <c r="H28" s="50">
        <f>SUM(H20:H27)</f>
        <v>-2608168</v>
      </c>
      <c r="I28" s="50"/>
      <c r="J28" s="50">
        <f>SUM(J20:J27)</f>
        <v>-2026413</v>
      </c>
      <c r="L28" s="35"/>
      <c r="M28" s="35">
        <f>SUM(M20:M27)</f>
        <v>-1083327.99</v>
      </c>
      <c r="N28" s="30"/>
      <c r="O28" s="30"/>
      <c r="P28" s="60"/>
      <c r="Q28" s="23"/>
    </row>
    <row r="29" spans="1:17" ht="13.5" customHeight="1">
      <c r="A29" s="39"/>
      <c r="B29" s="39"/>
      <c r="C29" s="39"/>
      <c r="D29" s="50"/>
      <c r="E29" s="50"/>
      <c r="F29" s="172"/>
      <c r="G29" s="50"/>
      <c r="H29" s="147"/>
      <c r="I29" s="50"/>
      <c r="J29" s="50"/>
      <c r="L29" s="60"/>
      <c r="M29" s="60"/>
      <c r="N29" s="30"/>
      <c r="O29" s="30"/>
      <c r="P29" s="60"/>
      <c r="Q29" s="23"/>
    </row>
    <row r="30" spans="1:17" ht="13.5" customHeight="1">
      <c r="A30" s="90" t="s">
        <v>35</v>
      </c>
      <c r="B30" s="39"/>
      <c r="C30" s="39"/>
      <c r="D30" s="147">
        <v>0</v>
      </c>
      <c r="E30" s="50"/>
      <c r="F30" s="175">
        <v>0</v>
      </c>
      <c r="G30" s="50"/>
      <c r="H30" s="147">
        <v>22257</v>
      </c>
      <c r="I30" s="50"/>
      <c r="J30" s="50">
        <f>+F30</f>
        <v>0</v>
      </c>
      <c r="L30" s="60"/>
      <c r="M30" s="60">
        <f>H30-D30</f>
        <v>22257</v>
      </c>
      <c r="N30" s="30"/>
      <c r="O30" s="30"/>
      <c r="P30" s="36"/>
      <c r="Q30" s="23"/>
    </row>
    <row r="31" spans="1:17" ht="13.5" customHeight="1">
      <c r="A31" s="90"/>
      <c r="B31" s="39"/>
      <c r="C31" s="39"/>
      <c r="D31" s="151"/>
      <c r="E31" s="50"/>
      <c r="F31" s="174"/>
      <c r="G31" s="50"/>
      <c r="H31" s="152"/>
      <c r="I31" s="50"/>
      <c r="J31" s="151"/>
      <c r="L31" s="60"/>
      <c r="M31" s="154"/>
      <c r="N31" s="30"/>
      <c r="O31" s="30"/>
      <c r="P31" s="35"/>
      <c r="Q31" s="23"/>
    </row>
    <row r="32" spans="1:17" ht="19.5" customHeight="1" thickBot="1">
      <c r="A32" s="93" t="s">
        <v>99</v>
      </c>
      <c r="B32" s="39"/>
      <c r="C32" s="39"/>
      <c r="D32" s="155">
        <f>D28+D30</f>
        <v>-1524840.01</v>
      </c>
      <c r="E32" s="146"/>
      <c r="F32" s="176">
        <f>F28+F30</f>
        <v>-1062357</v>
      </c>
      <c r="G32" s="146"/>
      <c r="H32" s="155">
        <f>SUM(H28:H30)</f>
        <v>-2585911</v>
      </c>
      <c r="I32" s="146"/>
      <c r="J32" s="156">
        <f>SUM(J28:J31)</f>
        <v>-2026413</v>
      </c>
      <c r="L32" s="36"/>
      <c r="M32" s="157">
        <f>SUM(M28:M30)</f>
        <v>-1061070.99</v>
      </c>
      <c r="N32" s="30"/>
      <c r="O32" s="30"/>
      <c r="P32" s="36"/>
      <c r="Q32" s="23"/>
    </row>
    <row r="33" spans="1:17" ht="13.5" customHeight="1" thickTop="1">
      <c r="A33" s="94"/>
      <c r="B33" s="39"/>
      <c r="C33" s="39"/>
      <c r="D33" s="158"/>
      <c r="E33" s="146"/>
      <c r="F33" s="177"/>
      <c r="G33" s="146"/>
      <c r="H33" s="50"/>
      <c r="I33" s="146"/>
      <c r="J33" s="158"/>
      <c r="L33" s="35"/>
      <c r="M33" s="35"/>
      <c r="N33" s="30"/>
      <c r="O33" s="30"/>
      <c r="P33" s="35"/>
      <c r="Q33" s="23"/>
    </row>
    <row r="34" spans="1:17" ht="13.5" customHeight="1">
      <c r="A34" s="90"/>
      <c r="B34" s="39"/>
      <c r="C34" s="39"/>
      <c r="D34" s="158"/>
      <c r="E34" s="146"/>
      <c r="F34" s="177"/>
      <c r="G34" s="146"/>
      <c r="H34" s="158"/>
      <c r="I34" s="146"/>
      <c r="J34" s="158"/>
      <c r="L34" s="36"/>
      <c r="M34" s="36"/>
      <c r="N34" s="35"/>
      <c r="O34" s="159"/>
      <c r="P34" s="160"/>
      <c r="Q34" s="23"/>
    </row>
    <row r="35" spans="1:17" ht="13.5" customHeight="1">
      <c r="A35" s="90" t="s">
        <v>70</v>
      </c>
      <c r="B35" s="39"/>
      <c r="C35" s="39"/>
      <c r="D35" s="158"/>
      <c r="E35" s="146"/>
      <c r="F35" s="177"/>
      <c r="G35" s="146"/>
      <c r="H35" s="158"/>
      <c r="I35" s="146"/>
      <c r="J35" s="158"/>
      <c r="L35" s="36"/>
      <c r="M35" s="36"/>
      <c r="N35" s="35"/>
      <c r="O35" s="159"/>
      <c r="P35" s="159"/>
      <c r="Q35" s="23"/>
    </row>
    <row r="36" spans="1:17" ht="13.5" customHeight="1">
      <c r="A36" s="90" t="s">
        <v>71</v>
      </c>
      <c r="B36" s="39"/>
      <c r="C36" s="39"/>
      <c r="D36" s="158">
        <f>+D32</f>
        <v>-1524840.01</v>
      </c>
      <c r="E36" s="146"/>
      <c r="F36" s="177">
        <f>+F32</f>
        <v>-1062357</v>
      </c>
      <c r="G36" s="146"/>
      <c r="H36" s="50">
        <f>+H32</f>
        <v>-2585911</v>
      </c>
      <c r="I36" s="146"/>
      <c r="J36" s="158">
        <v>-2026413</v>
      </c>
      <c r="L36" s="36"/>
      <c r="M36" s="35">
        <v>-1083328</v>
      </c>
      <c r="N36" s="35"/>
      <c r="O36" s="30"/>
      <c r="P36" s="50"/>
      <c r="Q36" s="23"/>
    </row>
    <row r="37" spans="1:17" ht="13.5" customHeight="1">
      <c r="A37" s="90" t="s">
        <v>72</v>
      </c>
      <c r="B37" s="39"/>
      <c r="C37" s="39"/>
      <c r="D37" s="158">
        <v>0</v>
      </c>
      <c r="E37" s="146"/>
      <c r="F37" s="177">
        <v>0</v>
      </c>
      <c r="G37" s="146"/>
      <c r="H37" s="158">
        <v>0</v>
      </c>
      <c r="I37" s="146"/>
      <c r="J37" s="161">
        <f>+F37</f>
        <v>0</v>
      </c>
      <c r="L37" s="36"/>
      <c r="M37" s="36">
        <v>0</v>
      </c>
      <c r="N37" s="23"/>
      <c r="O37" s="23"/>
      <c r="P37" s="23"/>
      <c r="Q37" s="23"/>
    </row>
    <row r="38" spans="1:17" ht="13.5" customHeight="1" thickBot="1">
      <c r="A38" s="94"/>
      <c r="B38" s="39"/>
      <c r="C38" s="39"/>
      <c r="D38" s="162">
        <f>SUM(D36:D37)</f>
        <v>-1524840.01</v>
      </c>
      <c r="E38" s="146"/>
      <c r="F38" s="178">
        <f>SUM(F36:F37)</f>
        <v>-1062357</v>
      </c>
      <c r="G38" s="146"/>
      <c r="H38" s="162">
        <f>SUM(H36:H37)</f>
        <v>-2585911</v>
      </c>
      <c r="I38" s="146"/>
      <c r="J38" s="163">
        <f>SUM(J36:J37)</f>
        <v>-2026413</v>
      </c>
      <c r="L38" s="36"/>
      <c r="M38" s="164">
        <f>SUM(M36:M37)</f>
        <v>-1083328</v>
      </c>
      <c r="N38" s="23"/>
      <c r="O38" s="23"/>
      <c r="P38" s="23"/>
      <c r="Q38" s="23"/>
    </row>
    <row r="39" spans="1:17" ht="13.5" customHeight="1" thickTop="1">
      <c r="A39" s="94"/>
      <c r="B39" s="39"/>
      <c r="C39" s="39"/>
      <c r="D39" s="158"/>
      <c r="E39" s="146"/>
      <c r="F39" s="158"/>
      <c r="G39" s="146"/>
      <c r="H39" s="158"/>
      <c r="I39" s="146"/>
      <c r="J39" s="158"/>
      <c r="L39" s="36"/>
      <c r="M39" s="60"/>
      <c r="N39" s="23"/>
      <c r="O39" s="23"/>
      <c r="P39" s="23"/>
      <c r="Q39" s="23"/>
    </row>
    <row r="40" spans="1:17" ht="13.5" customHeight="1">
      <c r="A40" s="91" t="s">
        <v>4</v>
      </c>
      <c r="B40" s="39"/>
      <c r="C40" s="39"/>
      <c r="D40" s="146"/>
      <c r="E40" s="146"/>
      <c r="F40" s="146"/>
      <c r="G40" s="146"/>
      <c r="H40" s="146"/>
      <c r="I40" s="146"/>
      <c r="J40" s="146"/>
      <c r="L40" s="35"/>
      <c r="M40" s="60"/>
      <c r="N40" s="23"/>
      <c r="O40" s="23"/>
      <c r="P40" s="23"/>
      <c r="Q40" s="23"/>
    </row>
    <row r="41" spans="1:17" ht="13.5" customHeight="1">
      <c r="A41" s="88" t="s">
        <v>5</v>
      </c>
      <c r="B41" s="39"/>
      <c r="C41" s="88"/>
      <c r="D41" s="165">
        <f>(D38/140000000)*100</f>
        <v>-1.0891714357142857</v>
      </c>
      <c r="E41" s="77"/>
      <c r="F41" s="179">
        <f>(F38/140000000)*100</f>
        <v>-0.7588264285714286</v>
      </c>
      <c r="G41" s="77"/>
      <c r="H41" s="165">
        <f>(H38/140000000)*100</f>
        <v>-1.8470792857142857</v>
      </c>
      <c r="I41" s="77"/>
      <c r="J41" s="179">
        <f>(J38/140000000)*100</f>
        <v>-1.447437857142857</v>
      </c>
      <c r="L41" s="160"/>
      <c r="M41" s="165">
        <f>M32/140000000*100</f>
        <v>-0.75790785</v>
      </c>
      <c r="N41" s="23"/>
      <c r="O41" s="23"/>
      <c r="P41" s="23"/>
      <c r="Q41" s="23"/>
    </row>
    <row r="42" spans="1:17" ht="13.5" customHeight="1">
      <c r="A42" s="39"/>
      <c r="B42" s="88"/>
      <c r="C42" s="88"/>
      <c r="D42" s="76"/>
      <c r="E42" s="76"/>
      <c r="F42" s="76"/>
      <c r="G42" s="76"/>
      <c r="H42" s="76"/>
      <c r="I42" s="76"/>
      <c r="J42" s="76"/>
      <c r="K42" s="40"/>
      <c r="L42" s="23"/>
      <c r="M42" s="60"/>
      <c r="N42" s="23"/>
      <c r="O42" s="23"/>
      <c r="P42" s="23"/>
      <c r="Q42" s="23"/>
    </row>
    <row r="43" spans="1:17" ht="13.5" customHeight="1">
      <c r="A43" s="39"/>
      <c r="B43" s="88"/>
      <c r="C43" s="88"/>
      <c r="D43" s="77"/>
      <c r="E43" s="78"/>
      <c r="F43" s="78"/>
      <c r="G43" s="79"/>
      <c r="H43" s="77"/>
      <c r="I43" s="79"/>
      <c r="J43" s="78"/>
      <c r="K43" s="40"/>
      <c r="L43" s="23"/>
      <c r="M43" s="60"/>
      <c r="N43" s="23"/>
      <c r="O43" s="23"/>
      <c r="P43" s="23"/>
      <c r="Q43" s="23"/>
    </row>
    <row r="44" spans="1:17" ht="13.5" customHeight="1">
      <c r="A44" s="95"/>
      <c r="B44" s="63"/>
      <c r="C44" s="62"/>
      <c r="D44" s="80"/>
      <c r="E44" s="81"/>
      <c r="F44" s="81"/>
      <c r="G44" s="82"/>
      <c r="H44" s="80"/>
      <c r="I44" s="82"/>
      <c r="J44" s="81"/>
      <c r="K44" s="40"/>
      <c r="L44" s="23"/>
      <c r="M44" s="60"/>
      <c r="N44" s="23"/>
      <c r="O44" s="23"/>
      <c r="P44" s="23"/>
      <c r="Q44" s="23"/>
    </row>
    <row r="45" spans="1:17" ht="13.5" customHeight="1">
      <c r="A45" s="184" t="s">
        <v>126</v>
      </c>
      <c r="B45" s="184"/>
      <c r="C45" s="184"/>
      <c r="D45" s="184"/>
      <c r="E45" s="184"/>
      <c r="F45" s="184"/>
      <c r="G45" s="184"/>
      <c r="H45" s="184"/>
      <c r="I45" s="184"/>
      <c r="J45" s="184"/>
      <c r="K45" s="40"/>
      <c r="L45" s="23"/>
      <c r="M45" s="35"/>
      <c r="N45" s="23"/>
      <c r="O45" s="23"/>
      <c r="P45" s="23"/>
      <c r="Q45" s="23"/>
    </row>
    <row r="46" spans="1:17" ht="13.5" customHeight="1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40"/>
      <c r="M46" s="60"/>
      <c r="N46" s="23"/>
      <c r="O46" s="23"/>
      <c r="P46" s="23"/>
      <c r="Q46" s="23"/>
    </row>
    <row r="47" spans="1:17" ht="13.5" customHeight="1">
      <c r="A47" s="39"/>
      <c r="B47" s="39"/>
      <c r="C47" s="88"/>
      <c r="D47" s="129"/>
      <c r="E47" s="129"/>
      <c r="F47" s="129"/>
      <c r="G47" s="129"/>
      <c r="H47" s="129"/>
      <c r="I47" s="129"/>
      <c r="J47" s="129"/>
      <c r="K47" s="96"/>
      <c r="L47" s="97"/>
      <c r="M47" s="60"/>
      <c r="N47" s="23"/>
      <c r="O47" s="23"/>
      <c r="P47" s="23"/>
      <c r="Q47" s="23"/>
    </row>
    <row r="48" spans="1:17" ht="13.5" customHeight="1">
      <c r="A48" s="181"/>
      <c r="B48" s="182"/>
      <c r="C48" s="182"/>
      <c r="D48" s="182"/>
      <c r="E48" s="182"/>
      <c r="F48" s="182"/>
      <c r="G48" s="182"/>
      <c r="H48" s="182"/>
      <c r="I48" s="182"/>
      <c r="J48" s="182"/>
      <c r="K48" s="40"/>
      <c r="M48" s="60"/>
      <c r="N48" s="23"/>
      <c r="O48" s="23"/>
      <c r="P48" s="23"/>
      <c r="Q48" s="23"/>
    </row>
    <row r="49" spans="1:17" ht="13.5" customHeight="1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M49" s="35"/>
      <c r="N49" s="23"/>
      <c r="O49" s="23"/>
      <c r="P49" s="23"/>
      <c r="Q49" s="23"/>
    </row>
    <row r="50" spans="13:17" ht="13.5" customHeight="1">
      <c r="M50" s="60"/>
      <c r="N50" s="23"/>
      <c r="O50" s="23"/>
      <c r="P50" s="23"/>
      <c r="Q50" s="23"/>
    </row>
    <row r="51" spans="13:17" ht="13.5" customHeight="1">
      <c r="M51" s="60"/>
      <c r="N51" s="23"/>
      <c r="O51" s="23"/>
      <c r="P51" s="23"/>
      <c r="Q51" s="23"/>
    </row>
    <row r="52" spans="13:17" ht="13.5" customHeight="1">
      <c r="M52" s="60"/>
      <c r="N52" s="23"/>
      <c r="O52" s="23"/>
      <c r="P52" s="23"/>
      <c r="Q52" s="23"/>
    </row>
    <row r="53" spans="13:17" ht="13.5" customHeight="1">
      <c r="M53" s="36"/>
      <c r="N53" s="23"/>
      <c r="O53" s="23"/>
      <c r="P53" s="23"/>
      <c r="Q53" s="23"/>
    </row>
    <row r="54" spans="13:17" ht="13.5" customHeight="1">
      <c r="M54" s="35"/>
      <c r="N54" s="23"/>
      <c r="O54" s="23"/>
      <c r="P54" s="23"/>
      <c r="Q54" s="23"/>
    </row>
    <row r="55" spans="13:17" ht="13.5" customHeight="1">
      <c r="M55" s="36"/>
      <c r="N55" s="23"/>
      <c r="O55" s="23"/>
      <c r="P55" s="23"/>
      <c r="Q55" s="23"/>
    </row>
    <row r="56" spans="13:17" ht="13.5" customHeight="1">
      <c r="M56" s="36"/>
      <c r="N56" s="23"/>
      <c r="O56" s="23"/>
      <c r="P56" s="23"/>
      <c r="Q56" s="23"/>
    </row>
    <row r="57" spans="13:17" ht="13.5" customHeight="1">
      <c r="M57" s="35"/>
      <c r="N57" s="23"/>
      <c r="O57" s="23"/>
      <c r="P57" s="23"/>
      <c r="Q57" s="23"/>
    </row>
    <row r="58" spans="13:17" ht="13.5" customHeight="1">
      <c r="M58" s="36"/>
      <c r="N58" s="23"/>
      <c r="O58" s="23"/>
      <c r="P58" s="23"/>
      <c r="Q58" s="23"/>
    </row>
    <row r="59" spans="13:17" ht="13.5" customHeight="1">
      <c r="M59" s="36"/>
      <c r="N59" s="23"/>
      <c r="O59" s="23"/>
      <c r="P59" s="23"/>
      <c r="Q59" s="23"/>
    </row>
    <row r="60" spans="13:17" ht="13.5" customHeight="1">
      <c r="M60" s="36"/>
      <c r="N60" s="23"/>
      <c r="O60" s="23"/>
      <c r="P60" s="23"/>
      <c r="Q60" s="23"/>
    </row>
    <row r="61" spans="13:17" ht="13.5" customHeight="1">
      <c r="M61" s="23"/>
      <c r="N61" s="23"/>
      <c r="O61" s="23"/>
      <c r="P61" s="23"/>
      <c r="Q61" s="23"/>
    </row>
    <row r="63" ht="13.5" customHeight="1">
      <c r="M63" s="88"/>
    </row>
    <row r="64" ht="13.5" customHeight="1">
      <c r="M64" s="100"/>
    </row>
  </sheetData>
  <sheetProtection/>
  <mergeCells count="4">
    <mergeCell ref="A48:J49"/>
    <mergeCell ref="D8:F8"/>
    <mergeCell ref="H8:J8"/>
    <mergeCell ref="A45:J46"/>
  </mergeCells>
  <printOptions horizontalCentered="1"/>
  <pageMargins left="0.75" right="0.5" top="0.5" bottom="0.5" header="0" footer="0.5"/>
  <pageSetup fitToHeight="1" fitToWidth="1" horizontalDpi="600" verticalDpi="600" orientation="portrait" paperSize="9" scale="94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0">
      <selection activeCell="A5" sqref="A5"/>
    </sheetView>
  </sheetViews>
  <sheetFormatPr defaultColWidth="9.140625" defaultRowHeight="12.75"/>
  <cols>
    <col min="1" max="3" width="9.140625" style="103" customWidth="1"/>
    <col min="4" max="4" width="12.28125" style="106" customWidth="1"/>
    <col min="5" max="5" width="2.57421875" style="106" customWidth="1"/>
    <col min="6" max="6" width="11.28125" style="106" customWidth="1"/>
    <col min="7" max="7" width="2.57421875" style="106" customWidth="1"/>
    <col min="8" max="8" width="9.28125" style="106" bestFit="1" customWidth="1"/>
    <col min="9" max="9" width="2.57421875" style="106" customWidth="1"/>
    <col min="10" max="10" width="12.140625" style="106" customWidth="1"/>
    <col min="11" max="11" width="2.57421875" style="106" customWidth="1"/>
    <col min="12" max="12" width="12.140625" style="106" customWidth="1"/>
    <col min="13" max="13" width="2.57421875" style="106" customWidth="1"/>
    <col min="14" max="14" width="11.7109375" style="106" customWidth="1"/>
    <col min="15" max="15" width="2.57421875" style="106" customWidth="1"/>
    <col min="16" max="16" width="10.28125" style="106" bestFit="1" customWidth="1"/>
    <col min="17" max="17" width="2.57421875" style="106" customWidth="1"/>
    <col min="18" max="18" width="14.140625" style="106" customWidth="1"/>
    <col min="19" max="19" width="9.140625" style="106" customWidth="1"/>
    <col min="20" max="20" width="11.28125" style="106" bestFit="1" customWidth="1"/>
    <col min="21" max="16384" width="9.140625" style="106" customWidth="1"/>
  </cols>
  <sheetData>
    <row r="1" ht="15">
      <c r="A1" s="12" t="s">
        <v>41</v>
      </c>
    </row>
    <row r="2" ht="14.25">
      <c r="A2" s="42" t="s">
        <v>0</v>
      </c>
    </row>
    <row r="4" spans="1:14" ht="15">
      <c r="A4" s="12" t="s">
        <v>130</v>
      </c>
      <c r="B4" s="101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5">
      <c r="A5" s="12" t="s">
        <v>118</v>
      </c>
      <c r="B5" s="101"/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4.25">
      <c r="A6" s="101"/>
      <c r="B6" s="101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4.25">
      <c r="A7" s="101"/>
      <c r="B7" s="101"/>
      <c r="C7" s="101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4:14" ht="14.25" customHeight="1">
      <c r="D8" s="185" t="s">
        <v>50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</row>
    <row r="9" spans="4:14" ht="14.25">
      <c r="D9" s="104"/>
      <c r="E9" s="105"/>
      <c r="F9" s="104"/>
      <c r="G9" s="102"/>
      <c r="H9" s="105"/>
      <c r="I9" s="105"/>
      <c r="J9" s="102"/>
      <c r="K9" s="105"/>
      <c r="L9" s="105"/>
      <c r="M9" s="105"/>
      <c r="N9" s="104"/>
    </row>
    <row r="10" spans="4:14" ht="14.25">
      <c r="D10" s="102"/>
      <c r="E10" s="102"/>
      <c r="F10" s="186" t="s">
        <v>51</v>
      </c>
      <c r="G10" s="186"/>
      <c r="H10" s="186"/>
      <c r="I10" s="32"/>
      <c r="J10" s="105"/>
      <c r="K10" s="32"/>
      <c r="L10" s="32"/>
      <c r="M10" s="32"/>
      <c r="N10" s="32"/>
    </row>
    <row r="11" spans="4:18" ht="12.75">
      <c r="D11" s="104" t="s">
        <v>23</v>
      </c>
      <c r="E11" s="104"/>
      <c r="F11" s="104" t="s">
        <v>23</v>
      </c>
      <c r="G11" s="32"/>
      <c r="H11" s="32" t="s">
        <v>49</v>
      </c>
      <c r="I11" s="32"/>
      <c r="J11" s="32" t="s">
        <v>24</v>
      </c>
      <c r="K11" s="32"/>
      <c r="L11" s="32" t="s">
        <v>76</v>
      </c>
      <c r="M11" s="32"/>
      <c r="N11" s="32" t="s">
        <v>12</v>
      </c>
      <c r="P11" s="104" t="s">
        <v>52</v>
      </c>
      <c r="Q11" s="104"/>
      <c r="R11" s="104" t="s">
        <v>12</v>
      </c>
    </row>
    <row r="12" spans="4:18" ht="12.75">
      <c r="D12" s="32" t="s">
        <v>13</v>
      </c>
      <c r="E12" s="32"/>
      <c r="F12" s="32" t="s">
        <v>29</v>
      </c>
      <c r="G12" s="32"/>
      <c r="H12" s="64" t="s">
        <v>53</v>
      </c>
      <c r="I12" s="64"/>
      <c r="J12" s="32" t="s">
        <v>25</v>
      </c>
      <c r="K12" s="32"/>
      <c r="L12" s="32" t="s">
        <v>77</v>
      </c>
      <c r="M12" s="32"/>
      <c r="N12" s="32"/>
      <c r="P12" s="104" t="s">
        <v>54</v>
      </c>
      <c r="Q12" s="104"/>
      <c r="R12" s="104" t="s">
        <v>55</v>
      </c>
    </row>
    <row r="13" spans="4:18" ht="12.75">
      <c r="D13" s="32"/>
      <c r="E13" s="32"/>
      <c r="F13" s="32"/>
      <c r="G13" s="32"/>
      <c r="H13" s="64" t="s">
        <v>56</v>
      </c>
      <c r="I13" s="64"/>
      <c r="J13" s="32"/>
      <c r="K13" s="32"/>
      <c r="L13" s="32"/>
      <c r="M13" s="32"/>
      <c r="N13" s="32"/>
      <c r="P13" s="104"/>
      <c r="Q13" s="104"/>
      <c r="R13" s="104"/>
    </row>
    <row r="14" spans="4:18" ht="12.75">
      <c r="D14" s="104" t="s">
        <v>38</v>
      </c>
      <c r="E14" s="104"/>
      <c r="F14" s="104" t="s">
        <v>38</v>
      </c>
      <c r="G14" s="104"/>
      <c r="H14" s="104" t="s">
        <v>38</v>
      </c>
      <c r="I14" s="104"/>
      <c r="J14" s="104" t="s">
        <v>38</v>
      </c>
      <c r="K14" s="104"/>
      <c r="L14" s="104" t="s">
        <v>38</v>
      </c>
      <c r="M14" s="104"/>
      <c r="N14" s="104" t="s">
        <v>38</v>
      </c>
      <c r="P14" s="104" t="s">
        <v>38</v>
      </c>
      <c r="Q14" s="104"/>
      <c r="R14" s="104" t="s">
        <v>38</v>
      </c>
    </row>
    <row r="15" spans="5:7" ht="12.75">
      <c r="E15" s="10"/>
      <c r="F15" s="10"/>
      <c r="G15" s="10"/>
    </row>
    <row r="16" spans="1:18" ht="12.75">
      <c r="A16" s="103" t="s">
        <v>116</v>
      </c>
      <c r="D16" s="107">
        <v>14000000</v>
      </c>
      <c r="E16" s="108"/>
      <c r="F16" s="108">
        <v>550571</v>
      </c>
      <c r="G16" s="108"/>
      <c r="H16" s="107">
        <v>-14132</v>
      </c>
      <c r="I16" s="107"/>
      <c r="J16" s="107">
        <v>-5491663</v>
      </c>
      <c r="K16" s="107"/>
      <c r="L16" s="107">
        <v>-2575050</v>
      </c>
      <c r="M16" s="107"/>
      <c r="N16" s="107">
        <f>SUM(D16:L16)</f>
        <v>6469726</v>
      </c>
      <c r="P16" s="107">
        <v>0</v>
      </c>
      <c r="R16" s="107">
        <f>N16+P16</f>
        <v>6469726</v>
      </c>
    </row>
    <row r="17" spans="4:14" ht="12.75">
      <c r="D17" s="107"/>
      <c r="E17" s="108"/>
      <c r="F17" s="108"/>
      <c r="G17" s="108"/>
      <c r="H17" s="108"/>
      <c r="I17" s="108"/>
      <c r="J17" s="107"/>
      <c r="K17" s="108"/>
      <c r="L17" s="108"/>
      <c r="M17" s="108"/>
      <c r="N17" s="107"/>
    </row>
    <row r="18" spans="1:18" ht="12.75">
      <c r="A18" s="103" t="s">
        <v>57</v>
      </c>
      <c r="D18" s="107">
        <v>0</v>
      </c>
      <c r="E18" s="108"/>
      <c r="F18" s="108">
        <v>0</v>
      </c>
      <c r="G18" s="108"/>
      <c r="H18" s="108">
        <f>H24-H16</f>
        <v>180630</v>
      </c>
      <c r="I18" s="108"/>
      <c r="J18" s="107">
        <v>0</v>
      </c>
      <c r="K18" s="108"/>
      <c r="L18" s="108">
        <v>0</v>
      </c>
      <c r="M18" s="108"/>
      <c r="N18" s="108">
        <f>SUM(D18:L18)</f>
        <v>180630</v>
      </c>
      <c r="P18" s="106">
        <v>0</v>
      </c>
      <c r="R18" s="106">
        <f>N18+P18</f>
        <v>180630</v>
      </c>
    </row>
    <row r="19" spans="1:14" ht="12.75">
      <c r="A19" s="103" t="s">
        <v>98</v>
      </c>
      <c r="D19" s="107"/>
      <c r="E19" s="108"/>
      <c r="F19" s="108"/>
      <c r="G19" s="108"/>
      <c r="H19" s="108"/>
      <c r="I19" s="108"/>
      <c r="J19" s="107"/>
      <c r="K19" s="108"/>
      <c r="L19" s="108"/>
      <c r="M19" s="108"/>
      <c r="N19" s="108"/>
    </row>
    <row r="20" spans="1:14" ht="12.75">
      <c r="A20" s="103" t="s">
        <v>58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4:14" ht="12.75"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  <row r="22" spans="1:18" ht="12.75">
      <c r="A22" s="103" t="s">
        <v>99</v>
      </c>
      <c r="D22" s="108">
        <v>0</v>
      </c>
      <c r="E22" s="108"/>
      <c r="F22" s="108">
        <v>0</v>
      </c>
      <c r="G22" s="108"/>
      <c r="H22" s="108">
        <v>0</v>
      </c>
      <c r="I22" s="108"/>
      <c r="J22" s="108">
        <f>'IS'!H32</f>
        <v>-2585911</v>
      </c>
      <c r="K22" s="108"/>
      <c r="L22" s="108">
        <v>0</v>
      </c>
      <c r="M22" s="108"/>
      <c r="N22" s="108">
        <f>SUM(D22:L22)</f>
        <v>-2585911</v>
      </c>
      <c r="P22" s="106">
        <v>0</v>
      </c>
      <c r="R22" s="106">
        <f>SUM(N22:P22)</f>
        <v>-2585911</v>
      </c>
    </row>
    <row r="24" spans="1:18" ht="13.5" thickBot="1">
      <c r="A24" s="103" t="s">
        <v>117</v>
      </c>
      <c r="D24" s="145">
        <f>SUM(D16:D23)</f>
        <v>14000000</v>
      </c>
      <c r="F24" s="145">
        <f>SUM(F16:F23)</f>
        <v>550571</v>
      </c>
      <c r="H24" s="145">
        <f>+'BS'!B29</f>
        <v>166498</v>
      </c>
      <c r="J24" s="145">
        <f>+'BS'!B30</f>
        <v>-8077575</v>
      </c>
      <c r="L24" s="145">
        <v>-2575050</v>
      </c>
      <c r="N24" s="145">
        <f>SUM(N16:N23)</f>
        <v>4064445</v>
      </c>
      <c r="P24" s="145">
        <f>SUM(P16:P23)</f>
        <v>0</v>
      </c>
      <c r="R24" s="145">
        <f>SUM(R16:R23)</f>
        <v>4064445</v>
      </c>
    </row>
    <row r="25" ht="13.5" thickTop="1"/>
    <row r="33" spans="1:18" ht="12.75" customHeight="1">
      <c r="A33" s="184" t="s">
        <v>128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</row>
    <row r="34" spans="1:18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</row>
  </sheetData>
  <sheetProtection/>
  <mergeCells count="3">
    <mergeCell ref="D8:N8"/>
    <mergeCell ref="F10:H10"/>
    <mergeCell ref="A33:R34"/>
  </mergeCells>
  <printOptions horizontalCentered="1"/>
  <pageMargins left="0.75" right="0.25" top="0.5" bottom="0.5" header="0" footer="0.5"/>
  <pageSetup fitToHeight="1" fitToWidth="1" horizontalDpi="600" verticalDpi="600" orientation="portrait" paperSize="9" scale="68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view="pageBreakPreview" zoomScaleSheetLayoutView="100" zoomScalePageLayoutView="0" workbookViewId="0" topLeftCell="A35">
      <selection activeCell="I56" sqref="I56"/>
    </sheetView>
  </sheetViews>
  <sheetFormatPr defaultColWidth="8.28125" defaultRowHeight="12.75"/>
  <cols>
    <col min="1" max="1" width="3.28125" style="15" customWidth="1"/>
    <col min="2" max="2" width="54.7109375" style="17" customWidth="1"/>
    <col min="3" max="3" width="12.7109375" style="14" customWidth="1"/>
    <col min="4" max="4" width="2.7109375" style="15" customWidth="1"/>
    <col min="5" max="5" width="12.7109375" style="25" customWidth="1"/>
    <col min="6" max="6" width="3.140625" style="15" customWidth="1"/>
    <col min="7" max="7" width="8.28125" style="15" customWidth="1"/>
    <col min="8" max="8" width="9.140625" style="15" bestFit="1" customWidth="1"/>
    <col min="9" max="9" width="8.28125" style="15" customWidth="1"/>
    <col min="10" max="10" width="8.421875" style="15" bestFit="1" customWidth="1"/>
    <col min="11" max="16384" width="8.28125" style="15" customWidth="1"/>
  </cols>
  <sheetData>
    <row r="1" spans="1:5" s="109" customFormat="1" ht="15" customHeight="1">
      <c r="A1" s="12" t="s">
        <v>42</v>
      </c>
      <c r="C1" s="102"/>
      <c r="E1" s="120"/>
    </row>
    <row r="2" spans="1:6" s="109" customFormat="1" ht="12" customHeight="1">
      <c r="A2" s="42" t="s">
        <v>0</v>
      </c>
      <c r="B2" s="110"/>
      <c r="C2" s="110"/>
      <c r="D2" s="110"/>
      <c r="E2" s="117"/>
      <c r="F2" s="110"/>
    </row>
    <row r="3" spans="1:6" s="41" customFormat="1" ht="12" customHeight="1">
      <c r="A3" s="12"/>
      <c r="B3" s="46"/>
      <c r="C3" s="45"/>
      <c r="D3" s="46"/>
      <c r="E3" s="117"/>
      <c r="F3" s="46"/>
    </row>
    <row r="4" spans="1:6" s="43" customFormat="1" ht="15">
      <c r="A4" s="12" t="s">
        <v>131</v>
      </c>
      <c r="B4" s="110"/>
      <c r="C4" s="110"/>
      <c r="D4" s="110"/>
      <c r="E4" s="117"/>
      <c r="F4" s="110"/>
    </row>
    <row r="5" spans="1:6" s="41" customFormat="1" ht="15">
      <c r="A5" s="12" t="s">
        <v>119</v>
      </c>
      <c r="B5" s="102"/>
      <c r="C5" s="102"/>
      <c r="D5" s="109"/>
      <c r="E5" s="46"/>
      <c r="F5" s="109"/>
    </row>
    <row r="6" spans="1:6" ht="15">
      <c r="A6" s="25"/>
      <c r="B6" s="26"/>
      <c r="C6" s="128"/>
      <c r="D6" s="27"/>
      <c r="E6" s="32"/>
      <c r="F6" s="25"/>
    </row>
    <row r="7" spans="1:5" s="41" customFormat="1" ht="14.25">
      <c r="A7" s="61"/>
      <c r="B7" s="111"/>
      <c r="C7" s="32" t="s">
        <v>134</v>
      </c>
      <c r="D7" s="4"/>
      <c r="E7" s="32" t="s">
        <v>134</v>
      </c>
    </row>
    <row r="8" spans="1:5" ht="14.25">
      <c r="A8" s="29"/>
      <c r="B8" s="2"/>
      <c r="C8" s="32" t="s">
        <v>18</v>
      </c>
      <c r="D8" s="4"/>
      <c r="E8" s="32" t="s">
        <v>18</v>
      </c>
    </row>
    <row r="9" spans="1:5" ht="14.25">
      <c r="A9" s="29"/>
      <c r="B9" s="2"/>
      <c r="C9" s="8" t="s">
        <v>120</v>
      </c>
      <c r="D9" s="32"/>
      <c r="E9" s="8" t="s">
        <v>121</v>
      </c>
    </row>
    <row r="10" spans="1:5" ht="14.25">
      <c r="A10" s="29"/>
      <c r="B10" s="2"/>
      <c r="C10" s="8" t="s">
        <v>6</v>
      </c>
      <c r="D10" s="32"/>
      <c r="E10" s="8" t="s">
        <v>6</v>
      </c>
    </row>
    <row r="11" spans="1:5" ht="14.25">
      <c r="A11" s="29"/>
      <c r="B11" s="2"/>
      <c r="C11" s="32" t="s">
        <v>38</v>
      </c>
      <c r="D11" s="4"/>
      <c r="E11" s="32" t="s">
        <v>38</v>
      </c>
    </row>
    <row r="12" spans="1:5" ht="14.25">
      <c r="A12" s="5" t="s">
        <v>14</v>
      </c>
      <c r="B12" s="6"/>
      <c r="C12" s="7"/>
      <c r="D12" s="29"/>
      <c r="E12" s="121"/>
    </row>
    <row r="13" spans="1:5" ht="14.25">
      <c r="A13" s="6" t="s">
        <v>74</v>
      </c>
      <c r="B13" s="6"/>
      <c r="C13" s="166">
        <v>-2608168</v>
      </c>
      <c r="D13" s="131"/>
      <c r="E13" s="6">
        <v>-2026413</v>
      </c>
    </row>
    <row r="14" spans="1:5" ht="14.25">
      <c r="A14" s="6" t="s">
        <v>26</v>
      </c>
      <c r="B14" s="29"/>
      <c r="C14" s="130"/>
      <c r="D14" s="131"/>
      <c r="E14" s="6"/>
    </row>
    <row r="15" spans="1:5" ht="14.25">
      <c r="A15" s="6" t="s">
        <v>91</v>
      </c>
      <c r="B15" s="29"/>
      <c r="C15" s="166">
        <v>288478</v>
      </c>
      <c r="D15" s="131"/>
      <c r="E15" s="6">
        <v>484160.2</v>
      </c>
    </row>
    <row r="16" spans="1:5" ht="14.25">
      <c r="A16" s="6" t="s">
        <v>30</v>
      </c>
      <c r="B16" s="29"/>
      <c r="C16" s="166">
        <v>217182</v>
      </c>
      <c r="D16" s="131"/>
      <c r="E16" s="6">
        <v>186312</v>
      </c>
    </row>
    <row r="17" spans="1:5" ht="14.25" hidden="1">
      <c r="A17" s="6" t="s">
        <v>40</v>
      </c>
      <c r="B17" s="29"/>
      <c r="C17" s="166">
        <v>0</v>
      </c>
      <c r="D17" s="131"/>
      <c r="E17" s="6">
        <v>0</v>
      </c>
    </row>
    <row r="18" spans="1:5" ht="14.25">
      <c r="A18" s="6" t="s">
        <v>73</v>
      </c>
      <c r="B18" s="29"/>
      <c r="C18" s="166">
        <v>0</v>
      </c>
      <c r="D18" s="131"/>
      <c r="E18" s="124">
        <v>397602</v>
      </c>
    </row>
    <row r="19" spans="1:5" ht="14.25" hidden="1">
      <c r="A19" s="6" t="s">
        <v>92</v>
      </c>
      <c r="B19" s="29"/>
      <c r="C19" s="166">
        <v>0</v>
      </c>
      <c r="D19" s="131"/>
      <c r="E19" s="124">
        <v>0</v>
      </c>
    </row>
    <row r="20" spans="1:5" ht="14.25" hidden="1">
      <c r="A20" s="6" t="s">
        <v>102</v>
      </c>
      <c r="B20" s="29"/>
      <c r="C20" s="166">
        <v>0</v>
      </c>
      <c r="D20" s="131"/>
      <c r="E20" s="124">
        <v>0</v>
      </c>
    </row>
    <row r="21" spans="1:5" ht="14.25">
      <c r="A21" s="6" t="s">
        <v>105</v>
      </c>
      <c r="B21" s="29"/>
      <c r="C21" s="166">
        <v>0</v>
      </c>
      <c r="D21" s="131"/>
      <c r="E21" s="124">
        <v>10608</v>
      </c>
    </row>
    <row r="22" spans="1:5" ht="14.25">
      <c r="A22" s="6" t="s">
        <v>44</v>
      </c>
      <c r="B22" s="29"/>
      <c r="C22" s="167">
        <v>0</v>
      </c>
      <c r="D22" s="131"/>
      <c r="E22" s="134">
        <v>1038</v>
      </c>
    </row>
    <row r="23" spans="1:5" ht="14.25" hidden="1">
      <c r="A23" s="6" t="s">
        <v>101</v>
      </c>
      <c r="B23" s="29"/>
      <c r="C23" s="167">
        <v>0</v>
      </c>
      <c r="D23" s="131"/>
      <c r="E23" s="134">
        <v>0</v>
      </c>
    </row>
    <row r="24" spans="1:5" ht="14.25" customHeight="1">
      <c r="A24" s="6" t="s">
        <v>93</v>
      </c>
      <c r="B24" s="6"/>
      <c r="C24" s="168">
        <f>SUM(C13:C23)</f>
        <v>-2102508</v>
      </c>
      <c r="D24" s="131"/>
      <c r="E24" s="5">
        <f>SUM(E13:E23)</f>
        <v>-946692.8</v>
      </c>
    </row>
    <row r="25" spans="1:5" ht="14.25" customHeight="1">
      <c r="A25" s="6"/>
      <c r="B25" s="6"/>
      <c r="C25" s="132"/>
      <c r="D25" s="131"/>
      <c r="E25" s="6"/>
    </row>
    <row r="26" spans="1:5" ht="14.25" customHeight="1">
      <c r="A26" s="6" t="s">
        <v>104</v>
      </c>
      <c r="B26" s="6"/>
      <c r="C26" s="166">
        <v>0</v>
      </c>
      <c r="D26" s="131"/>
      <c r="E26" s="6">
        <v>289106</v>
      </c>
    </row>
    <row r="27" spans="1:5" ht="14.25">
      <c r="A27" s="7" t="s">
        <v>94</v>
      </c>
      <c r="B27" s="1"/>
      <c r="C27" s="166">
        <v>-2417491</v>
      </c>
      <c r="D27" s="131"/>
      <c r="E27" s="6">
        <v>513916</v>
      </c>
    </row>
    <row r="28" spans="1:5" ht="14.25">
      <c r="A28" s="7" t="s">
        <v>103</v>
      </c>
      <c r="B28" s="1"/>
      <c r="C28" s="166">
        <f>7347211-3</f>
        <v>7347208</v>
      </c>
      <c r="D28" s="131"/>
      <c r="E28" s="6">
        <v>665600</v>
      </c>
    </row>
    <row r="29" spans="1:5" ht="14.25">
      <c r="A29" s="7" t="s">
        <v>95</v>
      </c>
      <c r="B29" s="1"/>
      <c r="C29" s="167">
        <v>3059424</v>
      </c>
      <c r="D29" s="131"/>
      <c r="E29" s="134">
        <v>597647</v>
      </c>
    </row>
    <row r="30" spans="1:5" ht="14.25" hidden="1">
      <c r="A30" s="7"/>
      <c r="B30" s="7" t="s">
        <v>10</v>
      </c>
      <c r="C30" s="130"/>
      <c r="D30" s="131"/>
      <c r="E30" s="6" t="s">
        <v>2</v>
      </c>
    </row>
    <row r="31" spans="1:5" ht="14.25" hidden="1">
      <c r="A31" s="7"/>
      <c r="B31" s="7" t="s">
        <v>11</v>
      </c>
      <c r="C31" s="130"/>
      <c r="D31" s="131"/>
      <c r="E31" s="6" t="s">
        <v>2</v>
      </c>
    </row>
    <row r="32" spans="1:5" ht="14.25" customHeight="1">
      <c r="A32" s="7" t="s">
        <v>31</v>
      </c>
      <c r="B32" s="6"/>
      <c r="C32" s="168">
        <f>SUM(C24:C29)</f>
        <v>5886633</v>
      </c>
      <c r="D32" s="131"/>
      <c r="E32" s="5">
        <f>SUM(E24:E29)</f>
        <v>1119576.2</v>
      </c>
    </row>
    <row r="33" spans="1:5" ht="14.25" customHeight="1">
      <c r="A33" s="7"/>
      <c r="B33" s="6"/>
      <c r="C33" s="132"/>
      <c r="D33" s="131"/>
      <c r="E33" s="6"/>
    </row>
    <row r="34" spans="1:5" ht="14.25" customHeight="1" hidden="1">
      <c r="A34" s="7" t="s">
        <v>45</v>
      </c>
      <c r="B34" s="6"/>
      <c r="C34" s="166">
        <v>0</v>
      </c>
      <c r="D34" s="131"/>
      <c r="E34" s="6">
        <v>0</v>
      </c>
    </row>
    <row r="35" spans="1:5" ht="14.25" customHeight="1">
      <c r="A35" s="7" t="s">
        <v>32</v>
      </c>
      <c r="B35" s="6"/>
      <c r="C35" s="166">
        <v>-217182</v>
      </c>
      <c r="D35" s="131"/>
      <c r="E35" s="6">
        <v>-186312</v>
      </c>
    </row>
    <row r="36" spans="1:5" ht="14.25">
      <c r="A36" s="7" t="s">
        <v>100</v>
      </c>
      <c r="B36" s="6"/>
      <c r="C36" s="166">
        <v>22257</v>
      </c>
      <c r="D36" s="131"/>
      <c r="E36" s="6">
        <v>172662</v>
      </c>
    </row>
    <row r="37" spans="1:5" ht="14.25">
      <c r="A37" s="7" t="s">
        <v>33</v>
      </c>
      <c r="B37" s="6"/>
      <c r="C37" s="169">
        <f>SUM(C32:C36)</f>
        <v>5691708</v>
      </c>
      <c r="D37" s="131"/>
      <c r="E37" s="122">
        <f>SUM(E32:E36)</f>
        <v>1105926.2</v>
      </c>
    </row>
    <row r="38" spans="1:5" ht="9.75" customHeight="1">
      <c r="A38" s="7"/>
      <c r="B38" s="6"/>
      <c r="C38" s="130"/>
      <c r="D38" s="131"/>
      <c r="E38" s="6"/>
    </row>
    <row r="39" spans="1:5" ht="14.25">
      <c r="A39" s="5" t="s">
        <v>15</v>
      </c>
      <c r="B39" s="6"/>
      <c r="C39" s="130"/>
      <c r="D39" s="131"/>
      <c r="E39" s="6"/>
    </row>
    <row r="40" spans="1:5" ht="14.25" hidden="1">
      <c r="A40" s="7" t="s">
        <v>34</v>
      </c>
      <c r="B40" s="6"/>
      <c r="C40" s="166">
        <v>0</v>
      </c>
      <c r="D40" s="131"/>
      <c r="E40" s="6">
        <v>0</v>
      </c>
    </row>
    <row r="41" spans="1:5" ht="14.25">
      <c r="A41" s="7" t="s">
        <v>47</v>
      </c>
      <c r="B41" s="6"/>
      <c r="C41" s="166">
        <v>0</v>
      </c>
      <c r="D41" s="131"/>
      <c r="E41" s="124">
        <v>30380.87</v>
      </c>
    </row>
    <row r="42" spans="1:5" ht="14.25">
      <c r="A42" s="7" t="s">
        <v>59</v>
      </c>
      <c r="B42" s="6"/>
      <c r="C42" s="166">
        <v>0</v>
      </c>
      <c r="D42" s="131"/>
      <c r="E42" s="6">
        <v>0</v>
      </c>
    </row>
    <row r="43" spans="1:5" ht="14.25" customHeight="1">
      <c r="A43" s="7" t="s">
        <v>96</v>
      </c>
      <c r="B43" s="6"/>
      <c r="C43" s="169">
        <f>SUM(C40:C42)</f>
        <v>0</v>
      </c>
      <c r="D43" s="131"/>
      <c r="E43" s="122">
        <f>SUM(E40:E42)</f>
        <v>30380.87</v>
      </c>
    </row>
    <row r="44" spans="1:5" ht="9.75" customHeight="1">
      <c r="A44" s="7"/>
      <c r="B44" s="6"/>
      <c r="C44" s="130"/>
      <c r="D44" s="131"/>
      <c r="E44" s="6"/>
    </row>
    <row r="45" spans="1:5" ht="14.25">
      <c r="A45" s="5" t="s">
        <v>107</v>
      </c>
      <c r="B45" s="6"/>
      <c r="C45" s="130"/>
      <c r="D45" s="131"/>
      <c r="E45" s="6"/>
    </row>
    <row r="46" spans="1:5" ht="14.25" customHeight="1">
      <c r="A46" s="6" t="s">
        <v>46</v>
      </c>
      <c r="B46" s="6"/>
      <c r="C46" s="166">
        <v>-4852731</v>
      </c>
      <c r="D46" s="131"/>
      <c r="E46" s="6">
        <v>-621018</v>
      </c>
    </row>
    <row r="47" spans="1:5" ht="14.25" customHeight="1">
      <c r="A47" s="6" t="s">
        <v>81</v>
      </c>
      <c r="B47" s="6"/>
      <c r="C47" s="166">
        <v>-58990</v>
      </c>
      <c r="D47" s="131"/>
      <c r="E47" s="6">
        <v>-50980</v>
      </c>
    </row>
    <row r="48" spans="1:5" ht="14.25">
      <c r="A48" s="6" t="s">
        <v>108</v>
      </c>
      <c r="B48" s="6"/>
      <c r="C48" s="169">
        <f>SUM(C46:C47)</f>
        <v>-4911721</v>
      </c>
      <c r="D48" s="131"/>
      <c r="E48" s="123">
        <f>SUM(E46:E47)</f>
        <v>-671998</v>
      </c>
    </row>
    <row r="49" spans="3:5" s="61" customFormat="1" ht="12.75">
      <c r="C49" s="133"/>
      <c r="D49" s="133"/>
      <c r="E49" s="126"/>
    </row>
    <row r="50" spans="1:5" ht="14.25" customHeight="1">
      <c r="A50" s="3" t="s">
        <v>109</v>
      </c>
      <c r="B50" s="6"/>
      <c r="C50" s="166">
        <f>C37+C43+C48</f>
        <v>779987</v>
      </c>
      <c r="D50" s="131"/>
      <c r="E50" s="124">
        <v>464309.07</v>
      </c>
    </row>
    <row r="51" spans="1:5" ht="14.25" customHeight="1">
      <c r="A51" s="3" t="s">
        <v>79</v>
      </c>
      <c r="B51" s="6"/>
      <c r="C51" s="166">
        <v>170537</v>
      </c>
      <c r="D51" s="131"/>
      <c r="E51" s="6">
        <v>-207177</v>
      </c>
    </row>
    <row r="52" spans="1:5" ht="14.25" customHeight="1">
      <c r="A52" s="3" t="s">
        <v>82</v>
      </c>
      <c r="B52" s="6"/>
      <c r="C52" s="166">
        <v>-940290</v>
      </c>
      <c r="D52" s="131"/>
      <c r="E52" s="6">
        <v>-1103386</v>
      </c>
    </row>
    <row r="53" spans="1:5" ht="14.25" customHeight="1" thickBot="1">
      <c r="A53" s="3" t="s">
        <v>83</v>
      </c>
      <c r="B53" s="6"/>
      <c r="C53" s="170">
        <f>SUM(C50:C52)</f>
        <v>10234</v>
      </c>
      <c r="D53" s="131"/>
      <c r="E53" s="125">
        <f>SUM(E50:E52)</f>
        <v>-846253.9299999999</v>
      </c>
    </row>
    <row r="54" spans="1:5" ht="15" thickTop="1">
      <c r="A54" s="29"/>
      <c r="B54" s="1"/>
      <c r="C54" s="7"/>
      <c r="D54" s="131"/>
      <c r="E54" s="6"/>
    </row>
    <row r="55" spans="1:5" ht="14.25">
      <c r="A55" s="3" t="s">
        <v>84</v>
      </c>
      <c r="B55" s="1"/>
      <c r="C55" s="7"/>
      <c r="D55" s="131"/>
      <c r="E55" s="6"/>
    </row>
    <row r="56" spans="1:5" ht="15">
      <c r="A56" s="118" t="s">
        <v>22</v>
      </c>
      <c r="B56" s="31"/>
      <c r="C56" s="7">
        <v>10234</v>
      </c>
      <c r="D56" s="131"/>
      <c r="E56" s="6">
        <v>69309</v>
      </c>
    </row>
    <row r="57" spans="1:5" ht="15">
      <c r="A57" s="118" t="s">
        <v>39</v>
      </c>
      <c r="B57" s="31"/>
      <c r="C57" s="166">
        <v>0</v>
      </c>
      <c r="D57" s="131"/>
      <c r="E57" s="6">
        <v>0</v>
      </c>
    </row>
    <row r="58" spans="1:5" ht="15">
      <c r="A58" s="118" t="s">
        <v>97</v>
      </c>
      <c r="B58" s="31"/>
      <c r="C58" s="7">
        <v>0</v>
      </c>
      <c r="D58" s="131"/>
      <c r="E58" s="6">
        <v>-915562.88</v>
      </c>
    </row>
    <row r="59" spans="1:5" ht="15" thickBot="1">
      <c r="A59" s="29"/>
      <c r="B59" s="1"/>
      <c r="C59" s="171">
        <f>SUM(C56:C58)</f>
        <v>10234</v>
      </c>
      <c r="D59" s="131"/>
      <c r="E59" s="125">
        <f>SUM(E56:E58)</f>
        <v>-846253.88</v>
      </c>
    </row>
    <row r="60" spans="1:12" ht="13.5" customHeight="1" thickTop="1">
      <c r="A60" s="112"/>
      <c r="B60" s="113"/>
      <c r="C60" s="113"/>
      <c r="D60" s="133"/>
      <c r="E60" s="126"/>
      <c r="F60" s="114"/>
      <c r="G60" s="114"/>
      <c r="H60" s="114"/>
      <c r="I60" s="114"/>
      <c r="J60" s="114"/>
      <c r="K60" s="115"/>
      <c r="L60" s="115"/>
    </row>
    <row r="61" spans="1:10" ht="13.5" customHeight="1">
      <c r="A61" s="187"/>
      <c r="B61" s="182"/>
      <c r="C61" s="182"/>
      <c r="D61" s="182"/>
      <c r="E61" s="182"/>
      <c r="F61" s="119"/>
      <c r="G61" s="119"/>
      <c r="H61" s="119"/>
      <c r="I61" s="119"/>
      <c r="J61" s="116"/>
    </row>
    <row r="62" spans="1:10" ht="10.5" customHeight="1">
      <c r="A62" s="182"/>
      <c r="B62" s="182"/>
      <c r="C62" s="182"/>
      <c r="D62" s="182"/>
      <c r="E62" s="182"/>
      <c r="F62" s="119"/>
      <c r="G62" s="119"/>
      <c r="H62" s="119"/>
      <c r="I62" s="119"/>
      <c r="J62" s="116"/>
    </row>
    <row r="63" spans="1:5" ht="14.25" customHeight="1">
      <c r="A63" s="184" t="s">
        <v>127</v>
      </c>
      <c r="B63" s="184"/>
      <c r="C63" s="184"/>
      <c r="D63" s="184"/>
      <c r="E63" s="184"/>
    </row>
    <row r="64" spans="1:5" ht="14.25">
      <c r="A64" s="184"/>
      <c r="B64" s="184"/>
      <c r="C64" s="184"/>
      <c r="D64" s="184"/>
      <c r="E64" s="184"/>
    </row>
    <row r="65" ht="14.25">
      <c r="B65" s="15"/>
    </row>
    <row r="66" ht="14.25">
      <c r="B66" s="15"/>
    </row>
    <row r="68" spans="1:12" ht="15">
      <c r="A68" s="117"/>
      <c r="B68" s="46"/>
      <c r="C68" s="45"/>
      <c r="D68" s="46"/>
      <c r="E68" s="46"/>
      <c r="F68" s="117"/>
      <c r="G68" s="117"/>
      <c r="H68" s="117"/>
      <c r="I68" s="117"/>
      <c r="J68" s="117"/>
      <c r="K68" s="117"/>
      <c r="L68" s="117"/>
    </row>
  </sheetData>
  <sheetProtection/>
  <mergeCells count="2">
    <mergeCell ref="A61:E62"/>
    <mergeCell ref="A63:E64"/>
  </mergeCells>
  <printOptions horizontalCentered="1"/>
  <pageMargins left="1" right="0.5" top="0.5" bottom="0.5" header="0" footer="0.25"/>
  <pageSetup fitToHeight="1" fitToWidth="1" horizontalDpi="600" verticalDpi="600" orientation="portrait" paperSize="9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yu</cp:lastModifiedBy>
  <cp:lastPrinted>2010-09-29T10:38:54Z</cp:lastPrinted>
  <dcterms:created xsi:type="dcterms:W3CDTF">2005-05-18T07:01:25Z</dcterms:created>
  <dcterms:modified xsi:type="dcterms:W3CDTF">2010-09-29T10:57:13Z</dcterms:modified>
  <cp:category/>
  <cp:version/>
  <cp:contentType/>
  <cp:contentStatus/>
</cp:coreProperties>
</file>