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BS" sheetId="1" r:id="rId1"/>
    <sheet name="IS" sheetId="2" r:id="rId2"/>
    <sheet name="Equity" sheetId="3" r:id="rId3"/>
    <sheet name="Cashflow " sheetId="4" r:id="rId4"/>
  </sheets>
  <definedNames>
    <definedName name="_xlnm.Print_Area" localSheetId="0">'BS'!$A$1:$D$57</definedName>
    <definedName name="_xlnm.Print_Area" localSheetId="3">'Cashflow '!$A$1:$E$66</definedName>
  </definedNames>
  <calcPr fullCalcOnLoad="1"/>
</workbook>
</file>

<file path=xl/sharedStrings.xml><?xml version="1.0" encoding="utf-8"?>
<sst xmlns="http://schemas.openxmlformats.org/spreadsheetml/2006/main" count="185" uniqueCount="142">
  <si>
    <t>(Incorporated in Malaysia)</t>
  </si>
  <si>
    <t>Revenue</t>
  </si>
  <si>
    <t>NA</t>
  </si>
  <si>
    <t>Finance costs</t>
  </si>
  <si>
    <t xml:space="preserve">Earnings per share </t>
  </si>
  <si>
    <t xml:space="preserve"> - Basic (sen)</t>
  </si>
  <si>
    <t>(The accompanying notes form an integral part of, and should be read in conjunction with, this interim financial report)</t>
  </si>
  <si>
    <t>CONDENSED CONSOLIDATED BALANCE SHEET</t>
  </si>
  <si>
    <t>(Unaudited)</t>
  </si>
  <si>
    <t>(Audited)</t>
  </si>
  <si>
    <t>Property, plant and equipment</t>
  </si>
  <si>
    <t>Inventories</t>
  </si>
  <si>
    <t>Other payables and accrued expenses</t>
  </si>
  <si>
    <t>Amount owing to directors of subsidiary companies</t>
  </si>
  <si>
    <t>Total</t>
  </si>
  <si>
    <t>Capital</t>
  </si>
  <si>
    <t>(The accompanying notes form an integral part of, and should be read in conjunction with this interim financial report)</t>
  </si>
  <si>
    <t>Cash Flows From Operating Activities</t>
  </si>
  <si>
    <t>Cash Flows From Investing Activities</t>
  </si>
  <si>
    <t>Individual Quarter</t>
  </si>
  <si>
    <t>Cumulative Quarter</t>
  </si>
  <si>
    <t>Current Quarter</t>
  </si>
  <si>
    <t xml:space="preserve">Ended </t>
  </si>
  <si>
    <t>Comparative</t>
  </si>
  <si>
    <t>Quarter Ended</t>
  </si>
  <si>
    <t>Operating expenses</t>
  </si>
  <si>
    <t>As at</t>
  </si>
  <si>
    <t>CURRENT ASSETS</t>
  </si>
  <si>
    <t>Cash and bank balances</t>
  </si>
  <si>
    <t xml:space="preserve">Share </t>
  </si>
  <si>
    <t>Retained</t>
  </si>
  <si>
    <t>Earnings</t>
  </si>
  <si>
    <t>Adjustments for :-</t>
  </si>
  <si>
    <t>Trade and other receivables</t>
  </si>
  <si>
    <t>Trade and other payables</t>
  </si>
  <si>
    <t>Premium</t>
  </si>
  <si>
    <t>Interest expense</t>
  </si>
  <si>
    <t>Cash generated from operations</t>
  </si>
  <si>
    <t>Interest paid</t>
  </si>
  <si>
    <t>Net cash generated from operating activities</t>
  </si>
  <si>
    <t>Purchase of plant and equipment</t>
  </si>
  <si>
    <t>CONDENSED CONSOLIDATED CASH FLOW STATEMENT</t>
  </si>
  <si>
    <t>CONDENSED CONSOLIDATED STATEMENT OF CHANGES IN EQUITY</t>
  </si>
  <si>
    <t>Tax expense</t>
  </si>
  <si>
    <t xml:space="preserve">CONDENSED CONSOLIDATED INCOME STATEMENT </t>
  </si>
  <si>
    <t>Hire-purchase liabilities</t>
  </si>
  <si>
    <t>Taxation</t>
  </si>
  <si>
    <t>Hire purchase liabilities</t>
  </si>
  <si>
    <t>RM</t>
  </si>
  <si>
    <t>Fixed Deposit with Licensed bank</t>
  </si>
  <si>
    <t>Interest income</t>
  </si>
  <si>
    <r>
      <t xml:space="preserve">FLONIC HI-TEC BHD </t>
    </r>
    <r>
      <rPr>
        <sz val="11"/>
        <rFont val="Arial"/>
        <family val="2"/>
      </rPr>
      <t>( Company No. 655665-T )</t>
    </r>
  </si>
  <si>
    <r>
      <t xml:space="preserve">FLONIC HI-TEC BHD </t>
    </r>
    <r>
      <rPr>
        <sz val="11"/>
        <rFont val="Arial"/>
        <family val="2"/>
      </rPr>
      <t>(Company No. 655665-T )</t>
    </r>
  </si>
  <si>
    <t>NON CURRENT ASSETS</t>
  </si>
  <si>
    <t>Share of loss in associate</t>
  </si>
  <si>
    <t>Interest received</t>
  </si>
  <si>
    <t>Repayment of term loan</t>
  </si>
  <si>
    <t>Proceed from disposal of property, plant and equipment</t>
  </si>
  <si>
    <t>Tax recoverable</t>
  </si>
  <si>
    <t xml:space="preserve">Currency </t>
  </si>
  <si>
    <t>Attributable to Equity Holders of the Company</t>
  </si>
  <si>
    <t>Non-Distributable</t>
  </si>
  <si>
    <t>Minority</t>
  </si>
  <si>
    <t xml:space="preserve">translation </t>
  </si>
  <si>
    <t>Interest</t>
  </si>
  <si>
    <t>Equity</t>
  </si>
  <si>
    <t>reserve</t>
  </si>
  <si>
    <t>Currency translation differences,</t>
  </si>
  <si>
    <t>recognised in income statement</t>
  </si>
  <si>
    <t>Purchase of investment</t>
  </si>
  <si>
    <t>Associates</t>
  </si>
  <si>
    <t>TOTAL ASSETS</t>
  </si>
  <si>
    <t>EQUITY AND LIABILITIES</t>
  </si>
  <si>
    <t>Equity attributable to equity holders of the company</t>
  </si>
  <si>
    <t>Minority shareholders' interest</t>
  </si>
  <si>
    <t>Total Equity</t>
  </si>
  <si>
    <t>Non-current liablities</t>
  </si>
  <si>
    <t>Current Liabilities</t>
  </si>
  <si>
    <t>Total Liabilities</t>
  </si>
  <si>
    <t>TOTAL EQUITY AND LIABILITIES</t>
  </si>
  <si>
    <t>Bank Borrowings</t>
  </si>
  <si>
    <t>Attributable to:</t>
  </si>
  <si>
    <t>Equity holders of the Company</t>
  </si>
  <si>
    <t>Minority interest</t>
  </si>
  <si>
    <t>Unrealiased exchange difference</t>
  </si>
  <si>
    <t>(Loss)/Profit before taxation</t>
  </si>
  <si>
    <t>NTA per share attributable to equity holders of the Company</t>
  </si>
  <si>
    <t>Profit/ (Loss) from operations</t>
  </si>
  <si>
    <t>Profit/(Loss) before taxation</t>
  </si>
  <si>
    <t>Net profit/ (Loss) for the period</t>
  </si>
  <si>
    <t>Merger</t>
  </si>
  <si>
    <t>Deficit</t>
  </si>
  <si>
    <t>Other operating income</t>
  </si>
  <si>
    <t>CURRENCY TRANSLATION DIFFERENCE</t>
  </si>
  <si>
    <t xml:space="preserve">  -basic (RM)</t>
  </si>
  <si>
    <t>Repayment of hire purchase liabilities</t>
  </si>
  <si>
    <t>CASH AND CASH EQUIVALENTS AT BEGINNING OF THE YEAR</t>
  </si>
  <si>
    <t>CASH AND CASH EQUIVALENTS AS AT END OF THE YEAR</t>
  </si>
  <si>
    <t>CASH AND CASH EQUIVALENTS</t>
  </si>
  <si>
    <t xml:space="preserve">Cumulative </t>
  </si>
  <si>
    <t>Cumulative</t>
  </si>
  <si>
    <t>Prepaid lease payment</t>
  </si>
  <si>
    <t>Deferred tax assets</t>
  </si>
  <si>
    <t>Fixed deposit with licensed bank</t>
  </si>
  <si>
    <t>Share capital</t>
  </si>
  <si>
    <t>Share premium</t>
  </si>
  <si>
    <t>Currency translation reserve</t>
  </si>
  <si>
    <t>Accumulated profits</t>
  </si>
  <si>
    <t>Merger deficit</t>
  </si>
  <si>
    <t>Bank borrowings</t>
  </si>
  <si>
    <t>Depreciation and amortisation</t>
  </si>
  <si>
    <t>Property, plant and equipment written off</t>
  </si>
  <si>
    <t>Operating profit/ (loss) before working capital changes</t>
  </si>
  <si>
    <t>(Increase)/ decrease in inventories</t>
  </si>
  <si>
    <t>Increase/ ( decrease) in payables</t>
  </si>
  <si>
    <t>Net cash used in investing activities</t>
  </si>
  <si>
    <t>Bank overdrafts</t>
  </si>
  <si>
    <t>representing net profits/ (loss) not</t>
  </si>
  <si>
    <t xml:space="preserve">  30/04/2008</t>
  </si>
  <si>
    <t>3 months</t>
  </si>
  <si>
    <t>Loss for the period</t>
  </si>
  <si>
    <t>Tax recoverable/ (paid)</t>
  </si>
  <si>
    <t>Goodwill written off</t>
  </si>
  <si>
    <t>Loss on theft</t>
  </si>
  <si>
    <t>(Increase)/Decrease in receivables</t>
  </si>
  <si>
    <t>Decrease in Fixed Deposit with licensed bank</t>
  </si>
  <si>
    <t>Loss on disposal of property, plant and equipment</t>
  </si>
  <si>
    <t>AS AT 30 APRIL 2009</t>
  </si>
  <si>
    <t xml:space="preserve">  31/01/2009</t>
  </si>
  <si>
    <t xml:space="preserve"> 30/04/2009</t>
  </si>
  <si>
    <t>FOR THE YEAR ENDED 30 APRIL 2009</t>
  </si>
  <si>
    <t xml:space="preserve">  30/04/2009</t>
  </si>
  <si>
    <t xml:space="preserve">    30/04/2008</t>
  </si>
  <si>
    <t>Automatic Link</t>
  </si>
  <si>
    <t>Balance at 1 February 2009</t>
  </si>
  <si>
    <t>3 Months</t>
  </si>
  <si>
    <t xml:space="preserve"> 30/04/2008</t>
  </si>
  <si>
    <t>Balance at 30 April 2009</t>
  </si>
  <si>
    <t>FOR THE QUARTER ENDED 30 APRIL 2009</t>
  </si>
  <si>
    <t>Cash Flows From Financing Activities</t>
  </si>
  <si>
    <t>Net cash from/ (used in) financing activities</t>
  </si>
  <si>
    <t>NET INCREASE IN CASH AND CASH EQUIVALENTS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</si>
</sst>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General_)"/>
    <numFmt numFmtId="185" formatCode="[$-409]d\-mmm\-yy;@"/>
    <numFmt numFmtId="186" formatCode="_(* #,##0.00_);_(* \(#,##0.00\);_(* &quot;-&quot;?_);_(@_)"/>
    <numFmt numFmtId="187" formatCode="_(* #,##0.0_);_(* \(#,##0.0\);_(* &quot;-&quot;?_);_(@_)"/>
    <numFmt numFmtId="188" formatCode="_(* #,##0.000_);_(* \(#,##0.000\);_(* &quot;-&quot;?_);_(@_)"/>
    <numFmt numFmtId="189" formatCode="_(* #,##0.0000_);_(* \(#,##0.0000\);_(* &quot;-&quot;?_);_(@_)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#,##0.000_);\(#,##0.000\)"/>
    <numFmt numFmtId="196" formatCode="#,##0.0;\-#,##0.0"/>
    <numFmt numFmtId="197" formatCode="#,##0.000;\-#,##0.000"/>
    <numFmt numFmtId="198" formatCode="_(* #,##0.0_);_(* \(#,##0.0\);_(* &quot;-&quot;_);_(@_)"/>
    <numFmt numFmtId="199" formatCode="_(* #,##0.00_);_(* \(#,##0.00\);_(* &quot;-&quot;_);_(@_)"/>
    <numFmt numFmtId="200" formatCode="0.000"/>
    <numFmt numFmtId="201" formatCode="0.0"/>
    <numFmt numFmtId="202" formatCode="[$-809]dd\ mmmm\ yyyy"/>
    <numFmt numFmtId="203" formatCode="_-* #,##0_-;\-* #,##0_-;_-* &quot;-&quot;??_-;_-@_-"/>
    <numFmt numFmtId="204" formatCode="_(* #,##0.00000_);_(* \(#,##0.00000\);_(* &quot;-&quot;?_);_(@_)"/>
    <numFmt numFmtId="205" formatCode="_(* #,##0_);_(* \(#,##0\);_(* &quot;-&quot;?_);_(@_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dd/mm/yyyy;@"/>
    <numFmt numFmtId="211" formatCode="#,##0.0000;\-#,##0.0000"/>
    <numFmt numFmtId="212" formatCode="0_);\(0\)"/>
    <numFmt numFmtId="213" formatCode="#,##0.0000_);\(#,##0.0000\)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b/>
      <i/>
      <sz val="11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2"/>
      <name val="Arial"/>
      <family val="2"/>
    </font>
    <font>
      <b/>
      <u val="single"/>
      <sz val="10"/>
      <name val="Arial"/>
      <family val="0"/>
    </font>
    <font>
      <b/>
      <i/>
      <sz val="11"/>
      <name val="Times New Roman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10"/>
      <color indexed="30"/>
      <name val="Arial"/>
      <family val="2"/>
    </font>
    <font>
      <sz val="10"/>
      <color indexed="8"/>
      <name val="MS Sans Serif"/>
      <family val="2"/>
    </font>
    <font>
      <sz val="10"/>
      <color indexed="9"/>
      <name val="MS Sans Serif"/>
      <family val="2"/>
    </font>
    <font>
      <sz val="10"/>
      <color indexed="20"/>
      <name val="MS Sans Serif"/>
      <family val="2"/>
    </font>
    <font>
      <b/>
      <sz val="10"/>
      <color indexed="52"/>
      <name val="MS Sans Serif"/>
      <family val="2"/>
    </font>
    <font>
      <b/>
      <sz val="10"/>
      <color indexed="9"/>
      <name val="MS Sans Serif"/>
      <family val="2"/>
    </font>
    <font>
      <i/>
      <sz val="10"/>
      <color indexed="23"/>
      <name val="MS Sans Serif"/>
      <family val="2"/>
    </font>
    <font>
      <sz val="10"/>
      <color indexed="17"/>
      <name val="MS Sans Serif"/>
      <family val="2"/>
    </font>
    <font>
      <b/>
      <sz val="15"/>
      <color indexed="56"/>
      <name val="MS Sans Serif"/>
      <family val="2"/>
    </font>
    <font>
      <b/>
      <sz val="13"/>
      <color indexed="56"/>
      <name val="MS Sans Serif"/>
      <family val="2"/>
    </font>
    <font>
      <b/>
      <sz val="11"/>
      <color indexed="56"/>
      <name val="MS Sans Serif"/>
      <family val="2"/>
    </font>
    <font>
      <sz val="10"/>
      <color indexed="62"/>
      <name val="MS Sans Serif"/>
      <family val="2"/>
    </font>
    <font>
      <sz val="10"/>
      <color indexed="52"/>
      <name val="MS Sans Serif"/>
      <family val="2"/>
    </font>
    <font>
      <sz val="10"/>
      <color indexed="60"/>
      <name val="MS Sans Serif"/>
      <family val="2"/>
    </font>
    <font>
      <b/>
      <sz val="10"/>
      <color indexed="63"/>
      <name val="MS Sans Serif"/>
      <family val="2"/>
    </font>
    <font>
      <b/>
      <sz val="18"/>
      <color indexed="56"/>
      <name val="Cambria"/>
      <family val="2"/>
    </font>
    <font>
      <b/>
      <sz val="10"/>
      <color indexed="8"/>
      <name val="MS Sans Serif"/>
      <family val="2"/>
    </font>
    <font>
      <sz val="10"/>
      <color indexed="10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 quotePrefix="1">
      <alignment horizontal="left"/>
    </xf>
    <xf numFmtId="37" fontId="2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 applyProtection="1">
      <alignment horizontal="center"/>
      <protection/>
    </xf>
    <xf numFmtId="37" fontId="4" fillId="0" borderId="0" xfId="0" applyNumberFormat="1" applyFont="1" applyFill="1" applyAlignment="1" applyProtection="1">
      <alignment horizontal="left"/>
      <protection/>
    </xf>
    <xf numFmtId="37" fontId="4" fillId="0" borderId="0" xfId="0" applyNumberFormat="1" applyFont="1" applyFill="1" applyBorder="1" applyAlignment="1" applyProtection="1">
      <alignment horizontal="center"/>
      <protection/>
    </xf>
    <xf numFmtId="37" fontId="4" fillId="0" borderId="0" xfId="0" applyNumberFormat="1" applyFont="1" applyFill="1" applyBorder="1" applyAlignment="1">
      <alignment/>
    </xf>
    <xf numFmtId="37" fontId="9" fillId="0" borderId="0" xfId="0" applyNumberFormat="1" applyFont="1" applyFill="1" applyBorder="1" applyAlignment="1" quotePrefix="1">
      <alignment horizontal="center"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7" fillId="0" borderId="0" xfId="0" applyNumberFormat="1" applyFont="1" applyFill="1" applyBorder="1" applyAlignment="1" applyProtection="1">
      <alignment horizontal="center"/>
      <protection/>
    </xf>
    <xf numFmtId="37" fontId="10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10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Border="1" applyAlignment="1">
      <alignment/>
    </xf>
    <xf numFmtId="37" fontId="8" fillId="0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 horizontal="center"/>
      <protection/>
    </xf>
    <xf numFmtId="37" fontId="14" fillId="0" borderId="0" xfId="0" applyNumberFormat="1" applyFont="1" applyFill="1" applyBorder="1" applyAlignment="1" quotePrefix="1">
      <alignment horizontal="center"/>
    </xf>
    <xf numFmtId="37" fontId="0" fillId="0" borderId="1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 applyProtection="1">
      <alignment/>
      <protection/>
    </xf>
    <xf numFmtId="37" fontId="10" fillId="0" borderId="0" xfId="0" applyNumberFormat="1" applyFont="1" applyFill="1" applyBorder="1" applyAlignment="1">
      <alignment horizontal="left"/>
    </xf>
    <xf numFmtId="37" fontId="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 quotePrefix="1">
      <alignment/>
      <protection/>
    </xf>
    <xf numFmtId="37" fontId="5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 applyProtection="1">
      <alignment horizontal="left" vertical="top"/>
      <protection/>
    </xf>
    <xf numFmtId="37" fontId="0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Alignment="1">
      <alignment/>
    </xf>
    <xf numFmtId="37" fontId="5" fillId="0" borderId="0" xfId="0" applyNumberFormat="1" applyFont="1" applyFill="1" applyAlignment="1" applyProtection="1">
      <alignment horizontal="left"/>
      <protection/>
    </xf>
    <xf numFmtId="37" fontId="6" fillId="0" borderId="0" xfId="0" applyNumberFormat="1" applyFont="1" applyFill="1" applyAlignment="1" applyProtection="1">
      <alignment horizontal="left"/>
      <protection/>
    </xf>
    <xf numFmtId="37" fontId="8" fillId="0" borderId="0" xfId="0" applyNumberFormat="1" applyFont="1" applyFill="1" applyAlignment="1">
      <alignment/>
    </xf>
    <xf numFmtId="37" fontId="7" fillId="0" borderId="0" xfId="0" applyNumberFormat="1" applyFont="1" applyFill="1" applyAlignment="1">
      <alignment horizontal="center"/>
    </xf>
    <xf numFmtId="37" fontId="5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>
      <alignment horizontal="right"/>
    </xf>
    <xf numFmtId="37" fontId="0" fillId="0" borderId="11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18" fillId="0" borderId="0" xfId="0" applyNumberFormat="1" applyFont="1" applyFill="1" applyAlignment="1" applyProtection="1">
      <alignment horizontal="right"/>
      <protection/>
    </xf>
    <xf numFmtId="37" fontId="0" fillId="0" borderId="0" xfId="42" applyNumberFormat="1" applyFont="1" applyFill="1" applyBorder="1" applyAlignment="1">
      <alignment horizontal="right"/>
    </xf>
    <xf numFmtId="37" fontId="0" fillId="0" borderId="12" xfId="42" applyNumberFormat="1" applyFont="1" applyFill="1" applyBorder="1" applyAlignment="1">
      <alignment horizontal="right"/>
    </xf>
    <xf numFmtId="37" fontId="0" fillId="0" borderId="0" xfId="42" applyNumberFormat="1" applyFont="1" applyFill="1" applyBorder="1" applyAlignment="1" applyProtection="1">
      <alignment horizontal="right"/>
      <protection/>
    </xf>
    <xf numFmtId="37" fontId="0" fillId="0" borderId="13" xfId="42" applyNumberFormat="1" applyFont="1" applyFill="1" applyBorder="1" applyAlignment="1" applyProtection="1">
      <alignment horizontal="right"/>
      <protection/>
    </xf>
    <xf numFmtId="37" fontId="0" fillId="0" borderId="10" xfId="42" applyNumberFormat="1" applyFont="1" applyFill="1" applyBorder="1" applyAlignment="1" applyProtection="1">
      <alignment horizontal="right"/>
      <protection/>
    </xf>
    <xf numFmtId="37" fontId="0" fillId="0" borderId="12" xfId="42" applyNumberFormat="1" applyFont="1" applyFill="1" applyBorder="1" applyAlignment="1" applyProtection="1">
      <alignment horizontal="right"/>
      <protection/>
    </xf>
    <xf numFmtId="37" fontId="0" fillId="0" borderId="14" xfId="42" applyNumberFormat="1" applyFont="1" applyFill="1" applyBorder="1" applyAlignment="1" applyProtection="1">
      <alignment horizontal="right"/>
      <protection/>
    </xf>
    <xf numFmtId="37" fontId="6" fillId="0" borderId="0" xfId="0" applyNumberFormat="1" applyFont="1" applyFill="1" applyAlignment="1">
      <alignment/>
    </xf>
    <xf numFmtId="37" fontId="11" fillId="0" borderId="0" xfId="0" applyNumberFormat="1" applyFont="1" applyFill="1" applyAlignment="1">
      <alignment/>
    </xf>
    <xf numFmtId="37" fontId="0" fillId="0" borderId="0" xfId="42" applyNumberFormat="1" applyFont="1" applyFill="1" applyBorder="1" applyAlignment="1" applyProtection="1">
      <alignment/>
      <protection/>
    </xf>
    <xf numFmtId="37" fontId="0" fillId="0" borderId="0" xfId="0" applyNumberFormat="1" applyFont="1" applyFill="1" applyAlignment="1">
      <alignment/>
    </xf>
    <xf numFmtId="37" fontId="0" fillId="0" borderId="12" xfId="0" applyNumberFormat="1" applyFont="1" applyFill="1" applyBorder="1" applyAlignment="1" applyProtection="1">
      <alignment/>
      <protection/>
    </xf>
    <xf numFmtId="37" fontId="0" fillId="0" borderId="12" xfId="42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 horizontal="center" vertical="top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center" vertical="top"/>
      <protection/>
    </xf>
    <xf numFmtId="37" fontId="0" fillId="0" borderId="0" xfId="0" applyNumberFormat="1" applyFont="1" applyFill="1" applyAlignment="1" applyProtection="1">
      <alignment horizontal="right"/>
      <protection/>
    </xf>
    <xf numFmtId="37" fontId="0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37" fontId="19" fillId="0" borderId="0" xfId="0" applyNumberFormat="1" applyFont="1" applyFill="1" applyBorder="1" applyAlignment="1">
      <alignment horizontal="center"/>
    </xf>
    <xf numFmtId="37" fontId="0" fillId="0" borderId="0" xfId="42" applyNumberFormat="1" applyFont="1" applyFill="1" applyBorder="1" applyAlignment="1">
      <alignment/>
    </xf>
    <xf numFmtId="37" fontId="0" fillId="0" borderId="12" xfId="42" applyNumberFormat="1" applyFont="1" applyFill="1" applyBorder="1" applyAlignment="1">
      <alignment/>
    </xf>
    <xf numFmtId="37" fontId="2" fillId="0" borderId="0" xfId="42" applyNumberFormat="1" applyFont="1" applyFill="1" applyBorder="1" applyAlignment="1">
      <alignment/>
    </xf>
    <xf numFmtId="37" fontId="0" fillId="0" borderId="15" xfId="42" applyNumberFormat="1" applyFont="1" applyFill="1" applyBorder="1" applyAlignment="1">
      <alignment/>
    </xf>
    <xf numFmtId="37" fontId="2" fillId="0" borderId="16" xfId="42" applyNumberFormat="1" applyFont="1" applyFill="1" applyBorder="1" applyAlignment="1">
      <alignment/>
    </xf>
    <xf numFmtId="37" fontId="2" fillId="0" borderId="16" xfId="0" applyNumberFormat="1" applyFont="1" applyFill="1" applyBorder="1" applyAlignment="1">
      <alignment/>
    </xf>
    <xf numFmtId="37" fontId="5" fillId="0" borderId="0" xfId="0" applyNumberFormat="1" applyFont="1" applyFill="1" applyAlignment="1" applyProtection="1">
      <alignment horizontal="right"/>
      <protection/>
    </xf>
    <xf numFmtId="37" fontId="7" fillId="0" borderId="0" xfId="0" applyNumberFormat="1" applyFont="1" applyFill="1" applyAlignment="1">
      <alignment horizontal="right"/>
    </xf>
    <xf numFmtId="37" fontId="2" fillId="0" borderId="0" xfId="0" applyNumberFormat="1" applyFont="1" applyFill="1" applyBorder="1" applyAlignment="1" applyProtection="1">
      <alignment horizontal="right"/>
      <protection/>
    </xf>
    <xf numFmtId="37" fontId="0" fillId="0" borderId="17" xfId="42" applyNumberFormat="1" applyFont="1" applyFill="1" applyBorder="1" applyAlignment="1">
      <alignment horizontal="right"/>
    </xf>
    <xf numFmtId="37" fontId="0" fillId="0" borderId="11" xfId="42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37" fontId="0" fillId="0" borderId="12" xfId="0" applyNumberFormat="1" applyFont="1" applyFill="1" applyBorder="1" applyAlignment="1">
      <alignment horizontal="right"/>
    </xf>
    <xf numFmtId="37" fontId="0" fillId="0" borderId="13" xfId="0" applyNumberFormat="1" applyFont="1" applyFill="1" applyBorder="1" applyAlignment="1" applyProtection="1">
      <alignment horizontal="right"/>
      <protection/>
    </xf>
    <xf numFmtId="37" fontId="0" fillId="0" borderId="10" xfId="0" applyNumberFormat="1" applyFont="1" applyFill="1" applyBorder="1" applyAlignment="1" applyProtection="1">
      <alignment horizontal="right"/>
      <protection/>
    </xf>
    <xf numFmtId="37" fontId="0" fillId="0" borderId="14" xfId="0" applyNumberFormat="1" applyFont="1" applyFill="1" applyBorder="1" applyAlignment="1" applyProtection="1">
      <alignment horizontal="right"/>
      <protection/>
    </xf>
    <xf numFmtId="37" fontId="0" fillId="0" borderId="17" xfId="0" applyNumberFormat="1" applyFont="1" applyFill="1" applyBorder="1" applyAlignment="1">
      <alignment horizontal="right"/>
    </xf>
    <xf numFmtId="37" fontId="0" fillId="0" borderId="11" xfId="0" applyNumberFormat="1" applyFont="1" applyFill="1" applyBorder="1" applyAlignment="1">
      <alignment horizontal="right"/>
    </xf>
    <xf numFmtId="37" fontId="10" fillId="0" borderId="0" xfId="0" applyNumberFormat="1" applyFont="1" applyFill="1" applyBorder="1" applyAlignment="1">
      <alignment horizontal="right"/>
    </xf>
    <xf numFmtId="37" fontId="0" fillId="0" borderId="17" xfId="0" applyNumberFormat="1" applyFont="1" applyFill="1" applyBorder="1" applyAlignment="1" applyProtection="1">
      <alignment horizontal="right"/>
      <protection/>
    </xf>
    <xf numFmtId="37" fontId="1" fillId="0" borderId="0" xfId="0" applyNumberFormat="1" applyFont="1" applyFill="1" applyBorder="1" applyAlignment="1" applyProtection="1">
      <alignment horizontal="right"/>
      <protection/>
    </xf>
    <xf numFmtId="37" fontId="10" fillId="0" borderId="0" xfId="0" applyNumberFormat="1" applyFont="1" applyFill="1" applyBorder="1" applyAlignment="1" applyProtection="1">
      <alignment horizontal="right"/>
      <protection/>
    </xf>
    <xf numFmtId="213" fontId="0" fillId="0" borderId="0" xfId="0" applyNumberFormat="1" applyFont="1" applyFill="1" applyBorder="1" applyAlignment="1">
      <alignment horizontal="right"/>
    </xf>
    <xf numFmtId="213" fontId="0" fillId="0" borderId="0" xfId="0" applyNumberFormat="1" applyFont="1" applyFill="1" applyBorder="1" applyAlignment="1" applyProtection="1">
      <alignment horizontal="center"/>
      <protection/>
    </xf>
    <xf numFmtId="213" fontId="0" fillId="0" borderId="0" xfId="42" applyNumberFormat="1" applyFont="1" applyFill="1" applyBorder="1" applyAlignment="1">
      <alignment horizontal="right"/>
    </xf>
    <xf numFmtId="39" fontId="0" fillId="0" borderId="0" xfId="0" applyNumberFormat="1" applyFont="1" applyFill="1" applyAlignment="1" applyProtection="1">
      <alignment horizontal="center"/>
      <protection/>
    </xf>
    <xf numFmtId="39" fontId="0" fillId="0" borderId="0" xfId="0" applyNumberFormat="1" applyFont="1" applyFill="1" applyAlignment="1" applyProtection="1">
      <alignment horizontal="right"/>
      <protection/>
    </xf>
    <xf numFmtId="39" fontId="0" fillId="0" borderId="0" xfId="0" applyNumberFormat="1" applyFont="1" applyFill="1" applyAlignment="1" applyProtection="1">
      <alignment/>
      <protection/>
    </xf>
    <xf numFmtId="39" fontId="0" fillId="0" borderId="0" xfId="0" applyNumberFormat="1" applyFont="1" applyFill="1" applyAlignment="1" applyProtection="1">
      <alignment/>
      <protection/>
    </xf>
    <xf numFmtId="39" fontId="0" fillId="0" borderId="0" xfId="0" applyNumberFormat="1" applyFont="1" applyFill="1" applyAlignment="1" applyProtection="1">
      <alignment horizontal="right"/>
      <protection/>
    </xf>
    <xf numFmtId="39" fontId="0" fillId="0" borderId="0" xfId="0" applyNumberFormat="1" applyFont="1" applyFill="1" applyAlignment="1" applyProtection="1">
      <alignment/>
      <protection/>
    </xf>
    <xf numFmtId="39" fontId="0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Alignment="1" applyProtection="1">
      <alignment horizontal="center"/>
      <protection/>
    </xf>
    <xf numFmtId="37" fontId="21" fillId="0" borderId="0" xfId="0" applyNumberFormat="1" applyFont="1" applyFill="1" applyBorder="1" applyAlignment="1" applyProtection="1">
      <alignment horizontal="center"/>
      <protection/>
    </xf>
    <xf numFmtId="37" fontId="13" fillId="0" borderId="0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Alignment="1" applyProtection="1">
      <alignment horizontal="center"/>
      <protection/>
    </xf>
    <xf numFmtId="37" fontId="0" fillId="0" borderId="0" xfId="0" applyNumberFormat="1" applyFont="1" applyFill="1" applyAlignment="1" applyProtection="1">
      <alignment horizontal="left"/>
      <protection/>
    </xf>
    <xf numFmtId="37" fontId="0" fillId="0" borderId="0" xfId="0" applyNumberFormat="1" applyFont="1" applyFill="1" applyBorder="1" applyAlignment="1" applyProtection="1">
      <alignment horizontal="center"/>
      <protection/>
    </xf>
    <xf numFmtId="37" fontId="12" fillId="0" borderId="0" xfId="0" applyNumberFormat="1" applyFont="1" applyFill="1" applyAlignment="1" applyProtection="1">
      <alignment/>
      <protection/>
    </xf>
    <xf numFmtId="37" fontId="0" fillId="0" borderId="0" xfId="42" applyNumberFormat="1" applyFont="1" applyFill="1" applyBorder="1" applyAlignment="1" applyProtection="1">
      <alignment/>
      <protection/>
    </xf>
    <xf numFmtId="37" fontId="0" fillId="0" borderId="12" xfId="0" applyNumberFormat="1" applyFont="1" applyFill="1" applyBorder="1" applyAlignment="1" applyProtection="1">
      <alignment horizontal="right"/>
      <protection/>
    </xf>
    <xf numFmtId="37" fontId="2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Alignment="1" applyProtection="1">
      <alignment horizontal="left" vertical="top" wrapText="1"/>
      <protection/>
    </xf>
    <xf numFmtId="37" fontId="0" fillId="0" borderId="12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 quotePrefix="1">
      <alignment/>
      <protection/>
    </xf>
    <xf numFmtId="37" fontId="2" fillId="0" borderId="0" xfId="0" applyNumberFormat="1" applyFont="1" applyFill="1" applyAlignment="1" applyProtection="1">
      <alignment horizontal="left"/>
      <protection/>
    </xf>
    <xf numFmtId="37" fontId="0" fillId="0" borderId="11" xfId="0" applyNumberFormat="1" applyFont="1" applyFill="1" applyBorder="1" applyAlignment="1" applyProtection="1" quotePrefix="1">
      <alignment/>
      <protection/>
    </xf>
    <xf numFmtId="37" fontId="0" fillId="0" borderId="11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Alignment="1" applyProtection="1" quotePrefix="1">
      <alignment horizontal="left"/>
      <protection/>
    </xf>
    <xf numFmtId="37" fontId="0" fillId="0" borderId="0" xfId="42" applyNumberFormat="1" applyFont="1" applyFill="1" applyBorder="1" applyAlignment="1" applyProtection="1" quotePrefix="1">
      <alignment/>
      <protection/>
    </xf>
    <xf numFmtId="37" fontId="0" fillId="0" borderId="16" xfId="0" applyNumberFormat="1" applyFont="1" applyFill="1" applyBorder="1" applyAlignment="1" applyProtection="1" quotePrefix="1">
      <alignment/>
      <protection/>
    </xf>
    <xf numFmtId="37" fontId="0" fillId="0" borderId="16" xfId="42" applyNumberFormat="1" applyFont="1" applyFill="1" applyBorder="1" applyAlignment="1" applyProtection="1" quotePrefix="1">
      <alignment/>
      <protection/>
    </xf>
    <xf numFmtId="39" fontId="0" fillId="0" borderId="0" xfId="0" applyNumberFormat="1" applyFont="1" applyFill="1" applyAlignment="1" applyProtection="1">
      <alignment horizontal="center" vertical="top"/>
      <protection/>
    </xf>
    <xf numFmtId="39" fontId="0" fillId="0" borderId="0" xfId="0" applyNumberFormat="1" applyFont="1" applyFill="1" applyBorder="1" applyAlignment="1" applyProtection="1">
      <alignment horizontal="center"/>
      <protection/>
    </xf>
    <xf numFmtId="37" fontId="13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Alignment="1">
      <alignment wrapText="1"/>
    </xf>
    <xf numFmtId="37" fontId="5" fillId="0" borderId="0" xfId="0" applyNumberFormat="1" applyFont="1" applyFill="1" applyAlignment="1" applyProtection="1">
      <alignment horizontal="justify" vertical="top"/>
      <protection/>
    </xf>
    <xf numFmtId="37" fontId="0" fillId="0" borderId="0" xfId="0" applyNumberFormat="1" applyFont="1" applyFill="1" applyAlignment="1" applyProtection="1">
      <alignment horizontal="justify" vertical="top" wrapText="1"/>
      <protection/>
    </xf>
    <xf numFmtId="37" fontId="5" fillId="0" borderId="0" xfId="0" applyNumberFormat="1" applyFont="1" applyFill="1" applyAlignment="1" applyProtection="1">
      <alignment horizontal="justify" vertical="top" wrapText="1"/>
      <protection/>
    </xf>
    <xf numFmtId="37" fontId="5" fillId="0" borderId="0" xfId="0" applyNumberFormat="1" applyFont="1" applyFill="1" applyAlignment="1" applyProtection="1">
      <alignment horizontal="justify" vertical="top" wrapText="1"/>
      <protection/>
    </xf>
    <xf numFmtId="37" fontId="5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Alignment="1" applyProtection="1">
      <alignment horizontal="center"/>
      <protection/>
    </xf>
    <xf numFmtId="37" fontId="0" fillId="0" borderId="0" xfId="0" applyNumberFormat="1" applyFont="1" applyFill="1" applyAlignment="1" applyProtection="1">
      <alignment horizontal="center" vertical="top"/>
      <protection/>
    </xf>
    <xf numFmtId="37" fontId="0" fillId="0" borderId="0" xfId="0" applyNumberFormat="1" applyFill="1" applyAlignment="1">
      <alignment horizontal="left"/>
    </xf>
    <xf numFmtId="37" fontId="0" fillId="0" borderId="0" xfId="0" applyNumberFormat="1" applyFill="1" applyAlignment="1">
      <alignment horizontal="center"/>
    </xf>
    <xf numFmtId="37" fontId="5" fillId="0" borderId="0" xfId="0" applyNumberFormat="1" applyFont="1" applyFill="1" applyAlignment="1">
      <alignment horizontal="left"/>
    </xf>
    <xf numFmtId="37" fontId="5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>
      <alignment horizontal="left"/>
    </xf>
    <xf numFmtId="37" fontId="2" fillId="0" borderId="0" xfId="0" applyNumberFormat="1" applyFont="1" applyFill="1" applyAlignment="1">
      <alignment horizontal="center"/>
    </xf>
    <xf numFmtId="37" fontId="13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Alignment="1">
      <alignment horizontal="center"/>
    </xf>
    <xf numFmtId="37" fontId="0" fillId="0" borderId="0" xfId="42" applyNumberFormat="1" applyFont="1" applyFill="1" applyAlignment="1">
      <alignment horizontal="center"/>
    </xf>
    <xf numFmtId="37" fontId="0" fillId="0" borderId="0" xfId="42" applyNumberFormat="1" applyFont="1" applyFill="1" applyBorder="1" applyAlignment="1">
      <alignment horizontal="center"/>
    </xf>
    <xf numFmtId="37" fontId="0" fillId="0" borderId="0" xfId="42" applyNumberFormat="1" applyFont="1" applyFill="1" applyAlignment="1">
      <alignment horizontal="center"/>
    </xf>
    <xf numFmtId="37" fontId="0" fillId="0" borderId="16" xfId="0" applyNumberFormat="1" applyFill="1" applyBorder="1" applyAlignment="1">
      <alignment horizontal="center"/>
    </xf>
    <xf numFmtId="37" fontId="5" fillId="0" borderId="0" xfId="0" applyNumberFormat="1" applyFont="1" applyFill="1" applyAlignment="1">
      <alignment horizontal="center"/>
    </xf>
    <xf numFmtId="37" fontId="10" fillId="0" borderId="0" xfId="0" applyNumberFormat="1" applyFont="1" applyFill="1" applyAlignment="1">
      <alignment horizontal="center"/>
    </xf>
    <xf numFmtId="37" fontId="1" fillId="0" borderId="0" xfId="0" applyNumberFormat="1" applyFont="1" applyFill="1" applyAlignment="1">
      <alignment/>
    </xf>
    <xf numFmtId="37" fontId="15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/>
    </xf>
    <xf numFmtId="37" fontId="10" fillId="0" borderId="0" xfId="0" applyNumberFormat="1" applyFont="1" applyFill="1" applyAlignment="1">
      <alignment vertical="top" wrapText="1"/>
    </xf>
    <xf numFmtId="37" fontId="5" fillId="0" borderId="0" xfId="0" applyNumberFormat="1" applyFont="1" applyFill="1" applyAlignment="1">
      <alignment horizontal="justify"/>
    </xf>
    <xf numFmtId="37" fontId="1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 horizontal="left"/>
    </xf>
    <xf numFmtId="37" fontId="0" fillId="0" borderId="0" xfId="0" applyNumberFormat="1" applyFont="1" applyFill="1" applyAlignment="1">
      <alignment horizontal="justify" wrapText="1"/>
    </xf>
    <xf numFmtId="37" fontId="18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Border="1" applyAlignment="1">
      <alignment/>
    </xf>
    <xf numFmtId="37" fontId="0" fillId="0" borderId="0" xfId="42" applyNumberFormat="1" applyFont="1" applyFill="1" applyBorder="1" applyAlignment="1">
      <alignment/>
    </xf>
    <xf numFmtId="37" fontId="0" fillId="0" borderId="12" xfId="0" applyNumberFormat="1" applyFont="1" applyFill="1" applyBorder="1" applyAlignment="1">
      <alignment/>
    </xf>
    <xf numFmtId="37" fontId="0" fillId="0" borderId="15" xfId="0" applyNumberFormat="1" applyFont="1" applyFill="1" applyBorder="1" applyAlignment="1">
      <alignment/>
    </xf>
    <xf numFmtId="37" fontId="0" fillId="0" borderId="15" xfId="0" applyNumberFormat="1" applyFont="1" applyFill="1" applyBorder="1" applyAlignment="1">
      <alignment/>
    </xf>
    <xf numFmtId="37" fontId="0" fillId="0" borderId="15" xfId="42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42" applyNumberFormat="1" applyFont="1" applyFill="1" applyBorder="1" applyAlignment="1">
      <alignment/>
    </xf>
    <xf numFmtId="37" fontId="2" fillId="0" borderId="16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 horizontal="justify" wrapText="1"/>
    </xf>
    <xf numFmtId="37" fontId="0" fillId="0" borderId="0" xfId="0" applyNumberFormat="1" applyFont="1" applyFill="1" applyAlignment="1" applyProtection="1">
      <alignment horizontal="justify" wrapText="1"/>
      <protection/>
    </xf>
    <xf numFmtId="37" fontId="0" fillId="0" borderId="0" xfId="0" applyNumberFormat="1" applyFont="1" applyFill="1" applyAlignment="1">
      <alignment horizontal="justify" wrapText="1"/>
    </xf>
    <xf numFmtId="37" fontId="13" fillId="0" borderId="0" xfId="0" applyNumberFormat="1" applyFont="1" applyFill="1" applyAlignment="1" applyProtection="1">
      <alignment horizontal="center"/>
      <protection/>
    </xf>
    <xf numFmtId="37" fontId="2" fillId="0" borderId="12" xfId="0" applyNumberFormat="1" applyFont="1" applyFill="1" applyBorder="1" applyAlignment="1">
      <alignment horizontal="center"/>
    </xf>
    <xf numFmtId="37" fontId="13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 applyProtection="1">
      <alignment horizontal="justify" vertical="top" wrapText="1"/>
      <protection/>
    </xf>
    <xf numFmtId="37" fontId="0" fillId="0" borderId="0" xfId="0" applyNumberFormat="1" applyFont="1" applyFill="1" applyAlignment="1">
      <alignment horizont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zoomScaleSheetLayoutView="100" zoomScalePageLayoutView="0" workbookViewId="0" topLeftCell="A13">
      <selection activeCell="B54" sqref="B54"/>
    </sheetView>
  </sheetViews>
  <sheetFormatPr defaultColWidth="8.28125" defaultRowHeight="12.75"/>
  <cols>
    <col min="1" max="1" width="55.57421875" style="21" customWidth="1"/>
    <col min="2" max="2" width="12.7109375" style="102" customWidth="1"/>
    <col min="3" max="3" width="3.7109375" style="18" customWidth="1"/>
    <col min="4" max="4" width="12.7109375" style="55" customWidth="1"/>
    <col min="5" max="5" width="4.140625" style="18" customWidth="1"/>
    <col min="6" max="6" width="6.00390625" style="18" customWidth="1"/>
    <col min="7" max="7" width="7.00390625" style="18" customWidth="1"/>
    <col min="8" max="16384" width="8.28125" style="18" customWidth="1"/>
  </cols>
  <sheetData>
    <row r="1" spans="1:10" s="47" customFormat="1" ht="15" customHeight="1">
      <c r="A1" s="13" t="s">
        <v>51</v>
      </c>
      <c r="B1" s="90"/>
      <c r="C1" s="48"/>
      <c r="D1" s="61"/>
      <c r="E1" s="48"/>
      <c r="F1" s="48"/>
      <c r="G1" s="48"/>
      <c r="H1" s="48"/>
      <c r="I1" s="48"/>
      <c r="J1" s="48"/>
    </row>
    <row r="2" spans="1:10" s="47" customFormat="1" ht="12" customHeight="1">
      <c r="A2" s="48" t="s">
        <v>0</v>
      </c>
      <c r="B2" s="90"/>
      <c r="C2" s="48"/>
      <c r="D2" s="90"/>
      <c r="E2" s="48"/>
      <c r="F2" s="48"/>
      <c r="G2" s="48"/>
      <c r="H2" s="48"/>
      <c r="I2" s="48"/>
      <c r="J2" s="48"/>
    </row>
    <row r="3" spans="1:10" s="47" customFormat="1" ht="12" customHeight="1">
      <c r="A3" s="13"/>
      <c r="B3" s="90"/>
      <c r="C3" s="48"/>
      <c r="D3" s="90"/>
      <c r="E3" s="48"/>
      <c r="F3" s="48"/>
      <c r="G3" s="49"/>
      <c r="H3" s="48"/>
      <c r="I3" s="48"/>
      <c r="J3" s="48"/>
    </row>
    <row r="4" spans="1:10" s="50" customFormat="1" ht="15">
      <c r="A4" s="13" t="s">
        <v>7</v>
      </c>
      <c r="B4" s="90"/>
      <c r="C4" s="48"/>
      <c r="D4" s="90"/>
      <c r="E4" s="48"/>
      <c r="F4" s="48"/>
      <c r="G4" s="48"/>
      <c r="H4" s="48"/>
      <c r="I4" s="48"/>
      <c r="J4" s="48"/>
    </row>
    <row r="5" spans="1:10" s="47" customFormat="1" ht="15">
      <c r="A5" s="13" t="s">
        <v>127</v>
      </c>
      <c r="B5" s="90"/>
      <c r="C5" s="48"/>
      <c r="D5" s="90"/>
      <c r="E5" s="48"/>
      <c r="F5" s="48"/>
      <c r="G5" s="48"/>
      <c r="H5" s="48"/>
      <c r="I5" s="48"/>
      <c r="J5" s="48"/>
    </row>
    <row r="6" spans="1:10" s="47" customFormat="1" ht="14.25">
      <c r="A6" s="51"/>
      <c r="B6" s="91"/>
      <c r="C6" s="51"/>
      <c r="D6" s="91"/>
      <c r="E6" s="52"/>
      <c r="F6" s="52"/>
      <c r="G6" s="52"/>
      <c r="H6" s="52"/>
      <c r="I6" s="53"/>
      <c r="J6" s="53"/>
    </row>
    <row r="7" spans="1:8" ht="15">
      <c r="A7" s="6"/>
      <c r="B7" s="92" t="s">
        <v>8</v>
      </c>
      <c r="C7" s="9"/>
      <c r="D7" s="92" t="s">
        <v>9</v>
      </c>
      <c r="E7" s="15"/>
      <c r="F7" s="14"/>
      <c r="G7" s="16"/>
      <c r="H7" s="17"/>
    </row>
    <row r="8" spans="1:8" ht="14.25">
      <c r="A8" s="56"/>
      <c r="B8" s="92" t="s">
        <v>26</v>
      </c>
      <c r="C8" s="38"/>
      <c r="D8" s="92" t="s">
        <v>26</v>
      </c>
      <c r="E8" s="19"/>
      <c r="F8" s="19"/>
      <c r="G8" s="20"/>
      <c r="H8" s="17"/>
    </row>
    <row r="9" spans="1:8" ht="14.25">
      <c r="A9" s="56"/>
      <c r="B9" s="92" t="s">
        <v>129</v>
      </c>
      <c r="C9" s="38"/>
      <c r="D9" s="92" t="s">
        <v>128</v>
      </c>
      <c r="E9" s="19"/>
      <c r="F9" s="19"/>
      <c r="G9" s="20"/>
      <c r="H9" s="17"/>
    </row>
    <row r="10" spans="1:8" ht="14.25">
      <c r="A10" s="56"/>
      <c r="B10" s="92" t="s">
        <v>48</v>
      </c>
      <c r="C10" s="8"/>
      <c r="D10" s="92" t="s">
        <v>48</v>
      </c>
      <c r="E10" s="19"/>
      <c r="F10" s="19"/>
      <c r="G10" s="20"/>
      <c r="H10" s="17"/>
    </row>
    <row r="11" spans="1:8" ht="14.25">
      <c r="A11" s="10" t="s">
        <v>53</v>
      </c>
      <c r="B11" s="95"/>
      <c r="C11" s="7"/>
      <c r="D11" s="54"/>
      <c r="E11" s="19"/>
      <c r="F11" s="19"/>
      <c r="G11" s="20"/>
      <c r="H11" s="17"/>
    </row>
    <row r="12" spans="1:8" ht="14.25">
      <c r="A12" s="7" t="s">
        <v>10</v>
      </c>
      <c r="B12" s="95">
        <v>8730628</v>
      </c>
      <c r="C12" s="11"/>
      <c r="D12" s="62">
        <v>8947264</v>
      </c>
      <c r="E12" s="23"/>
      <c r="F12" s="23"/>
      <c r="G12" s="24"/>
      <c r="H12" s="17"/>
    </row>
    <row r="13" spans="1:8" ht="14.25">
      <c r="A13" s="7" t="s">
        <v>101</v>
      </c>
      <c r="B13" s="95">
        <v>3200000</v>
      </c>
      <c r="C13" s="11"/>
      <c r="D13" s="62">
        <v>3203125</v>
      </c>
      <c r="E13" s="23"/>
      <c r="F13" s="23"/>
      <c r="G13" s="24"/>
      <c r="H13" s="17"/>
    </row>
    <row r="14" spans="1:8" ht="14.25">
      <c r="A14" s="7" t="s">
        <v>70</v>
      </c>
      <c r="B14" s="95">
        <v>0</v>
      </c>
      <c r="C14" s="11"/>
      <c r="D14" s="62">
        <v>1038</v>
      </c>
      <c r="E14" s="23"/>
      <c r="F14" s="23"/>
      <c r="G14" s="24"/>
      <c r="H14" s="17"/>
    </row>
    <row r="15" spans="1:8" ht="14.25">
      <c r="A15" s="7" t="s">
        <v>102</v>
      </c>
      <c r="B15" s="96">
        <v>0</v>
      </c>
      <c r="C15" s="11"/>
      <c r="D15" s="63">
        <v>0</v>
      </c>
      <c r="E15" s="23"/>
      <c r="F15" s="23"/>
      <c r="G15" s="24"/>
      <c r="H15" s="17"/>
    </row>
    <row r="16" spans="1:8" ht="14.25">
      <c r="A16" s="39"/>
      <c r="B16" s="95">
        <f>SUM(B12:B15)</f>
        <v>11930628</v>
      </c>
      <c r="C16" s="7"/>
      <c r="D16" s="64">
        <f>SUM(D12:D15)</f>
        <v>12151427</v>
      </c>
      <c r="E16" s="19"/>
      <c r="F16" s="19"/>
      <c r="G16" s="20"/>
      <c r="H16" s="17"/>
    </row>
    <row r="17" spans="1:8" ht="14.25">
      <c r="A17" s="56"/>
      <c r="B17" s="54"/>
      <c r="C17" s="12"/>
      <c r="D17" s="64"/>
      <c r="E17" s="19"/>
      <c r="F17" s="19"/>
      <c r="G17" s="20"/>
      <c r="H17" s="17"/>
    </row>
    <row r="18" spans="1:8" ht="14.25">
      <c r="A18" s="10" t="s">
        <v>27</v>
      </c>
      <c r="B18" s="54"/>
      <c r="C18" s="12"/>
      <c r="D18" s="64"/>
      <c r="E18" s="19"/>
      <c r="F18" s="19"/>
      <c r="G18" s="20"/>
      <c r="H18" s="17"/>
    </row>
    <row r="19" spans="1:8" ht="14.25">
      <c r="A19" s="56" t="s">
        <v>11</v>
      </c>
      <c r="B19" s="97">
        <v>3214042</v>
      </c>
      <c r="C19" s="12"/>
      <c r="D19" s="65">
        <v>3212710</v>
      </c>
      <c r="E19" s="19"/>
      <c r="F19" s="19"/>
      <c r="G19" s="20"/>
      <c r="H19" s="17"/>
    </row>
    <row r="20" spans="1:8" ht="14.25">
      <c r="A20" s="56" t="s">
        <v>33</v>
      </c>
      <c r="B20" s="98">
        <v>3528084</v>
      </c>
      <c r="C20" s="12"/>
      <c r="D20" s="66">
        <v>3366125</v>
      </c>
      <c r="E20" s="19"/>
      <c r="F20" s="19"/>
      <c r="G20" s="25"/>
      <c r="H20" s="17"/>
    </row>
    <row r="21" spans="1:8" ht="14.25">
      <c r="A21" s="56" t="s">
        <v>58</v>
      </c>
      <c r="B21" s="98">
        <v>199827</v>
      </c>
      <c r="C21" s="12"/>
      <c r="D21" s="66">
        <v>226820</v>
      </c>
      <c r="E21" s="19"/>
      <c r="F21" s="19"/>
      <c r="G21" s="25"/>
      <c r="H21" s="17"/>
    </row>
    <row r="22" spans="1:8" ht="14.25">
      <c r="A22" s="56" t="s">
        <v>103</v>
      </c>
      <c r="B22" s="98">
        <v>0</v>
      </c>
      <c r="C22" s="12"/>
      <c r="D22" s="66">
        <v>289106</v>
      </c>
      <c r="E22" s="19"/>
      <c r="F22" s="19"/>
      <c r="G22" s="25"/>
      <c r="H22" s="17"/>
    </row>
    <row r="23" spans="1:8" ht="14.25">
      <c r="A23" s="56" t="s">
        <v>28</v>
      </c>
      <c r="B23" s="99">
        <v>113048.94</v>
      </c>
      <c r="C23" s="12"/>
      <c r="D23" s="68">
        <v>128466</v>
      </c>
      <c r="E23" s="19"/>
      <c r="F23" s="19"/>
      <c r="G23" s="25"/>
      <c r="H23" s="17"/>
    </row>
    <row r="24" spans="1:8" ht="14.25" customHeight="1">
      <c r="A24" s="6"/>
      <c r="B24" s="100">
        <f>SUM(B19:B23)</f>
        <v>7055001.94</v>
      </c>
      <c r="C24" s="34"/>
      <c r="D24" s="93">
        <f>SUM(D19:D23)</f>
        <v>7223227</v>
      </c>
      <c r="E24" s="22"/>
      <c r="F24" s="22"/>
      <c r="G24" s="22"/>
      <c r="H24" s="17"/>
    </row>
    <row r="25" spans="1:8" ht="14.25" customHeight="1">
      <c r="A25" s="6"/>
      <c r="B25" s="95"/>
      <c r="C25" s="6"/>
      <c r="D25" s="62"/>
      <c r="E25" s="22"/>
      <c r="F25" s="22"/>
      <c r="G25" s="22"/>
      <c r="H25" s="17"/>
    </row>
    <row r="26" spans="1:8" ht="19.5" customHeight="1" thickBot="1">
      <c r="A26" s="6" t="s">
        <v>71</v>
      </c>
      <c r="B26" s="101">
        <f>B16+B24</f>
        <v>18985629.94</v>
      </c>
      <c r="C26" s="6"/>
      <c r="D26" s="94">
        <f>D16+D24</f>
        <v>19374654</v>
      </c>
      <c r="E26" s="22"/>
      <c r="F26" s="22"/>
      <c r="G26" s="22"/>
      <c r="H26" s="17"/>
    </row>
    <row r="27" ht="15.75" thickTop="1"/>
    <row r="28" spans="1:8" ht="14.25">
      <c r="A28" s="40" t="s">
        <v>72</v>
      </c>
      <c r="B28" s="54"/>
      <c r="C28" s="12"/>
      <c r="D28" s="64"/>
      <c r="E28" s="25"/>
      <c r="F28" s="25"/>
      <c r="G28" s="17"/>
      <c r="H28" s="17"/>
    </row>
    <row r="29" spans="1:8" ht="14.25">
      <c r="A29" s="3" t="s">
        <v>73</v>
      </c>
      <c r="B29" s="54"/>
      <c r="C29" s="12"/>
      <c r="D29" s="64"/>
      <c r="E29" s="25"/>
      <c r="F29" s="25"/>
      <c r="G29" s="17"/>
      <c r="H29" s="17"/>
    </row>
    <row r="30" spans="1:8" ht="14.25">
      <c r="A30" s="56" t="s">
        <v>104</v>
      </c>
      <c r="B30" s="54">
        <v>14000000</v>
      </c>
      <c r="C30" s="12"/>
      <c r="D30" s="64">
        <v>14000000</v>
      </c>
      <c r="E30" s="25"/>
      <c r="F30" s="25"/>
      <c r="G30" s="17"/>
      <c r="H30" s="17"/>
    </row>
    <row r="31" spans="1:8" ht="14.25">
      <c r="A31" s="56" t="s">
        <v>105</v>
      </c>
      <c r="B31" s="54">
        <v>550571</v>
      </c>
      <c r="C31" s="12"/>
      <c r="D31" s="64">
        <v>550571</v>
      </c>
      <c r="E31" s="25"/>
      <c r="F31" s="25"/>
      <c r="G31" s="17"/>
      <c r="H31" s="17"/>
    </row>
    <row r="32" spans="1:8" ht="14.25">
      <c r="A32" s="56" t="s">
        <v>106</v>
      </c>
      <c r="B32" s="64">
        <v>-151050</v>
      </c>
      <c r="C32" s="12"/>
      <c r="D32" s="64">
        <v>14542</v>
      </c>
      <c r="E32" s="25"/>
      <c r="F32" s="25"/>
      <c r="G32" s="17"/>
      <c r="H32" s="17"/>
    </row>
    <row r="33" spans="1:8" ht="14.25">
      <c r="A33" s="56" t="s">
        <v>107</v>
      </c>
      <c r="B33" s="54">
        <v>-4800158</v>
      </c>
      <c r="C33" s="12"/>
      <c r="D33" s="64">
        <v>-3836102</v>
      </c>
      <c r="E33" s="25"/>
      <c r="F33" s="25"/>
      <c r="G33" s="17"/>
      <c r="H33" s="17"/>
    </row>
    <row r="34" spans="1:8" ht="14.25">
      <c r="A34" s="56" t="s">
        <v>108</v>
      </c>
      <c r="B34" s="67">
        <v>-2575050</v>
      </c>
      <c r="C34" s="12"/>
      <c r="D34" s="67">
        <v>-2575050</v>
      </c>
      <c r="E34" s="25"/>
      <c r="F34" s="25"/>
      <c r="G34" s="17"/>
      <c r="H34" s="17"/>
    </row>
    <row r="35" spans="1:8" ht="19.5" customHeight="1">
      <c r="A35" s="3"/>
      <c r="B35" s="54">
        <f>SUM(B30:B34)</f>
        <v>7024313</v>
      </c>
      <c r="C35" s="12"/>
      <c r="D35" s="62">
        <f>SUM(D30:D34)</f>
        <v>8153961</v>
      </c>
      <c r="E35" s="25"/>
      <c r="F35" s="25"/>
      <c r="G35" s="17"/>
      <c r="H35" s="17"/>
    </row>
    <row r="36" spans="1:8" ht="15" customHeight="1">
      <c r="A36" s="3" t="s">
        <v>74</v>
      </c>
      <c r="B36" s="67">
        <v>0</v>
      </c>
      <c r="C36" s="12"/>
      <c r="D36" s="63">
        <v>0</v>
      </c>
      <c r="E36" s="25"/>
      <c r="F36" s="25"/>
      <c r="G36" s="17"/>
      <c r="H36" s="17"/>
    </row>
    <row r="37" spans="1:8" ht="15" customHeight="1">
      <c r="A37" s="3" t="s">
        <v>75</v>
      </c>
      <c r="B37" s="54">
        <f>B35+B36</f>
        <v>7024313</v>
      </c>
      <c r="C37" s="12"/>
      <c r="D37" s="62">
        <f>D35+D36</f>
        <v>8153961</v>
      </c>
      <c r="E37" s="25"/>
      <c r="F37" s="25"/>
      <c r="G37" s="17"/>
      <c r="H37" s="17"/>
    </row>
    <row r="38" spans="1:8" ht="15" customHeight="1">
      <c r="A38" s="3"/>
      <c r="B38" s="54"/>
      <c r="C38" s="12"/>
      <c r="D38" s="62"/>
      <c r="E38" s="25"/>
      <c r="F38" s="25"/>
      <c r="G38" s="17"/>
      <c r="H38" s="17"/>
    </row>
    <row r="39" spans="1:8" ht="14.25">
      <c r="A39" s="3" t="s">
        <v>76</v>
      </c>
      <c r="B39" s="54"/>
      <c r="C39" s="12"/>
      <c r="D39" s="64"/>
      <c r="E39" s="25"/>
      <c r="F39" s="25"/>
      <c r="G39" s="17"/>
      <c r="H39" s="17"/>
    </row>
    <row r="40" spans="1:8" ht="14.25">
      <c r="A40" s="7" t="s">
        <v>47</v>
      </c>
      <c r="B40" s="97">
        <v>248684.83</v>
      </c>
      <c r="C40" s="12"/>
      <c r="D40" s="65">
        <v>268819</v>
      </c>
      <c r="E40" s="25"/>
      <c r="F40" s="25"/>
      <c r="G40" s="17"/>
      <c r="H40" s="17"/>
    </row>
    <row r="41" spans="1:8" ht="14.25">
      <c r="A41" s="56" t="s">
        <v>109</v>
      </c>
      <c r="B41" s="99">
        <v>4404977.44</v>
      </c>
      <c r="C41" s="12"/>
      <c r="D41" s="68">
        <v>3298524</v>
      </c>
      <c r="E41" s="25"/>
      <c r="F41" s="25"/>
      <c r="G41" s="17"/>
      <c r="H41" s="17"/>
    </row>
    <row r="42" spans="1:8" ht="19.5" customHeight="1">
      <c r="A42" s="3"/>
      <c r="B42" s="103">
        <f>SUM(B40:B41)</f>
        <v>4653662.2700000005</v>
      </c>
      <c r="C42" s="12"/>
      <c r="D42" s="93">
        <f>SUM(D40:D41)</f>
        <v>3567343</v>
      </c>
      <c r="E42" s="25"/>
      <c r="F42" s="25"/>
      <c r="G42" s="17"/>
      <c r="H42" s="17"/>
    </row>
    <row r="43" spans="1:8" ht="19.5" customHeight="1">
      <c r="A43" s="3"/>
      <c r="B43" s="54"/>
      <c r="C43" s="12"/>
      <c r="D43" s="62"/>
      <c r="E43" s="25"/>
      <c r="F43" s="25"/>
      <c r="G43" s="17"/>
      <c r="H43" s="17"/>
    </row>
    <row r="44" spans="1:8" ht="14.25">
      <c r="A44" s="10" t="s">
        <v>77</v>
      </c>
      <c r="B44" s="54"/>
      <c r="C44" s="12"/>
      <c r="D44" s="64"/>
      <c r="E44" s="25"/>
      <c r="F44" s="25"/>
      <c r="G44" s="25"/>
      <c r="H44" s="17"/>
    </row>
    <row r="45" spans="1:8" ht="14.25">
      <c r="A45" s="6" t="s">
        <v>34</v>
      </c>
      <c r="B45" s="97">
        <v>5024340</v>
      </c>
      <c r="C45" s="7"/>
      <c r="D45" s="65">
        <v>4203659</v>
      </c>
      <c r="E45" s="22"/>
      <c r="F45" s="22"/>
      <c r="G45" s="22"/>
      <c r="H45" s="17"/>
    </row>
    <row r="46" spans="1:8" ht="14.25">
      <c r="A46" s="56" t="s">
        <v>45</v>
      </c>
      <c r="B46" s="98">
        <v>157069</v>
      </c>
      <c r="C46" s="12"/>
      <c r="D46" s="66">
        <v>178146</v>
      </c>
      <c r="E46" s="25"/>
      <c r="F46" s="25"/>
      <c r="G46" s="22"/>
      <c r="H46" s="17"/>
    </row>
    <row r="47" spans="1:8" ht="14.25">
      <c r="A47" s="56" t="s">
        <v>46</v>
      </c>
      <c r="B47" s="98">
        <v>0</v>
      </c>
      <c r="C47" s="12"/>
      <c r="D47" s="66">
        <v>0</v>
      </c>
      <c r="E47" s="25"/>
      <c r="F47" s="25"/>
      <c r="G47" s="22"/>
      <c r="H47" s="17"/>
    </row>
    <row r="48" spans="1:8" ht="14.25">
      <c r="A48" s="56" t="s">
        <v>80</v>
      </c>
      <c r="B48" s="99">
        <v>2126246.33</v>
      </c>
      <c r="C48" s="12"/>
      <c r="D48" s="68">
        <v>3271545</v>
      </c>
      <c r="E48" s="25"/>
      <c r="F48" s="25"/>
      <c r="G48" s="17"/>
      <c r="H48" s="17"/>
    </row>
    <row r="49" spans="1:8" ht="19.5" customHeight="1">
      <c r="A49" s="56"/>
      <c r="B49" s="100">
        <f>SUM(B45:B48)</f>
        <v>7307655.33</v>
      </c>
      <c r="C49" s="6"/>
      <c r="D49" s="93">
        <f>SUM(D45:D48)</f>
        <v>7653350</v>
      </c>
      <c r="E49" s="25"/>
      <c r="F49" s="25"/>
      <c r="G49" s="17"/>
      <c r="H49" s="17"/>
    </row>
    <row r="50" spans="1:4" ht="14.25">
      <c r="A50" s="43" t="s">
        <v>78</v>
      </c>
      <c r="B50" s="95">
        <v>11961317</v>
      </c>
      <c r="D50" s="57">
        <f>D42+D49</f>
        <v>11220693</v>
      </c>
    </row>
    <row r="51" spans="1:4" ht="15" thickBot="1">
      <c r="A51" s="43" t="s">
        <v>79</v>
      </c>
      <c r="B51" s="101">
        <f>B37+B50</f>
        <v>18985630</v>
      </c>
      <c r="D51" s="58">
        <f>D37+D50</f>
        <v>19374654</v>
      </c>
    </row>
    <row r="52" ht="15.75" thickTop="1">
      <c r="A52" s="43"/>
    </row>
    <row r="53" spans="1:8" ht="14.25">
      <c r="A53" s="56" t="s">
        <v>86</v>
      </c>
      <c r="B53" s="106">
        <v>0.0502</v>
      </c>
      <c r="C53" s="107"/>
      <c r="D53" s="108">
        <v>0.06</v>
      </c>
      <c r="E53" s="25"/>
      <c r="F53" s="25"/>
      <c r="G53" s="17"/>
      <c r="H53" s="17"/>
    </row>
    <row r="54" spans="1:8" ht="14.25">
      <c r="A54" s="56" t="s">
        <v>94</v>
      </c>
      <c r="B54" s="54"/>
      <c r="C54" s="12"/>
      <c r="D54" s="64"/>
      <c r="E54" s="25"/>
      <c r="F54" s="25"/>
      <c r="G54" s="17"/>
      <c r="H54" s="17"/>
    </row>
    <row r="55" spans="1:8" ht="14.25">
      <c r="A55" s="56"/>
      <c r="B55" s="54"/>
      <c r="C55" s="12"/>
      <c r="D55" s="54"/>
      <c r="E55" s="25"/>
      <c r="F55" s="25"/>
      <c r="G55" s="17"/>
      <c r="H55" s="17"/>
    </row>
    <row r="56" spans="1:8" ht="14.25">
      <c r="A56" s="189" t="s">
        <v>6</v>
      </c>
      <c r="B56" s="189"/>
      <c r="C56" s="189"/>
      <c r="D56" s="189"/>
      <c r="E56" s="26"/>
      <c r="F56" s="26"/>
      <c r="G56" s="17"/>
      <c r="H56" s="17"/>
    </row>
    <row r="57" spans="1:9" ht="15">
      <c r="A57" s="189"/>
      <c r="B57" s="189"/>
      <c r="C57" s="189"/>
      <c r="D57" s="189"/>
      <c r="E57" s="69"/>
      <c r="F57" s="69"/>
      <c r="G57" s="69"/>
      <c r="H57" s="69"/>
      <c r="I57" s="70"/>
    </row>
    <row r="58" spans="1:6" ht="14.25">
      <c r="A58" s="2"/>
      <c r="B58" s="104"/>
      <c r="C58" s="36"/>
      <c r="D58" s="59"/>
      <c r="E58" s="28"/>
      <c r="F58" s="28"/>
    </row>
    <row r="59" spans="1:6" ht="15">
      <c r="A59" s="27"/>
      <c r="B59" s="105"/>
      <c r="C59" s="28"/>
      <c r="D59" s="60"/>
      <c r="E59" s="28"/>
      <c r="F59" s="28"/>
    </row>
    <row r="60" spans="1:6" ht="15">
      <c r="A60" s="27"/>
      <c r="B60" s="105"/>
      <c r="C60" s="28"/>
      <c r="D60" s="60"/>
      <c r="E60" s="28"/>
      <c r="F60" s="28"/>
    </row>
    <row r="61" spans="1:6" ht="15">
      <c r="A61" s="27"/>
      <c r="B61" s="105"/>
      <c r="C61" s="28"/>
      <c r="D61" s="60"/>
      <c r="E61" s="28"/>
      <c r="F61" s="28"/>
    </row>
    <row r="62" spans="1:6" ht="15">
      <c r="A62" s="27"/>
      <c r="B62" s="105"/>
      <c r="C62" s="28"/>
      <c r="D62" s="60"/>
      <c r="E62" s="28"/>
      <c r="F62" s="28"/>
    </row>
    <row r="63" spans="1:6" ht="15">
      <c r="A63" s="27"/>
      <c r="B63" s="105"/>
      <c r="C63" s="28"/>
      <c r="D63" s="60"/>
      <c r="E63" s="28"/>
      <c r="F63" s="28"/>
    </row>
    <row r="64" spans="1:6" ht="15">
      <c r="A64" s="27"/>
      <c r="B64" s="105"/>
      <c r="C64" s="28"/>
      <c r="D64" s="60"/>
      <c r="E64" s="28"/>
      <c r="F64" s="28"/>
    </row>
    <row r="65" spans="1:6" ht="15">
      <c r="A65" s="27"/>
      <c r="B65" s="105"/>
      <c r="C65" s="28"/>
      <c r="D65" s="60"/>
      <c r="E65" s="28"/>
      <c r="F65" s="28"/>
    </row>
    <row r="66" spans="1:6" ht="15">
      <c r="A66" s="27"/>
      <c r="B66" s="105"/>
      <c r="C66" s="28"/>
      <c r="D66" s="60"/>
      <c r="E66" s="28"/>
      <c r="F66" s="28"/>
    </row>
  </sheetData>
  <sheetProtection/>
  <mergeCells count="1">
    <mergeCell ref="A56:D57"/>
  </mergeCells>
  <printOptions horizontalCentered="1"/>
  <pageMargins left="1" right="0.5" top="0.35" bottom="0.5" header="0" footer="0.5"/>
  <pageSetup fitToHeight="1" fitToWidth="1" horizontalDpi="600" verticalDpi="600" orientation="portrait" paperSize="9" scale="95" r:id="rId1"/>
  <headerFooter alignWithMargins="0">
    <oddFooter>&amp;C&amp;9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SheetLayoutView="100" zoomScalePageLayoutView="0" workbookViewId="0" topLeftCell="A13">
      <selection activeCell="B28" sqref="B28"/>
    </sheetView>
  </sheetViews>
  <sheetFormatPr defaultColWidth="8.28125" defaultRowHeight="13.5" customHeight="1"/>
  <cols>
    <col min="1" max="1" width="3.7109375" style="116" customWidth="1"/>
    <col min="2" max="2" width="30.7109375" style="116" customWidth="1"/>
    <col min="3" max="3" width="2.421875" style="116" customWidth="1"/>
    <col min="4" max="4" width="13.7109375" style="152" customWidth="1"/>
    <col min="5" max="5" width="1.7109375" style="152" customWidth="1"/>
    <col min="6" max="6" width="13.28125" style="153" customWidth="1"/>
    <col min="7" max="7" width="1.7109375" style="116" customWidth="1"/>
    <col min="8" max="8" width="12.7109375" style="152" customWidth="1"/>
    <col min="9" max="9" width="1.7109375" style="116" customWidth="1"/>
    <col min="10" max="10" width="12.7109375" style="116" customWidth="1"/>
    <col min="11" max="11" width="2.7109375" style="116" customWidth="1"/>
    <col min="12" max="12" width="12.00390625" style="116" bestFit="1" customWidth="1"/>
    <col min="13" max="13" width="14.00390625" style="116" customWidth="1"/>
    <col min="14" max="14" width="7.8515625" style="116" customWidth="1"/>
    <col min="15" max="15" width="8.28125" style="116" hidden="1" customWidth="1"/>
    <col min="16" max="16" width="12.57421875" style="116" customWidth="1"/>
    <col min="17" max="17" width="10.8515625" style="116" bestFit="1" customWidth="1"/>
    <col min="18" max="16384" width="8.28125" style="116" customWidth="1"/>
  </cols>
  <sheetData>
    <row r="1" spans="1:11" ht="13.5" customHeight="1">
      <c r="A1" s="13" t="s">
        <v>51</v>
      </c>
      <c r="C1" s="48"/>
      <c r="D1" s="48"/>
      <c r="E1" s="48"/>
      <c r="F1" s="48"/>
      <c r="G1" s="48"/>
      <c r="H1" s="48"/>
      <c r="I1" s="48"/>
      <c r="J1" s="61"/>
      <c r="K1" s="48"/>
    </row>
    <row r="2" spans="1:11" ht="13.5" customHeight="1">
      <c r="A2" s="48" t="s">
        <v>0</v>
      </c>
      <c r="C2" s="48"/>
      <c r="D2" s="48"/>
      <c r="E2" s="48"/>
      <c r="F2" s="48"/>
      <c r="G2" s="48"/>
      <c r="H2" s="48"/>
      <c r="I2" s="48"/>
      <c r="J2" s="48"/>
      <c r="K2" s="48"/>
    </row>
    <row r="3" spans="1:11" ht="13.5" customHeight="1">
      <c r="A3" s="13"/>
      <c r="C3" s="48"/>
      <c r="D3" s="48"/>
      <c r="E3" s="48"/>
      <c r="F3" s="48"/>
      <c r="G3" s="48"/>
      <c r="H3" s="49"/>
      <c r="I3" s="48"/>
      <c r="J3" s="48"/>
      <c r="K3" s="48"/>
    </row>
    <row r="4" spans="1:11" s="29" customFormat="1" ht="13.5" customHeight="1">
      <c r="A4" s="13" t="s">
        <v>44</v>
      </c>
      <c r="C4" s="48"/>
      <c r="D4" s="48"/>
      <c r="E4" s="48"/>
      <c r="F4" s="48"/>
      <c r="G4" s="48"/>
      <c r="H4" s="48"/>
      <c r="I4" s="48"/>
      <c r="J4" s="48"/>
      <c r="K4" s="48"/>
    </row>
    <row r="5" spans="1:11" s="29" customFormat="1" ht="13.5" customHeight="1">
      <c r="A5" s="13" t="s">
        <v>138</v>
      </c>
      <c r="C5" s="48"/>
      <c r="D5" s="48"/>
      <c r="E5" s="48"/>
      <c r="F5" s="48"/>
      <c r="G5" s="48"/>
      <c r="H5" s="48"/>
      <c r="I5" s="48"/>
      <c r="J5" s="48"/>
      <c r="K5" s="48"/>
    </row>
    <row r="6" spans="2:11" ht="13.5" customHeight="1"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ht="13.5" customHeight="1">
      <c r="A7" s="117"/>
      <c r="B7" s="117"/>
      <c r="C7" s="117"/>
      <c r="D7" s="118"/>
      <c r="E7" s="118"/>
      <c r="F7" s="119"/>
      <c r="G7" s="117"/>
      <c r="H7" s="118"/>
      <c r="I7" s="117"/>
      <c r="J7" s="117"/>
      <c r="K7" s="46"/>
    </row>
    <row r="8" spans="1:17" ht="13.5" customHeight="1">
      <c r="A8" s="117"/>
      <c r="B8" s="117"/>
      <c r="C8" s="117"/>
      <c r="D8" s="192" t="s">
        <v>19</v>
      </c>
      <c r="E8" s="192"/>
      <c r="F8" s="192"/>
      <c r="G8" s="45"/>
      <c r="H8" s="192" t="s">
        <v>20</v>
      </c>
      <c r="I8" s="192"/>
      <c r="J8" s="192"/>
      <c r="K8" s="46"/>
      <c r="M8" s="120" t="s">
        <v>133</v>
      </c>
      <c r="N8" s="77"/>
      <c r="O8" s="77"/>
      <c r="P8" s="121"/>
      <c r="Q8" s="28"/>
    </row>
    <row r="9" spans="1:17" ht="13.5" customHeight="1">
      <c r="A9" s="45"/>
      <c r="B9" s="45"/>
      <c r="C9" s="45"/>
      <c r="D9" s="122"/>
      <c r="E9" s="122"/>
      <c r="F9" s="122"/>
      <c r="G9" s="45"/>
      <c r="H9" s="118"/>
      <c r="I9" s="122"/>
      <c r="J9" s="122" t="s">
        <v>23</v>
      </c>
      <c r="K9" s="46"/>
      <c r="L9" s="28"/>
      <c r="M9" s="77"/>
      <c r="N9" s="77"/>
      <c r="O9" s="77"/>
      <c r="P9" s="123"/>
      <c r="Q9" s="28"/>
    </row>
    <row r="10" spans="1:17" ht="13.5" customHeight="1">
      <c r="A10" s="45"/>
      <c r="B10" s="45"/>
      <c r="C10" s="45"/>
      <c r="D10" s="122" t="s">
        <v>21</v>
      </c>
      <c r="E10" s="122"/>
      <c r="F10" s="122" t="s">
        <v>23</v>
      </c>
      <c r="G10" s="45"/>
      <c r="H10" s="124" t="s">
        <v>119</v>
      </c>
      <c r="I10" s="122"/>
      <c r="J10" s="124" t="s">
        <v>119</v>
      </c>
      <c r="K10" s="46"/>
      <c r="L10" s="28"/>
      <c r="M10" s="122" t="s">
        <v>119</v>
      </c>
      <c r="N10" s="77"/>
      <c r="O10" s="77"/>
      <c r="P10" s="125"/>
      <c r="Q10" s="28"/>
    </row>
    <row r="11" spans="1:17" ht="13.5" customHeight="1">
      <c r="A11" s="45"/>
      <c r="B11" s="45"/>
      <c r="C11" s="45"/>
      <c r="D11" s="122" t="s">
        <v>22</v>
      </c>
      <c r="E11" s="122"/>
      <c r="F11" s="122" t="s">
        <v>24</v>
      </c>
      <c r="G11" s="45"/>
      <c r="H11" s="122" t="s">
        <v>99</v>
      </c>
      <c r="I11" s="122"/>
      <c r="J11" s="122" t="s">
        <v>100</v>
      </c>
      <c r="K11" s="46"/>
      <c r="L11" s="28"/>
      <c r="M11" s="122" t="s">
        <v>99</v>
      </c>
      <c r="N11" s="77"/>
      <c r="O11" s="77"/>
      <c r="P11" s="125"/>
      <c r="Q11" s="28"/>
    </row>
    <row r="12" spans="1:17" ht="13.5" customHeight="1">
      <c r="A12" s="45"/>
      <c r="B12" s="45"/>
      <c r="C12" s="45"/>
      <c r="D12" s="122" t="s">
        <v>131</v>
      </c>
      <c r="E12" s="122"/>
      <c r="F12" s="122" t="s">
        <v>132</v>
      </c>
      <c r="G12" s="45"/>
      <c r="H12" s="122" t="s">
        <v>131</v>
      </c>
      <c r="I12" s="122"/>
      <c r="J12" s="122" t="s">
        <v>118</v>
      </c>
      <c r="K12" s="46"/>
      <c r="L12" s="28"/>
      <c r="M12" s="122" t="s">
        <v>128</v>
      </c>
      <c r="N12" s="77"/>
      <c r="O12" s="77"/>
      <c r="P12" s="125"/>
      <c r="Q12" s="28"/>
    </row>
    <row r="13" spans="1:17" ht="13.5" customHeight="1">
      <c r="A13" s="45"/>
      <c r="B13" s="45"/>
      <c r="C13" s="45"/>
      <c r="D13" s="125" t="s">
        <v>48</v>
      </c>
      <c r="E13" s="125"/>
      <c r="F13" s="125" t="s">
        <v>48</v>
      </c>
      <c r="G13" s="45"/>
      <c r="H13" s="125" t="s">
        <v>48</v>
      </c>
      <c r="I13" s="45"/>
      <c r="J13" s="125" t="s">
        <v>48</v>
      </c>
      <c r="K13" s="46"/>
      <c r="L13" s="28"/>
      <c r="M13" s="125" t="s">
        <v>48</v>
      </c>
      <c r="N13" s="77"/>
      <c r="O13" s="77"/>
      <c r="P13" s="125"/>
      <c r="Q13" s="28"/>
    </row>
    <row r="14" spans="1:17" ht="13.5" customHeight="1">
      <c r="A14" s="45"/>
      <c r="B14" s="45"/>
      <c r="C14" s="45"/>
      <c r="D14" s="126"/>
      <c r="E14" s="126"/>
      <c r="F14" s="127"/>
      <c r="G14" s="45"/>
      <c r="H14" s="126"/>
      <c r="I14" s="45"/>
      <c r="J14" s="45"/>
      <c r="K14" s="46"/>
      <c r="L14" s="28"/>
      <c r="M14" s="126"/>
      <c r="N14" s="77"/>
      <c r="O14" s="77"/>
      <c r="P14" s="123"/>
      <c r="Q14" s="28"/>
    </row>
    <row r="15" spans="1:17" ht="13.5" customHeight="1">
      <c r="A15" s="128" t="s">
        <v>1</v>
      </c>
      <c r="B15" s="45"/>
      <c r="C15" s="45"/>
      <c r="D15" s="41">
        <v>1835679</v>
      </c>
      <c r="E15" s="126"/>
      <c r="F15" s="129">
        <v>1596756</v>
      </c>
      <c r="G15" s="45"/>
      <c r="H15" s="71">
        <f>+D15</f>
        <v>1835679</v>
      </c>
      <c r="I15" s="45"/>
      <c r="J15" s="129">
        <f>+F15</f>
        <v>1596756</v>
      </c>
      <c r="K15" s="130"/>
      <c r="L15" s="71"/>
      <c r="M15" s="71">
        <f>H15-D15</f>
        <v>0</v>
      </c>
      <c r="N15" s="77"/>
      <c r="O15" s="77"/>
      <c r="P15" s="131"/>
      <c r="Q15" s="28"/>
    </row>
    <row r="16" spans="1:17" ht="13.5" customHeight="1">
      <c r="A16" s="128"/>
      <c r="B16" s="45"/>
      <c r="C16" s="45"/>
      <c r="D16" s="41"/>
      <c r="E16" s="126"/>
      <c r="F16" s="129"/>
      <c r="G16" s="45"/>
      <c r="H16" s="71"/>
      <c r="I16" s="45"/>
      <c r="J16" s="129"/>
      <c r="K16" s="130"/>
      <c r="L16" s="71"/>
      <c r="M16" s="71"/>
      <c r="N16" s="77"/>
      <c r="O16" s="77"/>
      <c r="P16" s="131"/>
      <c r="Q16" s="28"/>
    </row>
    <row r="17" spans="1:17" ht="13.5" customHeight="1">
      <c r="A17" s="128" t="s">
        <v>92</v>
      </c>
      <c r="B17" s="45"/>
      <c r="C17" s="45"/>
      <c r="D17" s="41">
        <v>9369.41</v>
      </c>
      <c r="E17" s="126"/>
      <c r="F17" s="129">
        <v>15000</v>
      </c>
      <c r="G17" s="45"/>
      <c r="H17" s="71">
        <f>+D17</f>
        <v>9369.41</v>
      </c>
      <c r="I17" s="45"/>
      <c r="J17" s="129">
        <f>+F17</f>
        <v>15000</v>
      </c>
      <c r="K17" s="130"/>
      <c r="L17" s="71"/>
      <c r="M17" s="71">
        <f>H17-D17</f>
        <v>0</v>
      </c>
      <c r="N17" s="77"/>
      <c r="O17" s="77"/>
      <c r="P17" s="131"/>
      <c r="Q17" s="28"/>
    </row>
    <row r="18" spans="1:17" ht="13.5" customHeight="1">
      <c r="A18" s="45"/>
      <c r="B18" s="45"/>
      <c r="C18" s="45"/>
      <c r="D18" s="126"/>
      <c r="E18" s="126"/>
      <c r="F18" s="126"/>
      <c r="G18" s="45"/>
      <c r="H18" s="71"/>
      <c r="I18" s="45"/>
      <c r="J18" s="126"/>
      <c r="K18" s="46"/>
      <c r="L18" s="71"/>
      <c r="M18" s="71"/>
      <c r="N18" s="77"/>
      <c r="O18" s="77"/>
      <c r="P18" s="131"/>
      <c r="Q18" s="28"/>
    </row>
    <row r="19" spans="1:17" ht="13.5" customHeight="1">
      <c r="A19" s="45" t="s">
        <v>25</v>
      </c>
      <c r="B19" s="45"/>
      <c r="C19" s="45"/>
      <c r="D19" s="41">
        <f>-1840948.8-935896.1+94917+1038-1-32259</f>
        <v>-2713149.9</v>
      </c>
      <c r="E19" s="126"/>
      <c r="F19" s="129">
        <v>-3097958</v>
      </c>
      <c r="G19" s="45"/>
      <c r="H19" s="71">
        <f>+D19</f>
        <v>-2713149.9</v>
      </c>
      <c r="I19" s="45"/>
      <c r="J19" s="129">
        <f>+F19</f>
        <v>-3097958</v>
      </c>
      <c r="K19" s="130"/>
      <c r="L19" s="71"/>
      <c r="M19" s="71">
        <f>H19-D19</f>
        <v>0</v>
      </c>
      <c r="N19" s="77"/>
      <c r="O19" s="77"/>
      <c r="P19" s="131"/>
      <c r="Q19" s="28"/>
    </row>
    <row r="20" spans="1:17" ht="13.5" customHeight="1">
      <c r="A20" s="45"/>
      <c r="B20" s="45"/>
      <c r="C20" s="45"/>
      <c r="D20" s="132"/>
      <c r="E20" s="126"/>
      <c r="F20" s="73"/>
      <c r="G20" s="45"/>
      <c r="H20" s="74"/>
      <c r="I20" s="45"/>
      <c r="J20" s="73"/>
      <c r="K20" s="130"/>
      <c r="L20" s="71"/>
      <c r="M20" s="74"/>
      <c r="N20" s="77"/>
      <c r="O20" s="77"/>
      <c r="P20" s="131"/>
      <c r="Q20" s="28"/>
    </row>
    <row r="21" spans="1:17" ht="19.5" customHeight="1">
      <c r="A21" s="133" t="s">
        <v>87</v>
      </c>
      <c r="B21" s="45"/>
      <c r="C21" s="45"/>
      <c r="D21" s="41">
        <v>-868102</v>
      </c>
      <c r="E21" s="126"/>
      <c r="F21" s="129">
        <f>SUM(F15:F20)</f>
        <v>-1486202</v>
      </c>
      <c r="G21" s="36"/>
      <c r="H21" s="41">
        <v>-868102</v>
      </c>
      <c r="I21" s="36"/>
      <c r="J21" s="129">
        <f>SUM(J15:J20)</f>
        <v>-1486202</v>
      </c>
      <c r="K21" s="46"/>
      <c r="L21" s="41"/>
      <c r="M21" s="41">
        <f>SUM(M15:M20)</f>
        <v>0</v>
      </c>
      <c r="N21" s="77"/>
      <c r="O21" s="77"/>
      <c r="P21" s="123"/>
      <c r="Q21" s="28"/>
    </row>
    <row r="22" spans="1:17" ht="13.5" customHeight="1">
      <c r="A22" s="134"/>
      <c r="B22" s="45"/>
      <c r="C22" s="45"/>
      <c r="D22" s="41"/>
      <c r="E22" s="41"/>
      <c r="F22" s="41"/>
      <c r="G22" s="36"/>
      <c r="H22" s="71"/>
      <c r="I22" s="36"/>
      <c r="J22" s="41"/>
      <c r="K22" s="46"/>
      <c r="L22" s="71"/>
      <c r="M22" s="71"/>
      <c r="N22" s="77"/>
      <c r="O22" s="77"/>
      <c r="P22" s="131"/>
      <c r="Q22" s="28"/>
    </row>
    <row r="23" spans="1:17" ht="13.5" customHeight="1">
      <c r="A23" s="44" t="s">
        <v>3</v>
      </c>
      <c r="B23" s="72"/>
      <c r="C23" s="45"/>
      <c r="D23" s="41">
        <v>-94916</v>
      </c>
      <c r="E23" s="41"/>
      <c r="F23" s="129">
        <v>-117914</v>
      </c>
      <c r="G23" s="36"/>
      <c r="H23" s="71">
        <f>+D23</f>
        <v>-94916</v>
      </c>
      <c r="I23" s="36"/>
      <c r="J23" s="129">
        <f>+F23</f>
        <v>-117914</v>
      </c>
      <c r="K23" s="46"/>
      <c r="L23" s="71"/>
      <c r="M23" s="71">
        <f>H23-D23</f>
        <v>0</v>
      </c>
      <c r="N23" s="77"/>
      <c r="O23" s="77"/>
      <c r="P23" s="131"/>
      <c r="Q23" s="28"/>
    </row>
    <row r="24" spans="1:17" ht="13.5" customHeight="1">
      <c r="A24" s="44"/>
      <c r="B24" s="72"/>
      <c r="C24" s="45"/>
      <c r="D24" s="41"/>
      <c r="E24" s="41"/>
      <c r="F24" s="129"/>
      <c r="G24" s="36"/>
      <c r="H24" s="71"/>
      <c r="I24" s="36"/>
      <c r="J24" s="129"/>
      <c r="K24" s="46"/>
      <c r="L24" s="71"/>
      <c r="M24" s="71"/>
      <c r="N24" s="77"/>
      <c r="O24" s="77"/>
      <c r="P24" s="131"/>
      <c r="Q24" s="28"/>
    </row>
    <row r="25" spans="1:17" ht="13.5" customHeight="1">
      <c r="A25" s="44" t="s">
        <v>54</v>
      </c>
      <c r="B25" s="72"/>
      <c r="C25" s="45"/>
      <c r="D25" s="41">
        <v>-1038</v>
      </c>
      <c r="E25" s="41"/>
      <c r="F25" s="129">
        <v>-986</v>
      </c>
      <c r="G25" s="36"/>
      <c r="H25" s="71">
        <f>+D25</f>
        <v>-1038</v>
      </c>
      <c r="I25" s="36"/>
      <c r="J25" s="129">
        <f>+F25</f>
        <v>-986</v>
      </c>
      <c r="K25" s="46"/>
      <c r="L25" s="71"/>
      <c r="M25" s="71">
        <f>H25-D25</f>
        <v>0</v>
      </c>
      <c r="N25" s="77"/>
      <c r="O25" s="77"/>
      <c r="P25" s="131"/>
      <c r="Q25" s="28"/>
    </row>
    <row r="26" spans="1:17" ht="13.5" customHeight="1">
      <c r="A26" s="44"/>
      <c r="B26" s="72"/>
      <c r="C26" s="45"/>
      <c r="D26" s="41"/>
      <c r="E26" s="41"/>
      <c r="F26" s="129"/>
      <c r="G26" s="36"/>
      <c r="H26" s="71"/>
      <c r="I26" s="36"/>
      <c r="J26" s="129"/>
      <c r="K26" s="46"/>
      <c r="L26" s="71"/>
      <c r="M26" s="71"/>
      <c r="N26" s="77"/>
      <c r="O26" s="77"/>
      <c r="P26" s="131"/>
      <c r="Q26" s="28"/>
    </row>
    <row r="27" spans="1:17" ht="13.5" customHeight="1">
      <c r="A27" s="44" t="s">
        <v>122</v>
      </c>
      <c r="B27" s="72"/>
      <c r="C27" s="45"/>
      <c r="D27" s="41">
        <v>0</v>
      </c>
      <c r="E27" s="41"/>
      <c r="F27" s="129">
        <v>0</v>
      </c>
      <c r="G27" s="36"/>
      <c r="H27" s="71">
        <v>0</v>
      </c>
      <c r="I27" s="36"/>
      <c r="J27" s="129">
        <f>+F27</f>
        <v>0</v>
      </c>
      <c r="K27" s="46"/>
      <c r="L27" s="71"/>
      <c r="M27" s="71">
        <f>H27-D27</f>
        <v>0</v>
      </c>
      <c r="N27" s="77"/>
      <c r="O27" s="77"/>
      <c r="P27" s="131"/>
      <c r="Q27" s="28"/>
    </row>
    <row r="28" spans="1:17" ht="13.5" customHeight="1">
      <c r="A28" s="44"/>
      <c r="B28" s="72"/>
      <c r="C28" s="45"/>
      <c r="D28" s="73"/>
      <c r="E28" s="41"/>
      <c r="F28" s="135"/>
      <c r="G28" s="36"/>
      <c r="H28" s="74"/>
      <c r="I28" s="36"/>
      <c r="J28" s="135"/>
      <c r="K28" s="46"/>
      <c r="L28" s="71"/>
      <c r="M28" s="74"/>
      <c r="N28" s="77"/>
      <c r="O28" s="77"/>
      <c r="P28" s="123"/>
      <c r="Q28" s="28"/>
    </row>
    <row r="29" spans="1:17" ht="19.5" customHeight="1">
      <c r="A29" s="133" t="s">
        <v>88</v>
      </c>
      <c r="B29" s="45"/>
      <c r="C29" s="45"/>
      <c r="D29" s="41">
        <f>SUM(D21:D28)</f>
        <v>-964056</v>
      </c>
      <c r="E29" s="41"/>
      <c r="F29" s="129">
        <f>SUM(F21:F28)</f>
        <v>-1605102</v>
      </c>
      <c r="G29" s="36"/>
      <c r="H29" s="41">
        <f>SUM(H21:H28)</f>
        <v>-964056</v>
      </c>
      <c r="I29" s="36"/>
      <c r="J29" s="129">
        <f>SUM(J21:J28)</f>
        <v>-1605102</v>
      </c>
      <c r="K29" s="46"/>
      <c r="L29" s="41"/>
      <c r="M29" s="41">
        <f>SUM(M21:M28)</f>
        <v>0</v>
      </c>
      <c r="N29" s="77"/>
      <c r="O29" s="77"/>
      <c r="P29" s="131"/>
      <c r="Q29" s="28"/>
    </row>
    <row r="30" spans="1:17" ht="13.5" customHeight="1">
      <c r="A30" s="45"/>
      <c r="B30" s="45"/>
      <c r="C30" s="45"/>
      <c r="D30" s="41"/>
      <c r="E30" s="41"/>
      <c r="F30" s="41"/>
      <c r="G30" s="36"/>
      <c r="H30" s="71"/>
      <c r="I30" s="36"/>
      <c r="J30" s="41"/>
      <c r="K30" s="46"/>
      <c r="L30" s="71"/>
      <c r="M30" s="71"/>
      <c r="N30" s="77"/>
      <c r="O30" s="77"/>
      <c r="P30" s="131"/>
      <c r="Q30" s="28"/>
    </row>
    <row r="31" spans="1:17" ht="13.5" customHeight="1">
      <c r="A31" s="128" t="s">
        <v>43</v>
      </c>
      <c r="B31" s="45"/>
      <c r="C31" s="45"/>
      <c r="D31" s="71">
        <v>0</v>
      </c>
      <c r="E31" s="41"/>
      <c r="F31" s="129">
        <v>0</v>
      </c>
      <c r="G31" s="36"/>
      <c r="H31" s="71">
        <v>0</v>
      </c>
      <c r="I31" s="36"/>
      <c r="J31" s="129">
        <f>+F31</f>
        <v>0</v>
      </c>
      <c r="K31" s="46"/>
      <c r="L31" s="71"/>
      <c r="M31" s="71">
        <f>H31-D31</f>
        <v>0</v>
      </c>
      <c r="N31" s="77"/>
      <c r="O31" s="77"/>
      <c r="P31" s="136"/>
      <c r="Q31" s="28"/>
    </row>
    <row r="32" spans="1:17" ht="13.5" customHeight="1">
      <c r="A32" s="128"/>
      <c r="B32" s="45"/>
      <c r="C32" s="45"/>
      <c r="D32" s="73"/>
      <c r="E32" s="41"/>
      <c r="F32" s="73"/>
      <c r="G32" s="36"/>
      <c r="H32" s="74"/>
      <c r="I32" s="36"/>
      <c r="J32" s="73"/>
      <c r="K32" s="46"/>
      <c r="L32" s="71"/>
      <c r="M32" s="74"/>
      <c r="N32" s="77"/>
      <c r="O32" s="77"/>
      <c r="P32" s="123"/>
      <c r="Q32" s="28"/>
    </row>
    <row r="33" spans="1:17" ht="19.5" customHeight="1" thickBot="1">
      <c r="A33" s="137" t="s">
        <v>89</v>
      </c>
      <c r="B33" s="45"/>
      <c r="C33" s="45"/>
      <c r="D33" s="138">
        <f>D29+D31</f>
        <v>-964056</v>
      </c>
      <c r="E33" s="126"/>
      <c r="F33" s="139">
        <f>SUM(F29:F32)</f>
        <v>-1605102</v>
      </c>
      <c r="G33" s="45"/>
      <c r="H33" s="138">
        <f>SUM(H29:H31)</f>
        <v>-964056</v>
      </c>
      <c r="I33" s="45"/>
      <c r="J33" s="139">
        <f>SUM(J29:J32)</f>
        <v>-1605102</v>
      </c>
      <c r="K33" s="46"/>
      <c r="L33" s="42"/>
      <c r="M33" s="138">
        <f>SUM(M29:M31)</f>
        <v>0</v>
      </c>
      <c r="N33" s="77"/>
      <c r="O33" s="77"/>
      <c r="P33" s="136"/>
      <c r="Q33" s="28"/>
    </row>
    <row r="34" spans="1:17" ht="13.5" customHeight="1" thickTop="1">
      <c r="A34" s="140"/>
      <c r="B34" s="45"/>
      <c r="C34" s="45"/>
      <c r="D34" s="42"/>
      <c r="E34" s="126"/>
      <c r="F34" s="42"/>
      <c r="G34" s="45"/>
      <c r="H34" s="41"/>
      <c r="I34" s="45"/>
      <c r="J34" s="42"/>
      <c r="K34" s="46"/>
      <c r="L34" s="41"/>
      <c r="M34" s="41"/>
      <c r="N34" s="77"/>
      <c r="O34" s="77"/>
      <c r="P34" s="123"/>
      <c r="Q34" s="28"/>
    </row>
    <row r="35" spans="1:17" ht="13.5" customHeight="1">
      <c r="A35" s="128"/>
      <c r="B35" s="45"/>
      <c r="C35" s="45"/>
      <c r="D35" s="42"/>
      <c r="E35" s="126"/>
      <c r="F35" s="42"/>
      <c r="G35" s="45"/>
      <c r="H35" s="42"/>
      <c r="I35" s="45"/>
      <c r="J35" s="42"/>
      <c r="K35" s="46"/>
      <c r="L35" s="42"/>
      <c r="M35" s="42"/>
      <c r="N35" s="123"/>
      <c r="O35" s="75"/>
      <c r="P35" s="76"/>
      <c r="Q35" s="28"/>
    </row>
    <row r="36" spans="1:17" ht="13.5" customHeight="1">
      <c r="A36" s="128" t="s">
        <v>81</v>
      </c>
      <c r="B36" s="45"/>
      <c r="C36" s="45"/>
      <c r="D36" s="42"/>
      <c r="E36" s="126"/>
      <c r="F36" s="42"/>
      <c r="G36" s="45"/>
      <c r="H36" s="42"/>
      <c r="I36" s="45"/>
      <c r="J36" s="42"/>
      <c r="K36" s="46"/>
      <c r="L36" s="42"/>
      <c r="M36" s="42"/>
      <c r="N36" s="123"/>
      <c r="O36" s="75"/>
      <c r="P36" s="75"/>
      <c r="Q36" s="28"/>
    </row>
    <row r="37" spans="1:17" ht="13.5" customHeight="1">
      <c r="A37" s="128" t="s">
        <v>82</v>
      </c>
      <c r="B37" s="45"/>
      <c r="C37" s="45"/>
      <c r="D37" s="42">
        <f>+D33</f>
        <v>-964056</v>
      </c>
      <c r="E37" s="126"/>
      <c r="F37" s="42">
        <f>+F33</f>
        <v>-1605102</v>
      </c>
      <c r="G37" s="45"/>
      <c r="H37" s="41">
        <f>+D37</f>
        <v>-964056</v>
      </c>
      <c r="I37" s="45"/>
      <c r="J37" s="42">
        <f>+F37</f>
        <v>-1605102</v>
      </c>
      <c r="K37" s="46"/>
      <c r="L37" s="42"/>
      <c r="M37" s="41">
        <f>H37-D37</f>
        <v>0</v>
      </c>
      <c r="N37" s="123"/>
      <c r="O37" s="77"/>
      <c r="P37" s="78"/>
      <c r="Q37" s="28"/>
    </row>
    <row r="38" spans="1:17" ht="13.5" customHeight="1">
      <c r="A38" s="128" t="s">
        <v>83</v>
      </c>
      <c r="B38" s="45"/>
      <c r="C38" s="45"/>
      <c r="D38" s="42">
        <v>0</v>
      </c>
      <c r="E38" s="126"/>
      <c r="F38" s="141">
        <v>0</v>
      </c>
      <c r="G38" s="45"/>
      <c r="H38" s="42">
        <v>0</v>
      </c>
      <c r="I38" s="45"/>
      <c r="J38" s="141">
        <f>+F38</f>
        <v>0</v>
      </c>
      <c r="K38" s="46"/>
      <c r="L38" s="42"/>
      <c r="M38" s="42">
        <v>0</v>
      </c>
      <c r="N38" s="28"/>
      <c r="O38" s="28"/>
      <c r="P38" s="28"/>
      <c r="Q38" s="28"/>
    </row>
    <row r="39" spans="1:17" ht="13.5" customHeight="1" thickBot="1">
      <c r="A39" s="140"/>
      <c r="B39" s="45"/>
      <c r="C39" s="45"/>
      <c r="D39" s="142">
        <f>SUM(D37:D38)</f>
        <v>-964056</v>
      </c>
      <c r="E39" s="126"/>
      <c r="F39" s="143">
        <f>SUM(F37:F38)</f>
        <v>-1605102</v>
      </c>
      <c r="G39" s="45"/>
      <c r="H39" s="142">
        <f>SUM(H37:H38)</f>
        <v>-964056</v>
      </c>
      <c r="I39" s="45"/>
      <c r="J39" s="143">
        <f>SUM(J37:J38)</f>
        <v>-1605102</v>
      </c>
      <c r="K39" s="46"/>
      <c r="L39" s="42"/>
      <c r="M39" s="142">
        <f>SUM(M37:M38)</f>
        <v>0</v>
      </c>
      <c r="N39" s="28"/>
      <c r="O39" s="28"/>
      <c r="P39" s="28"/>
      <c r="Q39" s="28"/>
    </row>
    <row r="40" spans="1:17" ht="13.5" customHeight="1" thickTop="1">
      <c r="A40" s="140"/>
      <c r="B40" s="45"/>
      <c r="C40" s="45"/>
      <c r="D40" s="42"/>
      <c r="E40" s="126"/>
      <c r="F40" s="42"/>
      <c r="G40" s="45"/>
      <c r="H40" s="42"/>
      <c r="I40" s="45"/>
      <c r="J40" s="42"/>
      <c r="K40" s="46"/>
      <c r="L40" s="42"/>
      <c r="M40" s="71"/>
      <c r="N40" s="28"/>
      <c r="O40" s="28"/>
      <c r="P40" s="28"/>
      <c r="Q40" s="28"/>
    </row>
    <row r="41" spans="1:17" ht="13.5" customHeight="1">
      <c r="A41" s="133" t="s">
        <v>4</v>
      </c>
      <c r="B41" s="45"/>
      <c r="C41" s="45"/>
      <c r="D41" s="126"/>
      <c r="E41" s="126"/>
      <c r="F41" s="127"/>
      <c r="G41" s="45"/>
      <c r="H41" s="126"/>
      <c r="I41" s="45"/>
      <c r="J41" s="127"/>
      <c r="K41" s="46"/>
      <c r="L41" s="41"/>
      <c r="M41" s="71"/>
      <c r="N41" s="28"/>
      <c r="O41" s="28"/>
      <c r="P41" s="28"/>
      <c r="Q41" s="28"/>
    </row>
    <row r="42" spans="1:17" ht="13.5" customHeight="1">
      <c r="A42" s="126" t="s">
        <v>5</v>
      </c>
      <c r="B42" s="45"/>
      <c r="C42" s="126"/>
      <c r="D42" s="144">
        <v>-0.69</v>
      </c>
      <c r="E42" s="109"/>
      <c r="F42" s="145">
        <v>-1.15</v>
      </c>
      <c r="G42" s="109"/>
      <c r="H42" s="144">
        <f>+D42</f>
        <v>-0.69</v>
      </c>
      <c r="I42" s="109"/>
      <c r="J42" s="145">
        <f>+F42</f>
        <v>-1.15</v>
      </c>
      <c r="K42" s="46"/>
      <c r="L42" s="79"/>
      <c r="M42" s="71"/>
      <c r="N42" s="28"/>
      <c r="O42" s="28"/>
      <c r="P42" s="28"/>
      <c r="Q42" s="28"/>
    </row>
    <row r="43" spans="1:17" ht="13.5" customHeight="1">
      <c r="A43" s="45"/>
      <c r="B43" s="126"/>
      <c r="C43" s="126"/>
      <c r="D43" s="109"/>
      <c r="E43" s="109"/>
      <c r="F43" s="109"/>
      <c r="G43" s="109"/>
      <c r="H43" s="109"/>
      <c r="I43" s="109"/>
      <c r="J43" s="109"/>
      <c r="K43" s="46"/>
      <c r="L43" s="28"/>
      <c r="M43" s="71"/>
      <c r="N43" s="28"/>
      <c r="O43" s="28"/>
      <c r="P43" s="28"/>
      <c r="Q43" s="28"/>
    </row>
    <row r="44" spans="1:17" ht="13.5" customHeight="1">
      <c r="A44" s="45"/>
      <c r="B44" s="126"/>
      <c r="C44" s="126"/>
      <c r="D44" s="110"/>
      <c r="E44" s="111"/>
      <c r="F44" s="111"/>
      <c r="G44" s="112"/>
      <c r="H44" s="110"/>
      <c r="I44" s="112"/>
      <c r="J44" s="111"/>
      <c r="K44" s="46"/>
      <c r="L44" s="28"/>
      <c r="M44" s="71"/>
      <c r="N44" s="28"/>
      <c r="O44" s="28"/>
      <c r="P44" s="28"/>
      <c r="Q44" s="28"/>
    </row>
    <row r="45" spans="1:17" ht="13.5" customHeight="1">
      <c r="A45" s="146"/>
      <c r="B45" s="82"/>
      <c r="C45" s="81"/>
      <c r="D45" s="113"/>
      <c r="E45" s="114"/>
      <c r="F45" s="114"/>
      <c r="G45" s="115"/>
      <c r="H45" s="113"/>
      <c r="I45" s="115"/>
      <c r="J45" s="114"/>
      <c r="K45" s="46"/>
      <c r="L45" s="28"/>
      <c r="M45" s="71"/>
      <c r="N45" s="28"/>
      <c r="O45" s="28"/>
      <c r="P45" s="28"/>
      <c r="Q45" s="28"/>
    </row>
    <row r="46" spans="1:17" ht="13.5" customHeight="1">
      <c r="A46" s="82"/>
      <c r="B46" s="82"/>
      <c r="C46" s="81"/>
      <c r="D46" s="80"/>
      <c r="E46" s="81"/>
      <c r="F46" s="81"/>
      <c r="G46" s="82"/>
      <c r="H46" s="80"/>
      <c r="I46" s="82"/>
      <c r="J46" s="81"/>
      <c r="K46" s="46"/>
      <c r="L46" s="28"/>
      <c r="M46" s="41"/>
      <c r="N46" s="28"/>
      <c r="O46" s="28"/>
      <c r="P46" s="28"/>
      <c r="Q46" s="28"/>
    </row>
    <row r="47" spans="1:17" ht="13.5" customHeight="1">
      <c r="A47" s="82"/>
      <c r="B47" s="147"/>
      <c r="C47" s="147"/>
      <c r="D47" s="147"/>
      <c r="E47" s="147"/>
      <c r="F47" s="147"/>
      <c r="G47" s="147"/>
      <c r="H47" s="147"/>
      <c r="I47" s="147"/>
      <c r="J47" s="147"/>
      <c r="K47" s="46"/>
      <c r="M47" s="71"/>
      <c r="N47" s="28"/>
      <c r="O47" s="28"/>
      <c r="P47" s="28"/>
      <c r="Q47" s="28"/>
    </row>
    <row r="48" spans="1:17" ht="13.5" customHeight="1">
      <c r="A48" s="190" t="s">
        <v>6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48"/>
      <c r="M48" s="71"/>
      <c r="N48" s="28"/>
      <c r="O48" s="28"/>
      <c r="P48" s="28"/>
      <c r="Q48" s="28"/>
    </row>
    <row r="49" spans="1:17" ht="13.5" customHeight="1">
      <c r="A49" s="191"/>
      <c r="B49" s="191"/>
      <c r="C49" s="191"/>
      <c r="D49" s="191"/>
      <c r="E49" s="191"/>
      <c r="F49" s="191"/>
      <c r="G49" s="191"/>
      <c r="H49" s="191"/>
      <c r="I49" s="191"/>
      <c r="J49" s="191"/>
      <c r="K49" s="46"/>
      <c r="M49" s="71"/>
      <c r="N49" s="28"/>
      <c r="O49" s="28"/>
      <c r="P49" s="28"/>
      <c r="Q49" s="28"/>
    </row>
    <row r="50" spans="1:17" ht="13.5" customHeight="1">
      <c r="A50" s="82"/>
      <c r="B50" s="82"/>
      <c r="C50" s="81"/>
      <c r="D50" s="149"/>
      <c r="E50" s="149"/>
      <c r="F50" s="149"/>
      <c r="G50" s="149"/>
      <c r="H50" s="149"/>
      <c r="I50" s="149"/>
      <c r="J50" s="149"/>
      <c r="K50" s="150"/>
      <c r="L50" s="151"/>
      <c r="M50" s="71"/>
      <c r="N50" s="28"/>
      <c r="O50" s="28"/>
      <c r="P50" s="28"/>
      <c r="Q50" s="28"/>
    </row>
    <row r="51" spans="1:17" ht="13.5" customHeight="1">
      <c r="A51" s="190"/>
      <c r="B51" s="191"/>
      <c r="C51" s="191"/>
      <c r="D51" s="191"/>
      <c r="E51" s="191"/>
      <c r="F51" s="191"/>
      <c r="G51" s="191"/>
      <c r="H51" s="191"/>
      <c r="I51" s="191"/>
      <c r="J51" s="191"/>
      <c r="K51" s="46"/>
      <c r="M51" s="71"/>
      <c r="N51" s="28"/>
      <c r="O51" s="28"/>
      <c r="P51" s="28"/>
      <c r="Q51" s="28"/>
    </row>
    <row r="52" spans="1:17" ht="13.5" customHeight="1">
      <c r="A52" s="191"/>
      <c r="B52" s="191"/>
      <c r="C52" s="191"/>
      <c r="D52" s="191"/>
      <c r="E52" s="191"/>
      <c r="F52" s="191"/>
      <c r="G52" s="191"/>
      <c r="H52" s="191"/>
      <c r="I52" s="191"/>
      <c r="J52" s="191"/>
      <c r="M52" s="41"/>
      <c r="N52" s="28"/>
      <c r="O52" s="28"/>
      <c r="P52" s="28"/>
      <c r="Q52" s="28"/>
    </row>
    <row r="53" spans="13:17" ht="13.5" customHeight="1">
      <c r="M53" s="71"/>
      <c r="N53" s="28"/>
      <c r="O53" s="28"/>
      <c r="P53" s="28"/>
      <c r="Q53" s="28"/>
    </row>
    <row r="54" spans="13:17" ht="13.5" customHeight="1">
      <c r="M54" s="71"/>
      <c r="N54" s="28"/>
      <c r="O54" s="28"/>
      <c r="P54" s="28"/>
      <c r="Q54" s="28"/>
    </row>
    <row r="55" spans="13:17" ht="13.5" customHeight="1">
      <c r="M55" s="71"/>
      <c r="N55" s="28"/>
      <c r="O55" s="28"/>
      <c r="P55" s="28"/>
      <c r="Q55" s="28"/>
    </row>
    <row r="56" spans="13:17" ht="13.5" customHeight="1">
      <c r="M56" s="42"/>
      <c r="N56" s="28"/>
      <c r="O56" s="28"/>
      <c r="P56" s="28"/>
      <c r="Q56" s="28"/>
    </row>
    <row r="57" spans="13:17" ht="13.5" customHeight="1">
      <c r="M57" s="41"/>
      <c r="N57" s="28"/>
      <c r="O57" s="28"/>
      <c r="P57" s="28"/>
      <c r="Q57" s="28"/>
    </row>
    <row r="58" spans="13:17" ht="13.5" customHeight="1">
      <c r="M58" s="42"/>
      <c r="N58" s="28"/>
      <c r="O58" s="28"/>
      <c r="P58" s="28"/>
      <c r="Q58" s="28"/>
    </row>
    <row r="59" spans="13:17" ht="13.5" customHeight="1">
      <c r="M59" s="42"/>
      <c r="N59" s="28"/>
      <c r="O59" s="28"/>
      <c r="P59" s="28"/>
      <c r="Q59" s="28"/>
    </row>
    <row r="60" spans="13:17" ht="13.5" customHeight="1">
      <c r="M60" s="41"/>
      <c r="N60" s="28"/>
      <c r="O60" s="28"/>
      <c r="P60" s="28"/>
      <c r="Q60" s="28"/>
    </row>
    <row r="61" spans="13:17" ht="13.5" customHeight="1">
      <c r="M61" s="42"/>
      <c r="N61" s="28"/>
      <c r="O61" s="28"/>
      <c r="P61" s="28"/>
      <c r="Q61" s="28"/>
    </row>
    <row r="62" spans="13:17" ht="13.5" customHeight="1">
      <c r="M62" s="42"/>
      <c r="N62" s="28"/>
      <c r="O62" s="28"/>
      <c r="P62" s="28"/>
      <c r="Q62" s="28"/>
    </row>
    <row r="63" spans="13:17" ht="13.5" customHeight="1">
      <c r="M63" s="42"/>
      <c r="N63" s="28"/>
      <c r="O63" s="28"/>
      <c r="P63" s="28"/>
      <c r="Q63" s="28"/>
    </row>
    <row r="64" spans="13:17" ht="13.5" customHeight="1">
      <c r="M64" s="28"/>
      <c r="N64" s="28"/>
      <c r="O64" s="28"/>
      <c r="P64" s="28"/>
      <c r="Q64" s="28"/>
    </row>
    <row r="66" ht="13.5" customHeight="1">
      <c r="M66" s="126"/>
    </row>
    <row r="67" ht="13.5" customHeight="1">
      <c r="M67" s="154"/>
    </row>
  </sheetData>
  <sheetProtection/>
  <mergeCells count="4">
    <mergeCell ref="A51:J52"/>
    <mergeCell ref="D8:F8"/>
    <mergeCell ref="H8:J8"/>
    <mergeCell ref="A48:J49"/>
  </mergeCells>
  <printOptions horizontalCentered="1"/>
  <pageMargins left="0.75" right="0.5" top="0.5" bottom="0.5" header="0" footer="0.5"/>
  <pageSetup fitToHeight="1" fitToWidth="1" horizontalDpi="600" verticalDpi="600" orientation="portrait" paperSize="9" scale="74" r:id="rId1"/>
  <headerFooter alignWithMargins="0">
    <oddFooter>&amp;C&amp;9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zoomScalePageLayoutView="0" workbookViewId="0" topLeftCell="B1">
      <selection activeCell="D10" sqref="D10"/>
    </sheetView>
  </sheetViews>
  <sheetFormatPr defaultColWidth="9.140625" defaultRowHeight="12.75"/>
  <cols>
    <col min="1" max="3" width="9.140625" style="155" customWidth="1"/>
    <col min="4" max="4" width="12.28125" style="156" customWidth="1"/>
    <col min="5" max="5" width="2.57421875" style="156" customWidth="1"/>
    <col min="6" max="6" width="11.28125" style="156" customWidth="1"/>
    <col min="7" max="7" width="2.57421875" style="156" customWidth="1"/>
    <col min="8" max="8" width="9.28125" style="156" bestFit="1" customWidth="1"/>
    <col min="9" max="9" width="2.57421875" style="156" customWidth="1"/>
    <col min="10" max="10" width="12.140625" style="156" customWidth="1"/>
    <col min="11" max="11" width="2.57421875" style="156" customWidth="1"/>
    <col min="12" max="12" width="12.140625" style="156" customWidth="1"/>
    <col min="13" max="13" width="2.57421875" style="156" customWidth="1"/>
    <col min="14" max="14" width="11.7109375" style="156" customWidth="1"/>
    <col min="15" max="15" width="2.57421875" style="156" customWidth="1"/>
    <col min="16" max="16" width="10.28125" style="156" bestFit="1" customWidth="1"/>
    <col min="17" max="17" width="2.57421875" style="156" customWidth="1"/>
    <col min="18" max="18" width="14.140625" style="156" customWidth="1"/>
    <col min="19" max="19" width="9.140625" style="156" customWidth="1"/>
    <col min="20" max="20" width="11.28125" style="156" bestFit="1" customWidth="1"/>
    <col min="21" max="16384" width="9.140625" style="156" customWidth="1"/>
  </cols>
  <sheetData>
    <row r="1" ht="15">
      <c r="A1" s="13" t="s">
        <v>51</v>
      </c>
    </row>
    <row r="2" ht="14.25">
      <c r="A2" s="48" t="s">
        <v>0</v>
      </c>
    </row>
    <row r="4" spans="1:14" ht="15">
      <c r="A4" s="13" t="s">
        <v>42</v>
      </c>
      <c r="B4" s="157"/>
      <c r="C4" s="157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</row>
    <row r="5" spans="1:14" ht="15">
      <c r="A5" s="13" t="s">
        <v>138</v>
      </c>
      <c r="B5" s="157"/>
      <c r="C5" s="157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</row>
    <row r="6" spans="1:14" ht="14.25">
      <c r="A6" s="157"/>
      <c r="B6" s="157"/>
      <c r="C6" s="157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</row>
    <row r="7" spans="1:14" ht="14.25">
      <c r="A7" s="157"/>
      <c r="B7" s="157"/>
      <c r="C7" s="157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</row>
    <row r="8" spans="1:14" ht="14.25" customHeight="1">
      <c r="A8" s="159"/>
      <c r="B8" s="159"/>
      <c r="C8" s="159"/>
      <c r="D8" s="193" t="s">
        <v>60</v>
      </c>
      <c r="E8" s="193"/>
      <c r="F8" s="193"/>
      <c r="G8" s="193"/>
      <c r="H8" s="193"/>
      <c r="I8" s="193"/>
      <c r="J8" s="193"/>
      <c r="K8" s="193"/>
      <c r="L8" s="193"/>
      <c r="M8" s="193"/>
      <c r="N8" s="193"/>
    </row>
    <row r="9" spans="1:14" ht="14.25">
      <c r="A9" s="159"/>
      <c r="B9" s="159"/>
      <c r="C9" s="159"/>
      <c r="D9" s="160"/>
      <c r="E9" s="161"/>
      <c r="F9" s="160"/>
      <c r="G9" s="158"/>
      <c r="H9" s="161"/>
      <c r="I9" s="161"/>
      <c r="J9" s="158"/>
      <c r="K9" s="161"/>
      <c r="L9" s="161"/>
      <c r="M9" s="161"/>
      <c r="N9" s="160"/>
    </row>
    <row r="10" spans="1:14" ht="14.25">
      <c r="A10" s="159"/>
      <c r="B10" s="159"/>
      <c r="C10" s="159"/>
      <c r="D10" s="158"/>
      <c r="E10" s="158"/>
      <c r="F10" s="194" t="s">
        <v>61</v>
      </c>
      <c r="G10" s="194"/>
      <c r="H10" s="194"/>
      <c r="I10" s="38"/>
      <c r="J10" s="161"/>
      <c r="K10" s="38"/>
      <c r="L10" s="38"/>
      <c r="M10" s="38"/>
      <c r="N10" s="38"/>
    </row>
    <row r="11" spans="1:18" ht="12.75">
      <c r="A11" s="159"/>
      <c r="B11" s="159"/>
      <c r="C11" s="159"/>
      <c r="D11" s="160" t="s">
        <v>29</v>
      </c>
      <c r="E11" s="160"/>
      <c r="F11" s="160" t="s">
        <v>29</v>
      </c>
      <c r="G11" s="38"/>
      <c r="H11" s="38" t="s">
        <v>59</v>
      </c>
      <c r="I11" s="38"/>
      <c r="J11" s="38" t="s">
        <v>30</v>
      </c>
      <c r="K11" s="38"/>
      <c r="L11" s="38" t="s">
        <v>90</v>
      </c>
      <c r="M11" s="38"/>
      <c r="N11" s="38" t="s">
        <v>14</v>
      </c>
      <c r="P11" s="160" t="s">
        <v>62</v>
      </c>
      <c r="Q11" s="160"/>
      <c r="R11" s="160" t="s">
        <v>14</v>
      </c>
    </row>
    <row r="12" spans="1:18" ht="12.75">
      <c r="A12" s="159"/>
      <c r="B12" s="159"/>
      <c r="C12" s="159"/>
      <c r="D12" s="38" t="s">
        <v>15</v>
      </c>
      <c r="E12" s="38"/>
      <c r="F12" s="38" t="s">
        <v>35</v>
      </c>
      <c r="G12" s="38"/>
      <c r="H12" s="83" t="s">
        <v>63</v>
      </c>
      <c r="I12" s="83"/>
      <c r="J12" s="38" t="s">
        <v>31</v>
      </c>
      <c r="K12" s="38"/>
      <c r="L12" s="38" t="s">
        <v>91</v>
      </c>
      <c r="M12" s="38"/>
      <c r="N12" s="38"/>
      <c r="P12" s="160" t="s">
        <v>64</v>
      </c>
      <c r="Q12" s="160"/>
      <c r="R12" s="160" t="s">
        <v>65</v>
      </c>
    </row>
    <row r="13" spans="1:18" ht="12.75">
      <c r="A13" s="159"/>
      <c r="B13" s="159"/>
      <c r="C13" s="159"/>
      <c r="D13" s="38"/>
      <c r="E13" s="38"/>
      <c r="F13" s="38"/>
      <c r="G13" s="38"/>
      <c r="H13" s="83" t="s">
        <v>66</v>
      </c>
      <c r="I13" s="83"/>
      <c r="J13" s="38"/>
      <c r="K13" s="38"/>
      <c r="L13" s="38"/>
      <c r="M13" s="38"/>
      <c r="N13" s="38"/>
      <c r="P13" s="160"/>
      <c r="Q13" s="160"/>
      <c r="R13" s="160"/>
    </row>
    <row r="14" spans="1:18" ht="12.75">
      <c r="A14" s="159"/>
      <c r="B14" s="159"/>
      <c r="C14" s="159"/>
      <c r="D14" s="160" t="s">
        <v>48</v>
      </c>
      <c r="E14" s="160"/>
      <c r="F14" s="160" t="s">
        <v>48</v>
      </c>
      <c r="G14" s="160"/>
      <c r="H14" s="160" t="s">
        <v>48</v>
      </c>
      <c r="I14" s="160"/>
      <c r="J14" s="160" t="s">
        <v>48</v>
      </c>
      <c r="K14" s="160"/>
      <c r="L14" s="160" t="s">
        <v>48</v>
      </c>
      <c r="M14" s="160"/>
      <c r="N14" s="160" t="s">
        <v>48</v>
      </c>
      <c r="P14" s="160" t="s">
        <v>48</v>
      </c>
      <c r="Q14" s="160"/>
      <c r="R14" s="160" t="s">
        <v>48</v>
      </c>
    </row>
    <row r="15" spans="1:14" ht="12.75">
      <c r="A15" s="159"/>
      <c r="B15" s="159"/>
      <c r="C15" s="159"/>
      <c r="D15" s="162"/>
      <c r="E15" s="11"/>
      <c r="F15" s="11"/>
      <c r="G15" s="11"/>
      <c r="H15" s="162"/>
      <c r="I15" s="162"/>
      <c r="J15" s="162"/>
      <c r="K15" s="162"/>
      <c r="L15" s="162"/>
      <c r="M15" s="162"/>
      <c r="N15" s="162"/>
    </row>
    <row r="16" spans="1:18" ht="12.75">
      <c r="A16" s="159" t="s">
        <v>134</v>
      </c>
      <c r="B16" s="159"/>
      <c r="C16" s="159"/>
      <c r="D16" s="163">
        <v>14000000</v>
      </c>
      <c r="E16" s="164"/>
      <c r="F16" s="164">
        <v>550571</v>
      </c>
      <c r="G16" s="164"/>
      <c r="H16" s="163">
        <v>14542</v>
      </c>
      <c r="I16" s="163"/>
      <c r="J16" s="163">
        <v>-3836102</v>
      </c>
      <c r="K16" s="163"/>
      <c r="L16" s="163">
        <v>-2575050</v>
      </c>
      <c r="M16" s="163"/>
      <c r="N16" s="163">
        <f>SUM(D16:L16)</f>
        <v>8153961</v>
      </c>
      <c r="P16" s="165">
        <v>0</v>
      </c>
      <c r="R16" s="165">
        <f>N16+P16</f>
        <v>8153961</v>
      </c>
    </row>
    <row r="17" spans="1:14" ht="12.75">
      <c r="A17" s="159"/>
      <c r="B17" s="159"/>
      <c r="C17" s="159"/>
      <c r="D17" s="163"/>
      <c r="E17" s="164"/>
      <c r="F17" s="164"/>
      <c r="G17" s="164"/>
      <c r="H17" s="164"/>
      <c r="I17" s="164"/>
      <c r="J17" s="163"/>
      <c r="K17" s="164"/>
      <c r="L17" s="164"/>
      <c r="M17" s="164"/>
      <c r="N17" s="163"/>
    </row>
    <row r="18" spans="1:18" ht="12.75">
      <c r="A18" s="159" t="s">
        <v>67</v>
      </c>
      <c r="B18" s="159"/>
      <c r="C18" s="159"/>
      <c r="D18" s="163">
        <v>0</v>
      </c>
      <c r="E18" s="164"/>
      <c r="F18" s="164">
        <v>0</v>
      </c>
      <c r="G18" s="164"/>
      <c r="H18" s="164">
        <f>H24-H16</f>
        <v>-165592</v>
      </c>
      <c r="I18" s="164"/>
      <c r="J18" s="163">
        <v>0</v>
      </c>
      <c r="K18" s="164"/>
      <c r="L18" s="164">
        <v>0</v>
      </c>
      <c r="M18" s="164"/>
      <c r="N18" s="164">
        <f>SUM(D18:L18)</f>
        <v>-165592</v>
      </c>
      <c r="P18" s="156">
        <v>0</v>
      </c>
      <c r="R18" s="156">
        <f>N18+P18</f>
        <v>-165592</v>
      </c>
    </row>
    <row r="19" spans="1:14" ht="12.75">
      <c r="A19" s="159" t="s">
        <v>117</v>
      </c>
      <c r="B19" s="159"/>
      <c r="C19" s="159"/>
      <c r="D19" s="163"/>
      <c r="E19" s="164"/>
      <c r="F19" s="164"/>
      <c r="G19" s="164"/>
      <c r="H19" s="164"/>
      <c r="I19" s="164"/>
      <c r="J19" s="163"/>
      <c r="K19" s="164"/>
      <c r="L19" s="164"/>
      <c r="M19" s="164"/>
      <c r="N19" s="164"/>
    </row>
    <row r="20" spans="1:14" ht="12.75">
      <c r="A20" s="159" t="s">
        <v>68</v>
      </c>
      <c r="B20" s="159"/>
      <c r="C20" s="159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</row>
    <row r="21" spans="1:14" ht="12.75">
      <c r="A21" s="159"/>
      <c r="B21" s="159"/>
      <c r="C21" s="159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</row>
    <row r="22" spans="1:18" ht="12.75">
      <c r="A22" s="159" t="s">
        <v>120</v>
      </c>
      <c r="B22" s="159"/>
      <c r="C22" s="159"/>
      <c r="D22" s="164">
        <v>0</v>
      </c>
      <c r="E22" s="164"/>
      <c r="F22" s="164">
        <v>0</v>
      </c>
      <c r="G22" s="164"/>
      <c r="H22" s="164">
        <v>0</v>
      </c>
      <c r="I22" s="164"/>
      <c r="J22" s="164">
        <v>-964056</v>
      </c>
      <c r="K22" s="164"/>
      <c r="L22" s="164">
        <v>0</v>
      </c>
      <c r="M22" s="164"/>
      <c r="N22" s="164">
        <f>SUM(D22:L22)</f>
        <v>-964056</v>
      </c>
      <c r="P22" s="156">
        <v>0</v>
      </c>
      <c r="R22" s="156">
        <f>SUM(N22:P22)</f>
        <v>-964056</v>
      </c>
    </row>
    <row r="24" spans="1:18" ht="13.5" thickBot="1">
      <c r="A24" s="155" t="s">
        <v>137</v>
      </c>
      <c r="D24" s="166">
        <f>SUM(D16:D23)</f>
        <v>14000000</v>
      </c>
      <c r="F24" s="166">
        <f>SUM(F16:F23)</f>
        <v>550571</v>
      </c>
      <c r="H24" s="166">
        <f>+'BS'!B32</f>
        <v>-151050</v>
      </c>
      <c r="J24" s="166">
        <f>+'BS'!B33</f>
        <v>-4800158</v>
      </c>
      <c r="L24" s="166">
        <v>-2575050</v>
      </c>
      <c r="N24" s="166">
        <f>SUM(N16:N23)</f>
        <v>7024313</v>
      </c>
      <c r="P24" s="166">
        <f>SUM(P16:P23)</f>
        <v>0</v>
      </c>
      <c r="R24" s="166">
        <f>SUM(R16:R23)</f>
        <v>7024313</v>
      </c>
    </row>
    <row r="25" ht="13.5" thickTop="1"/>
  </sheetData>
  <sheetProtection/>
  <mergeCells count="2">
    <mergeCell ref="D8:N8"/>
    <mergeCell ref="F10:H10"/>
  </mergeCells>
  <printOptions horizontalCentered="1"/>
  <pageMargins left="0.75" right="0.25" top="0.5" bottom="0.5" header="0" footer="0.5"/>
  <pageSetup fitToHeight="1" fitToWidth="1" horizontalDpi="600" verticalDpi="600" orientation="portrait" paperSize="9" scale="68" r:id="rId1"/>
  <headerFooter alignWithMargins="0">
    <oddFooter>&amp;C&amp;9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zoomScaleSheetLayoutView="100" zoomScalePageLayoutView="0" workbookViewId="0" topLeftCell="A32">
      <selection activeCell="C47" sqref="C47"/>
    </sheetView>
  </sheetViews>
  <sheetFormatPr defaultColWidth="8.28125" defaultRowHeight="12.75"/>
  <cols>
    <col min="1" max="1" width="3.28125" style="18" customWidth="1"/>
    <col min="2" max="2" width="54.7109375" style="21" customWidth="1"/>
    <col min="3" max="3" width="12.7109375" style="18" customWidth="1"/>
    <col min="4" max="4" width="2.7109375" style="18" customWidth="1"/>
    <col min="5" max="5" width="12.7109375" style="30" customWidth="1"/>
    <col min="6" max="6" width="3.140625" style="18" customWidth="1"/>
    <col min="7" max="7" width="8.28125" style="18" customWidth="1"/>
    <col min="8" max="8" width="9.140625" style="18" bestFit="1" customWidth="1"/>
    <col min="9" max="9" width="8.28125" style="18" customWidth="1"/>
    <col min="10" max="10" width="8.421875" style="18" bestFit="1" customWidth="1"/>
    <col min="11" max="16384" width="8.28125" style="18" customWidth="1"/>
  </cols>
  <sheetData>
    <row r="1" spans="1:5" s="167" customFormat="1" ht="15" customHeight="1">
      <c r="A1" s="13" t="s">
        <v>52</v>
      </c>
      <c r="E1" s="178"/>
    </row>
    <row r="2" spans="1:6" s="167" customFormat="1" ht="12" customHeight="1">
      <c r="A2" s="48" t="s">
        <v>0</v>
      </c>
      <c r="B2" s="168"/>
      <c r="C2" s="168"/>
      <c r="D2" s="168"/>
      <c r="E2" s="175"/>
      <c r="F2" s="168"/>
    </row>
    <row r="3" spans="1:6" s="47" customFormat="1" ht="12" customHeight="1">
      <c r="A3" s="13"/>
      <c r="B3" s="53"/>
      <c r="C3" s="53"/>
      <c r="D3" s="53"/>
      <c r="E3" s="175"/>
      <c r="F3" s="53"/>
    </row>
    <row r="4" spans="1:6" s="50" customFormat="1" ht="15">
      <c r="A4" s="13" t="s">
        <v>41</v>
      </c>
      <c r="B4" s="168"/>
      <c r="C4" s="168"/>
      <c r="D4" s="168"/>
      <c r="E4" s="175"/>
      <c r="F4" s="168"/>
    </row>
    <row r="5" spans="1:6" s="47" customFormat="1" ht="15">
      <c r="A5" s="13" t="s">
        <v>130</v>
      </c>
      <c r="B5" s="167"/>
      <c r="C5" s="167"/>
      <c r="D5" s="167"/>
      <c r="E5" s="53"/>
      <c r="F5" s="167"/>
    </row>
    <row r="6" spans="1:6" ht="15">
      <c r="A6" s="30"/>
      <c r="B6" s="31"/>
      <c r="C6" s="32"/>
      <c r="D6" s="33"/>
      <c r="E6" s="38" t="s">
        <v>23</v>
      </c>
      <c r="F6" s="30"/>
    </row>
    <row r="7" spans="1:5" s="47" customFormat="1" ht="14.25">
      <c r="A7" s="72"/>
      <c r="B7" s="169"/>
      <c r="C7" s="38" t="s">
        <v>135</v>
      </c>
      <c r="D7" s="4"/>
      <c r="E7" s="38" t="s">
        <v>135</v>
      </c>
    </row>
    <row r="8" spans="1:5" ht="14.25">
      <c r="A8" s="35"/>
      <c r="B8" s="2"/>
      <c r="C8" s="38" t="s">
        <v>22</v>
      </c>
      <c r="D8" s="4"/>
      <c r="E8" s="38" t="s">
        <v>22</v>
      </c>
    </row>
    <row r="9" spans="1:5" ht="14.25">
      <c r="A9" s="35"/>
      <c r="B9" s="2"/>
      <c r="C9" s="8" t="s">
        <v>129</v>
      </c>
      <c r="D9" s="38"/>
      <c r="E9" s="8" t="s">
        <v>136</v>
      </c>
    </row>
    <row r="10" spans="1:5" ht="14.25">
      <c r="A10" s="35"/>
      <c r="B10" s="2"/>
      <c r="C10" s="8" t="s">
        <v>8</v>
      </c>
      <c r="D10" s="38"/>
      <c r="E10" s="8" t="s">
        <v>8</v>
      </c>
    </row>
    <row r="11" spans="1:5" ht="14.25">
      <c r="A11" s="35"/>
      <c r="B11" s="2"/>
      <c r="C11" s="38" t="s">
        <v>48</v>
      </c>
      <c r="D11" s="4"/>
      <c r="E11" s="38" t="s">
        <v>48</v>
      </c>
    </row>
    <row r="12" spans="1:5" ht="14.25">
      <c r="A12" s="5" t="s">
        <v>17</v>
      </c>
      <c r="B12" s="6"/>
      <c r="C12" s="35"/>
      <c r="D12" s="35"/>
      <c r="E12" s="179"/>
    </row>
    <row r="13" spans="1:5" ht="14.25">
      <c r="A13" s="6" t="s">
        <v>85</v>
      </c>
      <c r="B13" s="6"/>
      <c r="C13" s="84">
        <v>-964056</v>
      </c>
      <c r="D13" s="35"/>
      <c r="E13" s="179">
        <v>-1605102</v>
      </c>
    </row>
    <row r="14" spans="1:5" ht="14.25">
      <c r="A14" s="6" t="s">
        <v>32</v>
      </c>
      <c r="B14" s="35"/>
      <c r="C14" s="84"/>
      <c r="D14" s="35"/>
      <c r="E14" s="179"/>
    </row>
    <row r="15" spans="1:5" ht="14.25">
      <c r="A15" s="6" t="s">
        <v>110</v>
      </c>
      <c r="B15" s="35"/>
      <c r="C15" s="84">
        <f>154077.6+80688</f>
        <v>234765.6</v>
      </c>
      <c r="D15" s="35"/>
      <c r="E15" s="179">
        <v>266605</v>
      </c>
    </row>
    <row r="16" spans="1:5" ht="14.25">
      <c r="A16" s="6" t="s">
        <v>36</v>
      </c>
      <c r="B16" s="35"/>
      <c r="C16" s="84">
        <v>94916</v>
      </c>
      <c r="D16" s="35"/>
      <c r="E16" s="179">
        <v>117914</v>
      </c>
    </row>
    <row r="17" spans="1:5" ht="14.25">
      <c r="A17" s="6" t="s">
        <v>50</v>
      </c>
      <c r="B17" s="35"/>
      <c r="C17" s="84">
        <v>-9369</v>
      </c>
      <c r="D17" s="35"/>
      <c r="E17" s="179">
        <v>-2448</v>
      </c>
    </row>
    <row r="18" spans="1:5" ht="14.25">
      <c r="A18" s="6" t="s">
        <v>84</v>
      </c>
      <c r="B18" s="35"/>
      <c r="C18" s="84">
        <v>34048</v>
      </c>
      <c r="D18" s="35"/>
      <c r="E18" s="180">
        <v>98689</v>
      </c>
    </row>
    <row r="19" spans="1:5" ht="14.25">
      <c r="A19" s="6" t="s">
        <v>111</v>
      </c>
      <c r="B19" s="35"/>
      <c r="C19" s="84">
        <v>0</v>
      </c>
      <c r="D19" s="35"/>
      <c r="E19" s="180">
        <v>0</v>
      </c>
    </row>
    <row r="20" spans="1:5" ht="14.25">
      <c r="A20" s="6" t="s">
        <v>123</v>
      </c>
      <c r="B20" s="35"/>
      <c r="C20" s="84">
        <v>0</v>
      </c>
      <c r="D20" s="35"/>
      <c r="E20" s="180">
        <v>0</v>
      </c>
    </row>
    <row r="21" spans="1:5" ht="14.25">
      <c r="A21" s="6" t="s">
        <v>126</v>
      </c>
      <c r="B21" s="35"/>
      <c r="C21" s="84">
        <v>0</v>
      </c>
      <c r="D21" s="35"/>
      <c r="E21" s="180"/>
    </row>
    <row r="22" spans="1:5" ht="14.25">
      <c r="A22" s="6" t="s">
        <v>54</v>
      </c>
      <c r="B22" s="35"/>
      <c r="C22" s="84">
        <v>1038</v>
      </c>
      <c r="D22" s="35"/>
      <c r="E22" s="179">
        <v>986</v>
      </c>
    </row>
    <row r="23" spans="1:5" ht="14.25">
      <c r="A23" s="6" t="s">
        <v>122</v>
      </c>
      <c r="B23" s="35"/>
      <c r="C23" s="85">
        <v>0</v>
      </c>
      <c r="D23" s="35"/>
      <c r="E23" s="181">
        <v>0</v>
      </c>
    </row>
    <row r="24" spans="1:5" ht="14.25" customHeight="1">
      <c r="A24" s="6" t="s">
        <v>112</v>
      </c>
      <c r="B24" s="6"/>
      <c r="C24" s="86">
        <f>SUM(C13:C23)</f>
        <v>-608657.4</v>
      </c>
      <c r="D24" s="35"/>
      <c r="E24" s="5">
        <f>SUM(E13:E23)</f>
        <v>-1123356</v>
      </c>
    </row>
    <row r="25" spans="1:5" ht="14.25" customHeight="1">
      <c r="A25" s="6"/>
      <c r="B25" s="6"/>
      <c r="C25" s="86"/>
      <c r="D25" s="35"/>
      <c r="E25" s="179"/>
    </row>
    <row r="26" spans="1:5" ht="14.25" customHeight="1">
      <c r="A26" s="6" t="s">
        <v>125</v>
      </c>
      <c r="B26" s="6"/>
      <c r="C26" s="84">
        <v>289106</v>
      </c>
      <c r="D26" s="35"/>
      <c r="E26" s="179">
        <v>0</v>
      </c>
    </row>
    <row r="27" spans="1:5" ht="14.25">
      <c r="A27" s="7" t="s">
        <v>113</v>
      </c>
      <c r="B27" s="1"/>
      <c r="C27" s="84">
        <v>-1332</v>
      </c>
      <c r="D27" s="35"/>
      <c r="E27" s="179">
        <v>-1438951</v>
      </c>
    </row>
    <row r="28" spans="1:5" ht="14.25">
      <c r="A28" s="7" t="s">
        <v>124</v>
      </c>
      <c r="B28" s="1"/>
      <c r="C28" s="84">
        <v>-161959</v>
      </c>
      <c r="D28" s="35"/>
      <c r="E28" s="179">
        <v>2821426</v>
      </c>
    </row>
    <row r="29" spans="1:5" ht="14.25">
      <c r="A29" s="7" t="s">
        <v>114</v>
      </c>
      <c r="B29" s="1"/>
      <c r="C29" s="85">
        <f>820681+186333+1</f>
        <v>1007015</v>
      </c>
      <c r="D29" s="35"/>
      <c r="E29" s="181">
        <v>-135762</v>
      </c>
    </row>
    <row r="30" spans="1:5" ht="14.25" hidden="1">
      <c r="A30" s="7"/>
      <c r="B30" s="7" t="s">
        <v>12</v>
      </c>
      <c r="C30" s="84"/>
      <c r="D30" s="35"/>
      <c r="E30" s="179" t="s">
        <v>2</v>
      </c>
    </row>
    <row r="31" spans="1:5" ht="14.25" hidden="1">
      <c r="A31" s="7"/>
      <c r="B31" s="7" t="s">
        <v>13</v>
      </c>
      <c r="C31" s="84"/>
      <c r="D31" s="35"/>
      <c r="E31" s="179" t="s">
        <v>2</v>
      </c>
    </row>
    <row r="32" spans="1:5" ht="14.25" customHeight="1">
      <c r="A32" s="7" t="s">
        <v>37</v>
      </c>
      <c r="B32" s="6"/>
      <c r="C32" s="86">
        <f>SUM(C24:C29)</f>
        <v>524172.6</v>
      </c>
      <c r="D32" s="35"/>
      <c r="E32" s="5">
        <f>SUM(E24:E29)</f>
        <v>123357</v>
      </c>
    </row>
    <row r="33" spans="1:5" ht="14.25" customHeight="1">
      <c r="A33" s="7"/>
      <c r="B33" s="6"/>
      <c r="C33" s="86"/>
      <c r="D33" s="35"/>
      <c r="E33" s="179"/>
    </row>
    <row r="34" spans="1:5" ht="14.25" customHeight="1">
      <c r="A34" s="7" t="s">
        <v>55</v>
      </c>
      <c r="B34" s="6"/>
      <c r="C34" s="84">
        <v>9369</v>
      </c>
      <c r="D34" s="35"/>
      <c r="E34" s="179">
        <v>0</v>
      </c>
    </row>
    <row r="35" spans="1:5" ht="14.25" customHeight="1">
      <c r="A35" s="7" t="s">
        <v>38</v>
      </c>
      <c r="B35" s="6"/>
      <c r="C35" s="84">
        <v>-94916</v>
      </c>
      <c r="D35" s="35"/>
      <c r="E35" s="179">
        <v>-114774</v>
      </c>
    </row>
    <row r="36" spans="1:5" ht="14.25">
      <c r="A36" s="7" t="s">
        <v>121</v>
      </c>
      <c r="B36" s="6"/>
      <c r="C36" s="84">
        <v>26992.7</v>
      </c>
      <c r="D36" s="35"/>
      <c r="E36" s="179">
        <v>230222</v>
      </c>
    </row>
    <row r="37" spans="1:5" ht="14.25">
      <c r="A37" s="7" t="s">
        <v>39</v>
      </c>
      <c r="B37" s="6"/>
      <c r="C37" s="87">
        <v>465619</v>
      </c>
      <c r="D37" s="35"/>
      <c r="E37" s="182">
        <f>SUM(E32:E36)</f>
        <v>238805</v>
      </c>
    </row>
    <row r="38" spans="1:5" ht="9.75" customHeight="1">
      <c r="A38" s="7"/>
      <c r="B38" s="6"/>
      <c r="C38" s="84"/>
      <c r="D38" s="35"/>
      <c r="E38" s="179"/>
    </row>
    <row r="39" spans="1:5" ht="14.25">
      <c r="A39" s="5" t="s">
        <v>18</v>
      </c>
      <c r="B39" s="6"/>
      <c r="C39" s="84"/>
      <c r="D39" s="35"/>
      <c r="E39" s="179"/>
    </row>
    <row r="40" spans="1:5" ht="14.25">
      <c r="A40" s="7" t="s">
        <v>40</v>
      </c>
      <c r="B40" s="6"/>
      <c r="C40" s="84">
        <v>0</v>
      </c>
      <c r="D40" s="35"/>
      <c r="E40" s="179">
        <v>-4508</v>
      </c>
    </row>
    <row r="41" spans="1:5" ht="14.25">
      <c r="A41" s="7" t="s">
        <v>57</v>
      </c>
      <c r="B41" s="6"/>
      <c r="C41" s="84">
        <v>0</v>
      </c>
      <c r="D41" s="35"/>
      <c r="E41" s="180">
        <v>0</v>
      </c>
    </row>
    <row r="42" spans="1:5" ht="14.25">
      <c r="A42" s="7" t="s">
        <v>69</v>
      </c>
      <c r="B42" s="6"/>
      <c r="C42" s="84">
        <v>0</v>
      </c>
      <c r="D42" s="35"/>
      <c r="E42" s="179">
        <v>0</v>
      </c>
    </row>
    <row r="43" spans="1:5" ht="14.25" customHeight="1">
      <c r="A43" s="7" t="s">
        <v>115</v>
      </c>
      <c r="B43" s="6"/>
      <c r="C43" s="87">
        <f>SUM(C40:C42)</f>
        <v>0</v>
      </c>
      <c r="D43" s="7"/>
      <c r="E43" s="183">
        <f>SUM(E40:E42)</f>
        <v>-4508</v>
      </c>
    </row>
    <row r="44" spans="1:5" ht="9.75" customHeight="1">
      <c r="A44" s="7"/>
      <c r="B44" s="6"/>
      <c r="C44" s="84"/>
      <c r="D44" s="35"/>
      <c r="E44" s="179"/>
    </row>
    <row r="45" spans="1:5" ht="14.25">
      <c r="A45" s="5" t="s">
        <v>139</v>
      </c>
      <c r="B45" s="6"/>
      <c r="C45" s="84"/>
      <c r="D45" s="35"/>
      <c r="E45" s="179"/>
    </row>
    <row r="46" spans="1:5" ht="14.25" customHeight="1">
      <c r="A46" s="6" t="s">
        <v>56</v>
      </c>
      <c r="B46" s="6"/>
      <c r="C46" s="84">
        <f>-38847</f>
        <v>-38847</v>
      </c>
      <c r="D46" s="35"/>
      <c r="E46" s="179">
        <v>-38839</v>
      </c>
    </row>
    <row r="47" spans="1:5" ht="14.25" customHeight="1">
      <c r="A47" s="6" t="s">
        <v>95</v>
      </c>
      <c r="B47" s="6"/>
      <c r="C47" s="84">
        <v>-41211</v>
      </c>
      <c r="D47" s="35"/>
      <c r="E47" s="179">
        <v>-96324</v>
      </c>
    </row>
    <row r="48" spans="1:5" ht="14.25">
      <c r="A48" s="6" t="s">
        <v>140</v>
      </c>
      <c r="B48" s="6"/>
      <c r="C48" s="87">
        <f>SUM(C46:C47)</f>
        <v>-80058</v>
      </c>
      <c r="D48" s="35"/>
      <c r="E48" s="184">
        <f>SUM(E46:E47)</f>
        <v>-135163</v>
      </c>
    </row>
    <row r="49" s="72" customFormat="1" ht="12.75">
      <c r="E49" s="185"/>
    </row>
    <row r="50" spans="1:5" ht="14.25" customHeight="1">
      <c r="A50" s="3" t="s">
        <v>141</v>
      </c>
      <c r="B50" s="6"/>
      <c r="C50" s="84">
        <f>C37+C43+C48</f>
        <v>385561</v>
      </c>
      <c r="D50" s="35"/>
      <c r="E50" s="186">
        <f>E37+E43+E48</f>
        <v>99134</v>
      </c>
    </row>
    <row r="51" spans="1:5" ht="14.25" customHeight="1">
      <c r="A51" s="3" t="s">
        <v>93</v>
      </c>
      <c r="B51" s="6"/>
      <c r="C51" s="84">
        <v>-165592</v>
      </c>
      <c r="D51" s="35"/>
      <c r="E51" s="179">
        <v>-13635</v>
      </c>
    </row>
    <row r="52" spans="1:5" ht="14.25" customHeight="1">
      <c r="A52" s="3" t="s">
        <v>96</v>
      </c>
      <c r="B52" s="6"/>
      <c r="C52" s="84">
        <f>128466-1231852</f>
        <v>-1103386</v>
      </c>
      <c r="D52" s="35"/>
      <c r="E52" s="179">
        <v>-1795421</v>
      </c>
    </row>
    <row r="53" spans="1:5" ht="14.25" customHeight="1" thickBot="1">
      <c r="A53" s="3" t="s">
        <v>97</v>
      </c>
      <c r="B53" s="6"/>
      <c r="C53" s="88">
        <f>SUM(C50:C52)</f>
        <v>-883417</v>
      </c>
      <c r="D53" s="35"/>
      <c r="E53" s="187">
        <f>SUM(E50:E52)</f>
        <v>-1709922</v>
      </c>
    </row>
    <row r="54" spans="1:5" ht="15" thickTop="1">
      <c r="A54" s="35"/>
      <c r="B54" s="1"/>
      <c r="C54" s="7"/>
      <c r="D54" s="35"/>
      <c r="E54" s="179"/>
    </row>
    <row r="55" spans="1:5" ht="14.25">
      <c r="A55" s="3" t="s">
        <v>98</v>
      </c>
      <c r="B55" s="1"/>
      <c r="C55" s="7"/>
      <c r="D55" s="35"/>
      <c r="E55" s="179"/>
    </row>
    <row r="56" spans="1:5" ht="15">
      <c r="A56" s="176" t="s">
        <v>28</v>
      </c>
      <c r="B56" s="37"/>
      <c r="C56" s="7">
        <v>113049</v>
      </c>
      <c r="D56" s="35"/>
      <c r="E56" s="179">
        <v>169362</v>
      </c>
    </row>
    <row r="57" spans="1:5" ht="15">
      <c r="A57" s="176" t="s">
        <v>49</v>
      </c>
      <c r="B57" s="37"/>
      <c r="C57" s="84">
        <v>0</v>
      </c>
      <c r="D57" s="35"/>
      <c r="E57" s="179">
        <v>0</v>
      </c>
    </row>
    <row r="58" spans="1:5" ht="15">
      <c r="A58" s="176" t="s">
        <v>116</v>
      </c>
      <c r="B58" s="37"/>
      <c r="C58" s="7">
        <v>-996466.33</v>
      </c>
      <c r="D58" s="35"/>
      <c r="E58" s="179">
        <v>-1879284</v>
      </c>
    </row>
    <row r="59" spans="1:5" ht="15" thickBot="1">
      <c r="A59" s="35"/>
      <c r="B59" s="1"/>
      <c r="C59" s="89">
        <f>SUM(C56:C58)</f>
        <v>-883417.33</v>
      </c>
      <c r="D59" s="35"/>
      <c r="E59" s="187">
        <f>SUM(E56:E58)</f>
        <v>-1709922</v>
      </c>
    </row>
    <row r="60" spans="1:12" ht="13.5" customHeight="1" thickTop="1">
      <c r="A60" s="170"/>
      <c r="B60" s="171"/>
      <c r="C60" s="171"/>
      <c r="D60" s="171"/>
      <c r="E60" s="188"/>
      <c r="F60" s="172"/>
      <c r="G60" s="172"/>
      <c r="H60" s="172"/>
      <c r="I60" s="172"/>
      <c r="J60" s="172"/>
      <c r="K60" s="173"/>
      <c r="L60" s="173"/>
    </row>
    <row r="61" spans="1:10" ht="13.5" customHeight="1">
      <c r="A61" s="195"/>
      <c r="B61" s="196"/>
      <c r="C61" s="196"/>
      <c r="D61" s="196"/>
      <c r="E61" s="196"/>
      <c r="F61" s="177"/>
      <c r="G61" s="177"/>
      <c r="H61" s="177"/>
      <c r="I61" s="177"/>
      <c r="J61" s="174"/>
    </row>
    <row r="62" spans="1:10" ht="13.5" customHeight="1">
      <c r="A62" s="196"/>
      <c r="B62" s="196"/>
      <c r="C62" s="196"/>
      <c r="D62" s="196"/>
      <c r="E62" s="196"/>
      <c r="F62" s="177"/>
      <c r="G62" s="177"/>
      <c r="H62" s="177"/>
      <c r="I62" s="177"/>
      <c r="J62" s="174"/>
    </row>
    <row r="63" spans="1:5" ht="18" customHeight="1">
      <c r="A63" s="7"/>
      <c r="B63" s="6"/>
      <c r="C63" s="7"/>
      <c r="D63" s="7"/>
      <c r="E63" s="6"/>
    </row>
    <row r="64" spans="1:5" ht="9.75" customHeight="1">
      <c r="A64" s="7"/>
      <c r="B64" s="6"/>
      <c r="C64" s="7"/>
      <c r="D64" s="7"/>
      <c r="E64" s="6"/>
    </row>
    <row r="65" spans="1:5" ht="14.25">
      <c r="A65" s="189" t="s">
        <v>16</v>
      </c>
      <c r="B65" s="189"/>
      <c r="C65" s="189"/>
      <c r="D65" s="189"/>
      <c r="E65" s="189"/>
    </row>
    <row r="66" spans="1:10" ht="15">
      <c r="A66" s="189"/>
      <c r="B66" s="189"/>
      <c r="C66" s="189"/>
      <c r="D66" s="189"/>
      <c r="E66" s="189"/>
      <c r="F66" s="175"/>
      <c r="G66" s="175"/>
      <c r="H66" s="175"/>
      <c r="I66" s="175"/>
      <c r="J66" s="175"/>
    </row>
    <row r="67" spans="1:5" ht="14.25">
      <c r="A67" s="35"/>
      <c r="B67" s="1"/>
      <c r="C67" s="35"/>
      <c r="D67" s="35"/>
      <c r="E67" s="179"/>
    </row>
    <row r="69" ht="14.25">
      <c r="B69" s="18"/>
    </row>
    <row r="70" ht="14.25">
      <c r="B70" s="18"/>
    </row>
    <row r="71" ht="14.25">
      <c r="B71" s="18"/>
    </row>
    <row r="73" spans="1:12" ht="15">
      <c r="A73" s="175"/>
      <c r="B73" s="53"/>
      <c r="C73" s="53"/>
      <c r="D73" s="53"/>
      <c r="E73" s="53"/>
      <c r="F73" s="175"/>
      <c r="G73" s="175"/>
      <c r="H73" s="175"/>
      <c r="I73" s="175"/>
      <c r="J73" s="175"/>
      <c r="K73" s="175"/>
      <c r="L73" s="175"/>
    </row>
  </sheetData>
  <sheetProtection/>
  <mergeCells count="2">
    <mergeCell ref="A61:E62"/>
    <mergeCell ref="A65:E66"/>
  </mergeCells>
  <printOptions horizontalCentered="1"/>
  <pageMargins left="1" right="0.5" top="0.5" bottom="0.5" header="0" footer="0.25"/>
  <pageSetup fitToHeight="1" fitToWidth="1" horizontalDpi="600" verticalDpi="600" orientation="portrait" paperSize="9" scale="88" r:id="rId1"/>
  <headerFooter alignWithMargins="0">
    <oddFooter>&amp;C&amp;9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garyting</dc:creator>
  <cp:keywords/>
  <dc:description/>
  <cp:lastModifiedBy>steven</cp:lastModifiedBy>
  <cp:lastPrinted>2009-06-29T09:56:53Z</cp:lastPrinted>
  <dcterms:created xsi:type="dcterms:W3CDTF">2005-05-18T07:01:25Z</dcterms:created>
  <dcterms:modified xsi:type="dcterms:W3CDTF">2009-06-29T09:56:55Z</dcterms:modified>
  <cp:category/>
  <cp:version/>
  <cp:contentType/>
  <cp:contentStatus/>
</cp:coreProperties>
</file>