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7" activeTab="0"/>
  </bookViews>
  <sheets>
    <sheet name="Con PL" sheetId="1" r:id="rId1"/>
    <sheet name="Con BS" sheetId="2" r:id="rId2"/>
    <sheet name="Stat Change of Eq" sheetId="3" r:id="rId3"/>
    <sheet name="Cash Flow" sheetId="4" r:id="rId4"/>
    <sheet name="Notea" sheetId="5" r:id="rId5"/>
    <sheet name="Noteb" sheetId="6" r:id="rId6"/>
  </sheets>
  <definedNames>
    <definedName name="_xlnm.Print_Titles" localSheetId="4">'Notea'!$1:$8</definedName>
    <definedName name="_xlnm.Print_Titles" localSheetId="5">'Noteb'!$1:$9</definedName>
  </definedNames>
  <calcPr fullCalcOnLoad="1"/>
</workbook>
</file>

<file path=xl/sharedStrings.xml><?xml version="1.0" encoding="utf-8"?>
<sst xmlns="http://schemas.openxmlformats.org/spreadsheetml/2006/main" count="425" uniqueCount="309">
  <si>
    <t>ViTrox Corporation Berhad</t>
  </si>
  <si>
    <t>(Company No. 649966-K)</t>
  </si>
  <si>
    <t>(Incorporated in Malaysia)</t>
  </si>
  <si>
    <t xml:space="preserve"> CONDENSED CONSOLIDATED INCOME STATEMENTS</t>
  </si>
  <si>
    <t>(The figures have not been audited)</t>
  </si>
  <si>
    <t>INDIVIDUAL QUARTER</t>
  </si>
  <si>
    <t>CUMULATIVE QUARTER</t>
  </si>
  <si>
    <t>Preceding year</t>
  </si>
  <si>
    <t>Current year</t>
  </si>
  <si>
    <t>corresponding</t>
  </si>
  <si>
    <t>quarter</t>
  </si>
  <si>
    <t>to date</t>
  </si>
  <si>
    <t>period</t>
  </si>
  <si>
    <t>RM'000</t>
  </si>
  <si>
    <t>Revenue</t>
  </si>
  <si>
    <t>Other operating income</t>
  </si>
  <si>
    <t>Other operating expenses</t>
  </si>
  <si>
    <t>Finance cost</t>
  </si>
  <si>
    <t>Exceptional item</t>
  </si>
  <si>
    <t>- Negative goodwill recognised</t>
  </si>
  <si>
    <t>Profit before tax</t>
  </si>
  <si>
    <t>Tax expense</t>
  </si>
  <si>
    <t>Net profit for the period</t>
  </si>
  <si>
    <t>Earnings Per Share (Sen)</t>
  </si>
  <si>
    <t xml:space="preserve">- </t>
  </si>
  <si>
    <t>Basic</t>
  </si>
  <si>
    <t>Diluted</t>
  </si>
  <si>
    <t>N/A</t>
  </si>
  <si>
    <t xml:space="preserve"> CONDENSED CONSOLIDATED BALANCE SHEET</t>
  </si>
  <si>
    <t>(Restated)</t>
  </si>
  <si>
    <t>(Unaudited)</t>
  </si>
  <si>
    <t>(Audited)</t>
  </si>
  <si>
    <t>As at</t>
  </si>
  <si>
    <t>Non-current assets</t>
  </si>
  <si>
    <t>Property, plant and equipment</t>
  </si>
  <si>
    <t>Prepaid lease payments</t>
  </si>
  <si>
    <t>Investment properties</t>
  </si>
  <si>
    <t>Investments</t>
  </si>
  <si>
    <t>Development cost</t>
  </si>
  <si>
    <t>Current assets</t>
  </si>
  <si>
    <t>Inventories</t>
  </si>
  <si>
    <t>Trade and other receivables</t>
  </si>
  <si>
    <t>Current tax assets</t>
  </si>
  <si>
    <t>Cash and cash equivalents</t>
  </si>
  <si>
    <t>Current liabilities</t>
  </si>
  <si>
    <t>Trade and other payables</t>
  </si>
  <si>
    <t>Borrowings</t>
  </si>
  <si>
    <t>Dividend payable</t>
  </si>
  <si>
    <t>Current tax liabilities</t>
  </si>
  <si>
    <t xml:space="preserve"> </t>
  </si>
  <si>
    <t>Net current assets</t>
  </si>
  <si>
    <t>Financed by:</t>
  </si>
  <si>
    <t>Share capital</t>
  </si>
  <si>
    <t>Share premium</t>
  </si>
  <si>
    <t>Retained profits</t>
  </si>
  <si>
    <t>Shareholders' equity</t>
  </si>
  <si>
    <t>Non-current liabilities</t>
  </si>
  <si>
    <t>Net assets value per share (sen)</t>
  </si>
  <si>
    <t>CONDENSED CONSOLIDATED STATEMENT OF CHANGES IN EQUITY</t>
  </si>
  <si>
    <t>Share</t>
  </si>
  <si>
    <t>Retained</t>
  </si>
  <si>
    <t>premium</t>
  </si>
  <si>
    <t>profits</t>
  </si>
  <si>
    <t>Total</t>
  </si>
  <si>
    <t>Period ended 30 September 2006</t>
  </si>
  <si>
    <t>Balance as at 1 January 2006</t>
  </si>
  <si>
    <t>Dividend</t>
  </si>
  <si>
    <t>Balance as at 30 September 2006</t>
  </si>
  <si>
    <t>Period ended 30 September 2005</t>
  </si>
  <si>
    <t>Balance as at 1 January 2005</t>
  </si>
  <si>
    <t>#</t>
  </si>
  <si>
    <t>Proceeds from issue of shares</t>
  </si>
  <si>
    <t>-</t>
  </si>
  <si>
    <t>Acquisition of subsidiary</t>
  </si>
  <si>
    <t>Public Issue</t>
  </si>
  <si>
    <t>Bonus Issue</t>
  </si>
  <si>
    <t>Listing Expenses</t>
  </si>
  <si>
    <t>Balance as at 30 September 2005</t>
  </si>
  <si>
    <t>Denotes RM20 representing 200 ordinary shares of RM0.10 each.</t>
  </si>
  <si>
    <t>CONDENSED CONSOLIDATED CASH FLOW STATEMENT</t>
  </si>
  <si>
    <t>CASH FLOWS FROM OPERATING ACTIVITIES</t>
  </si>
  <si>
    <t>Adjustments for:</t>
  </si>
  <si>
    <t>Non-cash Items</t>
  </si>
  <si>
    <t>Non-operating Items</t>
  </si>
  <si>
    <t>Operating profit before working capital changes</t>
  </si>
  <si>
    <t>Changes in working capital:</t>
  </si>
  <si>
    <t>(Increase)/Decrease in inventories and receivables</t>
  </si>
  <si>
    <t>Decrease in payables</t>
  </si>
  <si>
    <t>Cash generated from operations</t>
  </si>
  <si>
    <t>Interest paid</t>
  </si>
  <si>
    <t>Income tax paid</t>
  </si>
  <si>
    <t>Net cash from operating activities</t>
  </si>
  <si>
    <t>CASH FLOWS FROM INVESTING ACTIVITIES</t>
  </si>
  <si>
    <t>Other investments</t>
  </si>
  <si>
    <t>Equity investments</t>
  </si>
  <si>
    <t>Net cash (used in)/from investing activities</t>
  </si>
  <si>
    <t>CASH FLOWS FROM FINANCING ACTIVITIES</t>
  </si>
  <si>
    <t>Transactions with owners (Dividend Paid)</t>
  </si>
  <si>
    <t>Net cash (used in)/from financing activities</t>
  </si>
  <si>
    <t>Effect on foreign exchange</t>
  </si>
  <si>
    <t>Net (decrease)/increase in cash and cash equivalents</t>
  </si>
  <si>
    <t>Cash and cash equivalents at beginning of period</t>
  </si>
  <si>
    <t>Cash and cash equivalents at end of period</t>
  </si>
  <si>
    <t>Cash and cash equivalents consist of:</t>
  </si>
  <si>
    <t>Fixed deposits with licensed banks</t>
  </si>
  <si>
    <t>Cash and bank balances</t>
  </si>
  <si>
    <t>A</t>
  </si>
  <si>
    <t>NOTES TO THE INTERIM FINANCIAL REPORT</t>
  </si>
  <si>
    <t>A1</t>
  </si>
  <si>
    <t>Basis of preparation of Interim Financial Report</t>
  </si>
  <si>
    <r>
      <t xml:space="preserve">The interim financial report is unaudited and has been prepared in compliance with FRS 134 </t>
    </r>
    <r>
      <rPr>
        <sz val="6"/>
        <rFont val="Arial"/>
        <family val="2"/>
      </rPr>
      <t>2004</t>
    </r>
    <r>
      <rPr>
        <sz val="10"/>
        <rFont val="Arial"/>
        <family val="2"/>
      </rPr>
      <t>, "Interim Financial Reporting", issued by the Malaysian Accounting Standards Board ("MASB") and the disclosure requirements as set out in Appendix 9B of the Listing Requirements of Bursa Malaysia Securities Berhad for MESDAQ Market.</t>
    </r>
  </si>
  <si>
    <t>The interim financial report has been prepared in accordance with the same accounting policies adopted in the annual financial statements for the year ended 31 December 2005, except for the accounting policy changes that are expected to be reflected in the annual financial statements for the year ending 31 December 2006. Details of these changes in accounting policies are set out in Note A2.</t>
  </si>
  <si>
    <t>The interim financial report should be read in conjunction with the audited financial statements for the year ended 31 December 2005. These explanatory notes attached to the interim financial report provide an explanation of events and transactions that are significant to an understanding of the changes in the financial position and performance of the Group since the year ended 31 December 2005.</t>
  </si>
  <si>
    <t>A2</t>
  </si>
  <si>
    <t>Change in Accounting Policies</t>
  </si>
  <si>
    <t>The MASB has issued a number of new and revised Financial Reporting Standards ("FRS" which includes the MASB's Issues Committee's Interpretations) that are effective for accounting periods beginning on or after 1 January 2006.</t>
  </si>
  <si>
    <t xml:space="preserve">In 2006, the MASB issued another two revised FRSs (FRS 117, Leases and FRS 124, Related Party Disclosures). These two FRSs are effective for annual periods beginning on or after 1 October 2006. </t>
  </si>
  <si>
    <t>The Board has determined the following accounting policies to be adopted in the preparation of the Group's annual financial statements for the year ending 31 December 2006 issued by the MASB in 2006:</t>
  </si>
  <si>
    <t xml:space="preserve">FRS </t>
  </si>
  <si>
    <t>Share-based Payment</t>
  </si>
  <si>
    <t>Business Combinations</t>
  </si>
  <si>
    <t>Non-current Assets Held for Sale and Discontinued Operations</t>
  </si>
  <si>
    <t>Presentation of Financial Statements</t>
  </si>
  <si>
    <t>Accounitng Policies, Changes in Estimates and Errors</t>
  </si>
  <si>
    <t>Events after the Balance Sheet Date</t>
  </si>
  <si>
    <t>Property, Plant and Equipment</t>
  </si>
  <si>
    <t>Leases</t>
  </si>
  <si>
    <t>(Early adoption)</t>
  </si>
  <si>
    <t>The Effects of Changes in Foreign Exchange Rates</t>
  </si>
  <si>
    <t>Consolidated and Separate Financial Statements</t>
  </si>
  <si>
    <t>Investment in Associates</t>
  </si>
  <si>
    <t>Interests in Joint Ventures</t>
  </si>
  <si>
    <t>Financial Instruments : Disclosure and Presentation</t>
  </si>
  <si>
    <t>Earnings Per Share</t>
  </si>
  <si>
    <t>Impairment of Assets</t>
  </si>
  <si>
    <t>Intangible Assets</t>
  </si>
  <si>
    <t>Investment Property</t>
  </si>
  <si>
    <t xml:space="preserve">The adoption of FRS 2, 3, 5, 101, 102, 108, 110, 116, 121,127, 128, 131, 132, 133, 136 and 138 does not have significant financial impact on the Group in the current quarter under review and the preceding year. The principal effects of the changes in accounting policies resulting from the adoption of FRS 117 Leases and FRS 140 Investment Property are as follows: </t>
  </si>
  <si>
    <t>(a)</t>
  </si>
  <si>
    <t>FRS 117 Leases</t>
  </si>
  <si>
    <t>In prior years, the leasehold interest in land held for own use classified as property, plant and equipment were stated at cost less accumulated depreciation and impairment losses, if any.</t>
  </si>
  <si>
    <t>With the adoption of FRS 117, the leasehold interest in land for own use is accounted for as being held under an operating lease. The unamortised cost of the land has been reclassified to Prepaid Lease Payments which are amortised on a straight line basis over the remainning lease term of the land.</t>
  </si>
  <si>
    <t>(b)</t>
  </si>
  <si>
    <t>FRS 140 Investment property</t>
  </si>
  <si>
    <t>In prior years, the investment properties held to earn rentals and for capital appreciation were classified as property, plant and equipment were stated at cost less accumulated depreciation and impairment losses, if any.</t>
  </si>
  <si>
    <t xml:space="preserve">With the adoption of FRS 140, the investment properties are stated at fair value, representing open-market value determined by external valuers. Gains or losses arising from changes in fair values of investment properties are recognised in profit or loss in which period they arise. </t>
  </si>
  <si>
    <t>The effect on the financial statements of the Group on adoption of FRS 117 and FRS 140 are as follows:</t>
  </si>
  <si>
    <t>Effect</t>
  </si>
  <si>
    <t>As previously</t>
  </si>
  <si>
    <t>of adopting</t>
  </si>
  <si>
    <t>reported</t>
  </si>
  <si>
    <t>FRS 117 &amp; 140</t>
  </si>
  <si>
    <t>As restated</t>
  </si>
  <si>
    <t>As at 31 December 2005</t>
  </si>
  <si>
    <t>A3</t>
  </si>
  <si>
    <t>Auditors' report of preceding annual financial statements</t>
  </si>
  <si>
    <t>The auditors have expressed an unqualified opinion on the Company's statutory financial statements for the year ended 31 December 2005 in their report dated 13 March 2006.</t>
  </si>
  <si>
    <t>A4</t>
  </si>
  <si>
    <t>Seasonal or cyclical factors</t>
  </si>
  <si>
    <t>The were no seasonal or cyclical factors affecting the results of the Group for the period under review.</t>
  </si>
  <si>
    <t>A5</t>
  </si>
  <si>
    <t>Unusual items affecting assets, liabilities, equity, net income or cash flows</t>
  </si>
  <si>
    <t>There were no unusual items affecting assets, liabilities, equity, net income or cash flows of the Group for the period under review.</t>
  </si>
  <si>
    <t>A6</t>
  </si>
  <si>
    <t>Material changes in estimates</t>
  </si>
  <si>
    <t>There were no changes in nature and amount of estimates reported in prior financial year that have a material effect in the period under review.</t>
  </si>
  <si>
    <t>A7</t>
  </si>
  <si>
    <t>Debt and equity securities</t>
  </si>
  <si>
    <t>There were no issuances, cancellations, repurchases, resale and repayment of debts and equity securities in the Company during the period under review.</t>
  </si>
  <si>
    <t>A8</t>
  </si>
  <si>
    <t>Dividend paid</t>
  </si>
  <si>
    <t>The final tax exempt dividend of  0.5 sen per share amounting to RM775,000 for the year ended 31 December 2005 was paid on 7 July 2006.</t>
  </si>
  <si>
    <t>A9</t>
  </si>
  <si>
    <t>Segment reporting</t>
  </si>
  <si>
    <t>No segment reporting has been prepared as the Group is principally engaged in the provision of machine vision products and services.</t>
  </si>
  <si>
    <t>A10</t>
  </si>
  <si>
    <t>Valuation of property, plant and equipment</t>
  </si>
  <si>
    <t>The Group did not revalue any of its property, plant and equipment during the period under review or prior periods.</t>
  </si>
  <si>
    <t>A11</t>
  </si>
  <si>
    <t>Material events subsequent to the end of the quarter</t>
  </si>
  <si>
    <t>There were no material events between the end of the reporting quarter and the date of this report.</t>
  </si>
  <si>
    <t>A12</t>
  </si>
  <si>
    <t>Changes in the composition of the Group</t>
  </si>
  <si>
    <t>ViTrox Corporation Berhad ("VCB") had on August 8, 2006 disposed off its entire equity interest in the capital of ViTrox Technologies (Suzhou) Co., Ltd ("ViTrox Suzhou") to its wholly-owned subsidiary, ViTrox International Sdn Bhd ("VISB") for a total consideration of Ringgit Malaysia Two (RM2.00) only.  In consequent thereof, ViTrox Suzhou remained as a wholly-owned subsidiary of VCB via VISB.</t>
  </si>
  <si>
    <t>a)</t>
  </si>
  <si>
    <t>Information on ViTrox Suzhou</t>
  </si>
  <si>
    <t>ViTrox Suzhou was granted approval for establishment on January 19, 2006 and further granted the business license to commence operation on February 9, 2006.  The registered capital of ViTrox Suzhou is USD100,000.00. ViTrox Suzhou is currently dormant but the intended principal activities of ViTrox Suzhou are Sales and Support Office in Suzhou Industrial Park. Capital Injection of a maximum of USD100,000 will be undertaken by VISB on a staggered basis, satisfied fully in cash and subject to the operations need of ViTrox Suzhou.</t>
  </si>
  <si>
    <t>b)</t>
  </si>
  <si>
    <t>Information on VISB</t>
  </si>
  <si>
    <t>VISB is a private limited company incorporated on January 6, 2006 with authorised share capital of RM100,000.00 comprising 100,000 ordinary shares of RM1.00 each.  VISB has an issued and paid up capital of RM2.00 comprising 2 ordinary shares of RM1.00 each.  The principal activity of VISB is investment holding for setting up of foreign subsidiaries companies and for catering for future foreign investment.</t>
  </si>
  <si>
    <t>c)</t>
  </si>
  <si>
    <t>Rationale</t>
  </si>
  <si>
    <t>The Re-Organisation is to streamline the foreign subsidiary(ies) of VCB under VISB</t>
  </si>
  <si>
    <t>d)</t>
  </si>
  <si>
    <t>Financial Effect</t>
  </si>
  <si>
    <t>There will not be any material effect arising from the Re-Organization on the net assets, earnings per share, share capital and substantial shareholding of VCB and its subsidiaries ("VCB Group") for the financial year ending December 31, 2006.</t>
  </si>
  <si>
    <t>e)</t>
  </si>
  <si>
    <t>The Re-Organisation had been completed on August 17, 2006.</t>
  </si>
  <si>
    <t>A13</t>
  </si>
  <si>
    <t>Contingent liabilities</t>
  </si>
  <si>
    <t>Save as disclosed in Note B11, there were no contingent assets or liabilities for the Group since the previous financial year ended 31 December 2005 to the day of this report.</t>
  </si>
  <si>
    <t>A14</t>
  </si>
  <si>
    <t>Capital commitments</t>
  </si>
  <si>
    <t>There were no material capital commitments for the Group as at the date of this report.</t>
  </si>
  <si>
    <t>A15</t>
  </si>
  <si>
    <t>Significant related party transactions</t>
  </si>
  <si>
    <t>There were no significant related party transactions during the period under review.</t>
  </si>
  <si>
    <t>B</t>
  </si>
  <si>
    <t>DISCLOSURE REQUIREMENTS AS SET OUT IN APPENDIX 9B OF THE LISTING REQUIREMENTS OF THE BURSA MALAYSIA SECURITIES BERHAD FOR MESDAQ MARKET</t>
  </si>
  <si>
    <t>B1</t>
  </si>
  <si>
    <t>Review of performance</t>
  </si>
  <si>
    <t>B2</t>
  </si>
  <si>
    <t>Variation of results against immediate preceding quarter</t>
  </si>
  <si>
    <t>B3</t>
  </si>
  <si>
    <t>Prospect for the remaining quarters</t>
  </si>
  <si>
    <t>B4</t>
  </si>
  <si>
    <t>Profit forecast and profit guarantee</t>
  </si>
  <si>
    <t>The Group does not have any profit forecast and guarantee for the financial year ending 31 December 2006.</t>
  </si>
  <si>
    <t>B5</t>
  </si>
  <si>
    <t>Income tax based on the results for the period under review</t>
  </si>
  <si>
    <t>ViTrox Corporation Berhad is a MSC status company and it has been granted pioneer status for certain products by Ministry of International Trade and Industry ("MITI") for a period of 5 years commencing 25 January 2005.</t>
  </si>
  <si>
    <t>Vitrox Technologies Sdn. Bhd. ("VTSB") has been granted the Pioneer Status for a period of five (5) years and renewable another 5 years for carrying out activities of development and production of digital automated vision inspection equipment and modules. The incentive is commencing from 1st Apr 2005 to 31st Mar 2010. The income tax provided is in respect of other non-pioneer products of VTSB.</t>
  </si>
  <si>
    <t>B6</t>
  </si>
  <si>
    <t>Sales of investments and/or properties</t>
  </si>
  <si>
    <t xml:space="preserve">There were no sale of investments and/or properties during the period under review. </t>
  </si>
  <si>
    <t>B7</t>
  </si>
  <si>
    <t>Purchase and Sale of Quoted Securities</t>
  </si>
  <si>
    <t>There were no purchase or sale of quoted securities during the period under review.</t>
  </si>
  <si>
    <t>B8</t>
  </si>
  <si>
    <t>Status of corporate proposals announced</t>
  </si>
  <si>
    <t>There were no corporate proposal announced as at the date of this report.</t>
  </si>
  <si>
    <t>B9</t>
  </si>
  <si>
    <t>Group Borrowings</t>
  </si>
  <si>
    <t>Short term borrowings - secured</t>
  </si>
  <si>
    <t>Long term borrowings - secured</t>
  </si>
  <si>
    <t>All the borrowings are denominated in Ringgit Malaysia.</t>
  </si>
  <si>
    <t>B10</t>
  </si>
  <si>
    <t>Off balance sheet financial instruments</t>
  </si>
  <si>
    <t>B11</t>
  </si>
  <si>
    <t>Material litigation</t>
  </si>
  <si>
    <t>VTSB vs Tan Hwang Kiat (NRIC No : 730726-02-5333) ("First Defendant") and ACA Vision Technology Sdn Bhd (Company No. : 618197-K) ("Second Defendant")</t>
  </si>
  <si>
    <t>The First Defendant was an engineer previously employed by VTSB.  He was suspected to have copies VTSB's source code and produced automated vision inspection system to be sold through the Second Defendant.</t>
  </si>
  <si>
    <t>VTSB was granted an Anton Pillar order on 22 October 2003 and conducted a raid at the Second Defendant's office and the First Defendant's residence on 29 October 2003. It is VTSB's case that the said ViTrox's source codes were discovered in the computers at the said office but nothing was found at the residence.</t>
  </si>
  <si>
    <t>Based on the results of the raid, VTSB has applied for injunction on 24 November 2003,  The application for the injunction together with 2 separate applications by the Defendants to set aside the Anton Pillar order and application by the First Defendant to challenge an affidavit of a witness for VTSB is pending fixing of dated from the court for hearing. One of the grounds put forward by the Defendants in their application is that the source codes discovered in the computers do not belong to VTSB.</t>
  </si>
  <si>
    <t>Based on the advise of the solicitors, the Directors of VTSB are confident that the court is likely to allow VTSB's claim. VTSB will be entitled to all earnings the First Defendant and Second Defendant made as a result of the use of VTSB's source code and costs including the investigation fees.</t>
  </si>
  <si>
    <t>Notwithstanding the above, in the event that VTSB's claim is not successful and assuming that both the Defendants continue with the business, the Directors of VTSB believes that VTSB would only be minimally affected, if any, in view of the fact that the affected source codes are of the older version. In line with the dynamic environment of the machine vision industry, VTSB has since upgraded the source codes which are of higher accuracy and speed. As such, the current product lines of VTSB are independent of the affected source codes and thus, the sales of VTSB's products should not be affected by products arising from the use of affected sources codes, if any.</t>
  </si>
  <si>
    <t>ACA Vision Technology Sdn Bhd vs ViTrox Technologies Sdn Bhd</t>
  </si>
  <si>
    <t>ACA Vision Technology Sdn Bhd vs ViTrox Technologies Sdn Bhd, ACA Vision Technology Sdn Bhd ("the plaintiff") has commenced an action against ViTrox Technologies Sdn Bhd ("the subsidiary") a wholly owned subsidiary of ViTrox Corporation Bhd ("the Company").</t>
  </si>
  <si>
    <t>In the statement of claim endorsed on the writ of summons that was served on 27 December 2005 on the subsidiary, the plaintiff alleges that the subsidiary had in the subsidiary's corporate directory under the file - Vitrox-CorpDirectory-InfoSummary-Risk Factors - published in the Bursa Malaysia website, www.bursamalaysia.com, under the heading of Information Summary and in the sub-heading entitled Material Litigation published a statement that is defamatory of the plaintiff.</t>
  </si>
  <si>
    <t>The subsidiary having consulted its solicitors has been advised that there is a good defence to this action commenced by the plaintiff.</t>
  </si>
  <si>
    <t>The subsidiary has been further advised that at this stage the quantum of damages cannot be determined as damages (if any) that is to be awarded in a defamation action is to be assessed by the Court having the benefit of evidence adduced during trial.</t>
  </si>
  <si>
    <t>VTSB has filed an application to set-aside the services of the writ of summons and statement of claims.</t>
  </si>
  <si>
    <t>(c)</t>
  </si>
  <si>
    <t>The Plaintiff did not specify any specific quantum of damages in the aforementioned writ of summons.  At this stage the quantum of damages of the suit cannot be determined as damages (if any) that is to be awarded in a defamation action is to be assessed by the Court having the benefit of evidence adduced during trial.  In accordance, the Company is not able to assess the financial damages (if any) and the suit is not expected to have any other financial impact on the Group.  The suit is also not expected to have any operational impact on the Group.</t>
  </si>
  <si>
    <t>As the Plaintiff's claim is founded on the allegation of the tort of defamation it is not liquidated claim that can be quantified.  The Plaintiff had therefore claimed the interest rate on the judgment sum which is to be assessed in the event that the Plaintiff is successful in his claim.  In such an event, the Plaintiff is entitled to claim interest of 8% per annum on the judgment sum from the judgment date until the full settlement of the said sum.</t>
  </si>
  <si>
    <t>The Subsidiary having consulted its solicitors have been advised that it has good defence to the action commenced by the Plaintiff and has good defence to the action commenced by the Plaintiff and has instructed its solicitors to do the necessary to defend the said action.</t>
  </si>
  <si>
    <t>B12</t>
  </si>
  <si>
    <t>Dividends</t>
  </si>
  <si>
    <t>B13</t>
  </si>
  <si>
    <t>Earnings per share</t>
  </si>
  <si>
    <t>Net profit attributable to shareholders (RM'000)</t>
  </si>
  <si>
    <t>Weighted average number of ordinary shares in issue ('000)</t>
  </si>
  <si>
    <t>Basic earnings per share (sen)</t>
  </si>
  <si>
    <t>Diluted earnings per share has not been calculated as the Company does not have any dilutive potential shares.</t>
  </si>
  <si>
    <t>B14</t>
  </si>
  <si>
    <t>Status of Utilisation of Listing Proceeds</t>
  </si>
  <si>
    <t>The Company raised RM10.56 million during its Initial Public Offering exercise in September 2005 and the details of utilisation of listing proceeds up to 30 September 2006 are as follows:</t>
  </si>
  <si>
    <t>Proposed</t>
  </si>
  <si>
    <t>Actual</t>
  </si>
  <si>
    <t>Utilisation</t>
  </si>
  <si>
    <t>Balance</t>
  </si>
  <si>
    <t>Description</t>
  </si>
  <si>
    <t>(i)</t>
  </si>
  <si>
    <t>Purchase of research and development equipment</t>
  </si>
  <si>
    <t>(ii)</t>
  </si>
  <si>
    <t>Regional offices set-up</t>
  </si>
  <si>
    <t>(iii)</t>
  </si>
  <si>
    <t>Repayment of financing of the acquisition of land and the construction of three (3) double-storey office-cum-factory buildings.</t>
  </si>
  <si>
    <t>(iv)</t>
  </si>
  <si>
    <t>Working capital</t>
  </si>
  <si>
    <t>(v)</t>
  </si>
  <si>
    <t>Listing expenses</t>
  </si>
  <si>
    <t>B15</t>
  </si>
  <si>
    <t>Authorise for issue</t>
  </si>
  <si>
    <t>By Order of the Board</t>
  </si>
  <si>
    <t>Chu Jenn Weng</t>
  </si>
  <si>
    <t>Managing Director</t>
  </si>
  <si>
    <t>Penang</t>
  </si>
  <si>
    <t>Date:</t>
  </si>
  <si>
    <t>The interim financial statements were authorised for issue by the Board of Directors on 15 November 2006.</t>
  </si>
  <si>
    <t>Note :</t>
  </si>
  <si>
    <t>1)</t>
  </si>
  <si>
    <t>Barring any unforeseen circumstances, based on the Group's continuous expansion and new products research &amp; development and introduction, the Board expects that the performance of the Group for the remaining quarter to be favorable.</t>
  </si>
  <si>
    <t>The hearing date on 29 August 2006 for the hearing of Tan Hwang Kiat's application for interim injunction in the action commenced by him against VTSB was adjourned to 07 December 2006.</t>
  </si>
  <si>
    <t>Quarterly report on results for the 3rd quarter ended 30 September 2006</t>
  </si>
  <si>
    <t>The results for the preceding year corresponding period ended September 30, 2005 included an exceptional item , being the one-time charge of negative goodwill of RM4.9 million, arising from the formation of ViTrox Group on June 15, 2005.</t>
  </si>
  <si>
    <t>The Group does not have any financial instruments with off balance sheet risk as at 8 November 2006 (being the latest practicable date which shall not be earlier than 7 days from the date of this report).</t>
  </si>
  <si>
    <t>The Group recorded revenue and profit before tax  of RM6.13 million and RM2.70 million respectively for the current quarter under review as compared to revenue and profit before tax of RM6.18 million and RM2.67 million for the immediate preceding quarter. This is an equally strong quarterly financial performance since the inception of the Group.</t>
  </si>
  <si>
    <t>The Court has allowed VTSB's application to set aside the service of the writ of summons against the VTSB with costs.  ACA Vision Technology Sdn Bhd had filled an appeal against the decision by the Deputy Registrar to Judge in chambers and a hearing date has yet to be fixed.</t>
  </si>
  <si>
    <t>Save as disclosed in the above, the Board of Directors does not recommend any payment of dividend for the year ending 31 December 2006.</t>
  </si>
  <si>
    <t>Utilisation of the remaining proceeds is in progress.</t>
  </si>
  <si>
    <t>Tan Hwang Kiat (''the Plaintiff") commenced action against ViTrox Technologies Sdn Bhd ("the Subsidiary'"), a wholly owned subsidiary of ViTrox Corporation Berhad ("VCB").</t>
  </si>
  <si>
    <t>In the statement of claim endorsed on the writ of summons that was served on 6 March 2006 on the Subsidiary, the Plaintiff alleges that the Subsidiary had in the Subsidiary's directory under the file - ViTrox-Corp Directory-Inform Summary-Risk Factors-published in the Bursa website, www.bursamalaysia.com. under the heading of Information Summary and in the sub-heading entitled Material Litigation published a statement that is defamatory of the Plaintiff.</t>
  </si>
  <si>
    <t>The Group has achieved the revenue of RM17.4 million and profit before tax of RM7.9 million respectively for the current nine-month period under review.  The financial results to-date (Q1 - Q3 2006) have surpassed last year's revenue and profit by 25% and  27% respectively, setting the pace for a record year in financial FY 2006 performance for the Group, in line with the Group's continuous expansion in customer base, products and operation, coupled with the favorable semiconductor industry environment.</t>
  </si>
  <si>
    <t xml:space="preserve"> Period ended</t>
  </si>
  <si>
    <t>The decision for Enclosure 57 (the Defendant's application to expunge certain affidavits of the Plaintiff) came up on 9 November 2006 where the Court dismissed the Defendant's application.  Therefore, the Plaintiff is entitled to rely on all the affidavits.  However the Court informed the Defendant's solicitor that they are at liberty to file an application to cross examine the deponent/s of the relevant affidavits as provided for in the Rules of the High Court.</t>
  </si>
  <si>
    <t>Having delivered the said decision on 9 November 2006, the Court then fixed Enclosures 15 (the First Defendant's application to set aside the Anton Piller Order), 17 (the Plaintiff's application for further injunction) and 19 (the Second Defendant's application for return of the items seized) for hearing on 10 November 2006.</t>
  </si>
  <si>
    <t>On 10 November 2006, all counsel applied for an adjournment on the basis that more time is needed to fully prepare for hearing of the said 3 enclosures.  The Court allowed the application for an adjournment and fixed the said 3 enclosures for hearing on 8 December 2006.</t>
  </si>
  <si>
    <t>Tan Hwang Kiat vs ViTrox Technologies Sdn Bhd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</si>
</sst>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_);_(* \(#,##0\);_(* \-_);_(@_)"/>
    <numFmt numFmtId="167" formatCode="_(* #,##0.0_);_(* \(#,##0.0\);_(* \-_);_(@_)"/>
    <numFmt numFmtId="168" formatCode="d\-mmm\-yy;@"/>
  </numFmts>
  <fonts count="16">
    <font>
      <sz val="10"/>
      <name val="Arial"/>
      <family val="0"/>
    </font>
    <font>
      <sz val="10"/>
      <name val="Arial Narrow"/>
      <family val="0"/>
    </font>
    <font>
      <b/>
      <sz val="18"/>
      <name val="Arial"/>
      <family val="2"/>
    </font>
    <font>
      <b/>
      <sz val="12"/>
      <name val="Arial"/>
      <family val="2"/>
    </font>
    <font>
      <i/>
      <sz val="10"/>
      <name val="Arial"/>
      <family val="2"/>
    </font>
    <font>
      <b/>
      <sz val="10"/>
      <name val="Arial"/>
      <family val="2"/>
    </font>
    <font>
      <u val="single"/>
      <sz val="10"/>
      <name val="Arial"/>
      <family val="2"/>
    </font>
    <font>
      <sz val="9"/>
      <name val="Arial"/>
      <family val="2"/>
    </font>
    <font>
      <sz val="12"/>
      <name val="Arial"/>
      <family val="2"/>
    </font>
    <font>
      <b/>
      <u val="single"/>
      <sz val="10"/>
      <name val="Arial"/>
      <family val="2"/>
    </font>
    <font>
      <sz val="8"/>
      <name val="Arial"/>
      <family val="2"/>
    </font>
    <font>
      <b/>
      <sz val="18"/>
      <name val="Arial Narrow"/>
      <family val="2"/>
    </font>
    <font>
      <sz val="8"/>
      <name val="Arial Narrow"/>
      <family val="2"/>
    </font>
    <font>
      <b/>
      <sz val="12"/>
      <name val="Arial Narrow"/>
      <family val="2"/>
    </font>
    <font>
      <sz val="6"/>
      <name val="Arial"/>
      <family val="2"/>
    </font>
    <font>
      <sz val="10"/>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cellStyleXfs>
  <cellXfs count="182">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xf>
    <xf numFmtId="15" fontId="5" fillId="0" borderId="0" xfId="0" applyNumberFormat="1" applyFont="1" applyFill="1" applyBorder="1" applyAlignment="1">
      <alignment horizontal="center" vertical="center"/>
    </xf>
    <xf numFmtId="165" fontId="0" fillId="0" borderId="0" xfId="15" applyNumberFormat="1" applyFont="1" applyFill="1" applyBorder="1" applyAlignment="1" applyProtection="1">
      <alignment/>
      <protection/>
    </xf>
    <xf numFmtId="165" fontId="0" fillId="0" borderId="0" xfId="15" applyNumberFormat="1" applyFont="1" applyFill="1" applyBorder="1" applyAlignment="1" applyProtection="1">
      <alignment horizontal="right"/>
      <protection/>
    </xf>
    <xf numFmtId="165" fontId="0" fillId="0" borderId="1" xfId="15" applyNumberFormat="1" applyFont="1" applyFill="1" applyBorder="1" applyAlignment="1" applyProtection="1">
      <alignment/>
      <protection/>
    </xf>
    <xf numFmtId="165" fontId="0" fillId="0" borderId="1" xfId="15" applyNumberFormat="1" applyFont="1" applyFill="1" applyBorder="1" applyAlignment="1" applyProtection="1">
      <alignment horizontal="right"/>
      <protection/>
    </xf>
    <xf numFmtId="165" fontId="0" fillId="0" borderId="2" xfId="15" applyNumberFormat="1" applyFont="1" applyFill="1" applyBorder="1" applyAlignment="1" applyProtection="1">
      <alignment/>
      <protection/>
    </xf>
    <xf numFmtId="0" fontId="0" fillId="0" borderId="0" xfId="0" applyFont="1" applyFill="1" applyAlignment="1">
      <alignment horizontal="center"/>
    </xf>
    <xf numFmtId="164" fontId="0" fillId="0" borderId="3" xfId="15" applyFont="1" applyFill="1" applyBorder="1" applyAlignment="1" applyProtection="1">
      <alignment horizontal="right"/>
      <protection/>
    </xf>
    <xf numFmtId="164" fontId="0" fillId="0" borderId="0" xfId="15" applyFont="1" applyFill="1" applyBorder="1" applyAlignment="1" applyProtection="1">
      <alignment horizontal="right"/>
      <protection/>
    </xf>
    <xf numFmtId="164" fontId="0" fillId="0" borderId="3" xfId="15" applyNumberFormat="1" applyFont="1" applyFill="1" applyBorder="1" applyAlignment="1" applyProtection="1">
      <alignment horizontal="right"/>
      <protection/>
    </xf>
    <xf numFmtId="0" fontId="0" fillId="0" borderId="0" xfId="0" applyFont="1" applyFill="1" applyBorder="1" applyAlignment="1">
      <alignment horizontal="right"/>
    </xf>
    <xf numFmtId="0" fontId="0" fillId="0" borderId="3" xfId="0" applyFont="1" applyFill="1" applyBorder="1" applyAlignment="1">
      <alignment horizontal="right"/>
    </xf>
    <xf numFmtId="165" fontId="0" fillId="0" borderId="3" xfId="15" applyNumberFormat="1" applyFont="1" applyFill="1" applyBorder="1" applyAlignment="1" applyProtection="1">
      <alignment horizontal="right"/>
      <protection/>
    </xf>
    <xf numFmtId="0" fontId="0" fillId="0" borderId="0" xfId="0" applyFont="1" applyFill="1" applyAlignment="1">
      <alignment horizontal="right"/>
    </xf>
    <xf numFmtId="0" fontId="0" fillId="0" borderId="0" xfId="0" applyFont="1" applyFill="1" applyBorder="1" applyAlignment="1">
      <alignment horizontal="center"/>
    </xf>
    <xf numFmtId="0" fontId="6" fillId="0" borderId="0" xfId="0" applyFont="1" applyFill="1" applyAlignment="1">
      <alignment/>
    </xf>
    <xf numFmtId="0" fontId="0" fillId="0" borderId="0" xfId="0" applyFont="1" applyFill="1" applyBorder="1" applyAlignment="1">
      <alignment horizontal="justify" vertical="top"/>
    </xf>
    <xf numFmtId="0" fontId="5"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Alignment="1">
      <alignment/>
    </xf>
    <xf numFmtId="0" fontId="0" fillId="0" borderId="0" xfId="0" applyFont="1" applyFill="1" applyBorder="1" applyAlignment="1">
      <alignment horizontal="center" vertical="center" wrapText="1"/>
    </xf>
    <xf numFmtId="0" fontId="5" fillId="0" borderId="0" xfId="0" applyFont="1" applyFill="1" applyBorder="1" applyAlignment="1">
      <alignment vertical="center"/>
    </xf>
    <xf numFmtId="165" fontId="0" fillId="0" borderId="0" xfId="15" applyNumberFormat="1" applyFont="1" applyFill="1" applyBorder="1" applyAlignment="1" applyProtection="1">
      <alignment horizontal="center" vertical="center"/>
      <protection/>
    </xf>
    <xf numFmtId="166" fontId="0" fillId="0" borderId="0" xfId="0" applyNumberFormat="1" applyFont="1" applyFill="1" applyBorder="1" applyAlignment="1">
      <alignment horizontal="center" vertical="center"/>
    </xf>
    <xf numFmtId="166" fontId="0" fillId="0" borderId="0" xfId="0" applyNumberFormat="1" applyFont="1" applyFill="1" applyAlignment="1">
      <alignment/>
    </xf>
    <xf numFmtId="166" fontId="0" fillId="0" borderId="0" xfId="0" applyNumberFormat="1" applyFont="1" applyFill="1" applyBorder="1" applyAlignment="1">
      <alignment/>
    </xf>
    <xf numFmtId="165" fontId="0" fillId="0" borderId="1" xfId="15" applyNumberFormat="1" applyFont="1" applyFill="1" applyBorder="1" applyAlignment="1" applyProtection="1">
      <alignment horizontal="center" vertical="center"/>
      <protection/>
    </xf>
    <xf numFmtId="166" fontId="0" fillId="0" borderId="1" xfId="0" applyNumberFormat="1" applyFont="1" applyFill="1" applyBorder="1" applyAlignment="1">
      <alignment horizontal="center" vertical="center"/>
    </xf>
    <xf numFmtId="0" fontId="0" fillId="0" borderId="0" xfId="15" applyNumberFormat="1" applyFont="1" applyFill="1" applyBorder="1" applyAlignment="1" applyProtection="1">
      <alignment vertical="center"/>
      <protection/>
    </xf>
    <xf numFmtId="165" fontId="0" fillId="0" borderId="4" xfId="15" applyNumberFormat="1" applyFont="1" applyFill="1" applyBorder="1" applyAlignment="1" applyProtection="1">
      <alignment horizontal="center" vertical="center"/>
      <protection/>
    </xf>
    <xf numFmtId="166" fontId="0" fillId="0" borderId="4" xfId="0" applyNumberFormat="1" applyFont="1" applyFill="1" applyBorder="1" applyAlignment="1">
      <alignment horizontal="center" vertical="center"/>
    </xf>
    <xf numFmtId="0" fontId="0" fillId="0" borderId="0" xfId="0" applyNumberFormat="1" applyFont="1" applyFill="1" applyBorder="1" applyAlignment="1">
      <alignment vertical="center"/>
    </xf>
    <xf numFmtId="165" fontId="0" fillId="0" borderId="5" xfId="15" applyNumberFormat="1" applyFont="1" applyFill="1" applyBorder="1" applyAlignment="1" applyProtection="1">
      <alignment horizontal="center" vertical="center"/>
      <protection/>
    </xf>
    <xf numFmtId="166" fontId="0" fillId="0" borderId="5" xfId="0" applyNumberFormat="1" applyFont="1" applyFill="1" applyBorder="1" applyAlignment="1">
      <alignment horizontal="center" vertical="center"/>
    </xf>
    <xf numFmtId="164" fontId="0" fillId="0" borderId="0" xfId="15" applyFont="1" applyFill="1" applyBorder="1" applyAlignment="1" applyProtection="1">
      <alignment/>
      <protection/>
    </xf>
    <xf numFmtId="0" fontId="4" fillId="0" borderId="0" xfId="0" applyFont="1" applyFill="1" applyBorder="1" applyAlignment="1">
      <alignment vertical="center"/>
    </xf>
    <xf numFmtId="165" fontId="0" fillId="0" borderId="6" xfId="15" applyNumberFormat="1" applyFont="1" applyFill="1" applyBorder="1" applyAlignment="1" applyProtection="1">
      <alignment horizontal="center" vertical="center"/>
      <protection/>
    </xf>
    <xf numFmtId="166" fontId="0" fillId="0" borderId="6" xfId="0" applyNumberFormat="1" applyFont="1" applyFill="1" applyBorder="1" applyAlignment="1">
      <alignment horizontal="center" vertical="center"/>
    </xf>
    <xf numFmtId="165" fontId="0" fillId="0" borderId="2" xfId="15" applyNumberFormat="1" applyFont="1" applyFill="1" applyBorder="1" applyAlignment="1" applyProtection="1">
      <alignment horizontal="center" vertical="center"/>
      <protection/>
    </xf>
    <xf numFmtId="167" fontId="0" fillId="0" borderId="0" xfId="0" applyNumberFormat="1" applyFont="1" applyFill="1" applyBorder="1" applyAlignment="1">
      <alignment horizontal="center" vertical="center"/>
    </xf>
    <xf numFmtId="166" fontId="0" fillId="0" borderId="2"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165" fontId="0" fillId="0" borderId="0" xfId="0" applyNumberFormat="1"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left" vertical="center"/>
    </xf>
    <xf numFmtId="165" fontId="10" fillId="0" borderId="0" xfId="15" applyNumberFormat="1" applyFont="1" applyFill="1" applyBorder="1" applyAlignment="1" applyProtection="1">
      <alignment horizontal="right"/>
      <protection/>
    </xf>
    <xf numFmtId="0" fontId="0" fillId="0" borderId="0" xfId="0" applyFill="1" applyAlignment="1">
      <alignment vertical="top"/>
    </xf>
    <xf numFmtId="0" fontId="1" fillId="0" borderId="0" xfId="0" applyFont="1" applyAlignment="1">
      <alignment/>
    </xf>
    <xf numFmtId="165" fontId="0" fillId="0" borderId="0" xfId="15" applyNumberFormat="1" applyFont="1" applyFill="1" applyBorder="1" applyAlignment="1" applyProtection="1">
      <alignment/>
      <protection/>
    </xf>
    <xf numFmtId="0" fontId="1" fillId="0" borderId="0" xfId="0" applyFont="1" applyBorder="1" applyAlignment="1">
      <alignment/>
    </xf>
    <xf numFmtId="164" fontId="1" fillId="0" borderId="0" xfId="15" applyFont="1" applyFill="1" applyBorder="1" applyAlignment="1" applyProtection="1">
      <alignment/>
      <protection/>
    </xf>
    <xf numFmtId="0" fontId="11" fillId="0" borderId="0" xfId="0" applyFont="1" applyBorder="1" applyAlignment="1">
      <alignment horizontal="center" vertical="center"/>
    </xf>
    <xf numFmtId="0" fontId="0" fillId="0" borderId="0" xfId="0" applyFont="1" applyBorder="1" applyAlignment="1">
      <alignment vertical="top"/>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15"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64" fontId="6" fillId="0" borderId="0" xfId="15" applyFont="1" applyFill="1" applyBorder="1" applyAlignment="1" applyProtection="1">
      <alignment/>
      <protection/>
    </xf>
    <xf numFmtId="165" fontId="5" fillId="0" borderId="0" xfId="15" applyNumberFormat="1"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0" borderId="0" xfId="0" applyFont="1" applyBorder="1" applyAlignment="1">
      <alignment horizontal="left" vertical="center"/>
    </xf>
    <xf numFmtId="165" fontId="0" fillId="0" borderId="0" xfId="15" applyNumberFormat="1" applyFont="1" applyFill="1" applyBorder="1" applyAlignment="1" applyProtection="1">
      <alignment horizontal="right" vertical="center"/>
      <protection/>
    </xf>
    <xf numFmtId="165" fontId="0" fillId="0" borderId="0" xfId="15" applyNumberFormat="1" applyFont="1" applyFill="1" applyBorder="1" applyAlignment="1" applyProtection="1">
      <alignment horizontal="center"/>
      <protection/>
    </xf>
    <xf numFmtId="165" fontId="0" fillId="0" borderId="1" xfId="15" applyNumberFormat="1" applyFont="1" applyFill="1" applyBorder="1" applyAlignment="1" applyProtection="1">
      <alignment horizontal="right" vertical="center"/>
      <protection/>
    </xf>
    <xf numFmtId="165" fontId="0" fillId="0" borderId="7" xfId="15" applyNumberFormat="1" applyFont="1" applyFill="1" applyBorder="1" applyAlignment="1" applyProtection="1">
      <alignment horizontal="center" vertical="center"/>
      <protection/>
    </xf>
    <xf numFmtId="0" fontId="5" fillId="0" borderId="0" xfId="0" applyFont="1" applyBorder="1" applyAlignment="1">
      <alignment horizontal="left" vertical="center"/>
    </xf>
    <xf numFmtId="164" fontId="0" fillId="0" borderId="0" xfId="0" applyNumberFormat="1" applyFont="1" applyBorder="1" applyAlignment="1">
      <alignment/>
    </xf>
    <xf numFmtId="165" fontId="0" fillId="0" borderId="4" xfId="15" applyNumberFormat="1" applyFont="1" applyFill="1" applyBorder="1" applyAlignment="1" applyProtection="1">
      <alignment horizontal="right" vertical="center"/>
      <protection/>
    </xf>
    <xf numFmtId="165" fontId="0" fillId="0" borderId="8" xfId="15" applyNumberFormat="1" applyFont="1" applyFill="1" applyBorder="1" applyAlignment="1" applyProtection="1">
      <alignment horizontal="center" vertical="center"/>
      <protection/>
    </xf>
    <xf numFmtId="165" fontId="0" fillId="0" borderId="8" xfId="15" applyNumberFormat="1" applyFont="1" applyFill="1" applyBorder="1" applyAlignment="1" applyProtection="1">
      <alignment horizontal="right" vertical="center"/>
      <protection/>
    </xf>
    <xf numFmtId="165" fontId="5" fillId="0" borderId="0" xfId="15" applyNumberFormat="1" applyFont="1" applyFill="1" applyBorder="1" applyAlignment="1" applyProtection="1">
      <alignment horizontal="right" vertical="center"/>
      <protection/>
    </xf>
    <xf numFmtId="0" fontId="6" fillId="0" borderId="0" xfId="0" applyFont="1" applyBorder="1" applyAlignment="1">
      <alignment horizontal="left" vertical="center"/>
    </xf>
    <xf numFmtId="165" fontId="1" fillId="0" borderId="0" xfId="15" applyNumberFormat="1" applyFont="1" applyFill="1" applyBorder="1" applyAlignment="1" applyProtection="1">
      <alignment/>
      <protection/>
    </xf>
    <xf numFmtId="0" fontId="1" fillId="0" borderId="0" xfId="0" applyFont="1" applyFill="1" applyAlignment="1">
      <alignment/>
    </xf>
    <xf numFmtId="164" fontId="0" fillId="0" borderId="0" xfId="15" applyFont="1" applyFill="1" applyBorder="1" applyAlignment="1" applyProtection="1">
      <alignment/>
      <protection/>
    </xf>
    <xf numFmtId="0" fontId="3" fillId="0" borderId="0" xfId="0" applyFont="1" applyFill="1" applyBorder="1" applyAlignment="1">
      <alignment horizontal="center" vertical="top"/>
    </xf>
    <xf numFmtId="0" fontId="5" fillId="2" borderId="0" xfId="19" applyFont="1" applyFill="1" applyAlignment="1">
      <alignment horizontal="center"/>
      <protection/>
    </xf>
    <xf numFmtId="0" fontId="5" fillId="2" borderId="0" xfId="19" applyFont="1" applyFill="1">
      <alignment/>
      <protection/>
    </xf>
    <xf numFmtId="0" fontId="0" fillId="0" borderId="0" xfId="0" applyAlignment="1">
      <alignment vertical="top"/>
    </xf>
    <xf numFmtId="0" fontId="0" fillId="2" borderId="0" xfId="19" applyFont="1" applyFill="1">
      <alignment/>
      <protection/>
    </xf>
    <xf numFmtId="0" fontId="0" fillId="2" borderId="0" xfId="19" applyFont="1" applyFill="1" applyAlignment="1">
      <alignment horizontal="left" vertical="top" wrapText="1"/>
      <protection/>
    </xf>
    <xf numFmtId="0" fontId="0" fillId="2" borderId="0" xfId="19" applyFont="1" applyFill="1" applyAlignment="1">
      <alignment horizontal="center"/>
      <protection/>
    </xf>
    <xf numFmtId="0" fontId="0" fillId="0" borderId="0" xfId="0" applyFont="1" applyAlignment="1">
      <alignment/>
    </xf>
    <xf numFmtId="0" fontId="0" fillId="0" borderId="0" xfId="0" applyAlignment="1">
      <alignment/>
    </xf>
    <xf numFmtId="0" fontId="0" fillId="0" borderId="0" xfId="0" applyAlignment="1">
      <alignment horizontal="left"/>
    </xf>
    <xf numFmtId="0" fontId="0" fillId="0" borderId="0" xfId="0" applyFont="1" applyAlignment="1">
      <alignment horizontal="center"/>
    </xf>
    <xf numFmtId="0" fontId="6" fillId="0" borderId="0" xfId="0" applyFont="1" applyAlignment="1">
      <alignment/>
    </xf>
    <xf numFmtId="0" fontId="0" fillId="0" borderId="0" xfId="0" applyAlignment="1">
      <alignment horizontal="justify" vertical="top"/>
    </xf>
    <xf numFmtId="0" fontId="0" fillId="0" borderId="0" xfId="0" applyFont="1" applyAlignment="1">
      <alignment horizontal="left"/>
    </xf>
    <xf numFmtId="0" fontId="0" fillId="2" borderId="0" xfId="0" applyFont="1" applyFill="1" applyAlignment="1">
      <alignment vertical="top"/>
    </xf>
    <xf numFmtId="0" fontId="0" fillId="2" borderId="0" xfId="0" applyFont="1" applyFill="1" applyAlignment="1">
      <alignment horizontal="justify" vertical="top" wrapText="1"/>
    </xf>
    <xf numFmtId="0" fontId="0" fillId="2" borderId="0" xfId="0" applyFont="1" applyFill="1" applyAlignment="1">
      <alignment/>
    </xf>
    <xf numFmtId="0" fontId="0" fillId="2" borderId="0" xfId="0" applyFont="1" applyFill="1" applyBorder="1" applyAlignment="1">
      <alignment horizontal="center" vertical="top" wrapText="1"/>
    </xf>
    <xf numFmtId="0" fontId="0" fillId="2" borderId="0" xfId="0" applyFont="1" applyFill="1" applyAlignment="1">
      <alignment horizontal="center" vertical="top" wrapText="1"/>
    </xf>
    <xf numFmtId="0" fontId="6" fillId="2" borderId="0" xfId="0" applyFont="1" applyFill="1" applyAlignment="1">
      <alignment vertical="top"/>
    </xf>
    <xf numFmtId="0" fontId="0" fillId="2" borderId="0" xfId="0" applyFont="1" applyFill="1" applyBorder="1" applyAlignment="1">
      <alignment horizontal="justify" vertical="top" wrapText="1"/>
    </xf>
    <xf numFmtId="0" fontId="15" fillId="2" borderId="0" xfId="0" applyFont="1" applyFill="1" applyAlignment="1">
      <alignment horizontal="justify" vertical="top" wrapText="1"/>
    </xf>
    <xf numFmtId="165" fontId="0" fillId="2" borderId="0" xfId="15" applyNumberFormat="1" applyFont="1" applyFill="1" applyBorder="1" applyAlignment="1" applyProtection="1">
      <alignment horizontal="justify" vertical="top" wrapText="1"/>
      <protection/>
    </xf>
    <xf numFmtId="165" fontId="15" fillId="2" borderId="0" xfId="15" applyNumberFormat="1" applyFont="1" applyFill="1" applyBorder="1" applyAlignment="1" applyProtection="1">
      <alignment horizontal="justify" vertical="top" wrapText="1"/>
      <protection/>
    </xf>
    <xf numFmtId="165" fontId="0" fillId="0" borderId="9" xfId="15" applyNumberFormat="1" applyFont="1" applyFill="1" applyBorder="1" applyAlignment="1" applyProtection="1">
      <alignment/>
      <protection/>
    </xf>
    <xf numFmtId="0" fontId="0" fillId="0" borderId="0" xfId="0" applyFill="1" applyAlignment="1">
      <alignment horizontal="justify"/>
    </xf>
    <xf numFmtId="0" fontId="0" fillId="0" borderId="0" xfId="0" applyFont="1" applyFill="1" applyBorder="1" applyAlignment="1">
      <alignment/>
    </xf>
    <xf numFmtId="0" fontId="0" fillId="0" borderId="0" xfId="0" applyFill="1" applyAlignment="1">
      <alignment horizontal="justify" vertical="top"/>
    </xf>
    <xf numFmtId="0" fontId="5" fillId="0" borderId="0" xfId="0" applyFont="1" applyAlignment="1">
      <alignment horizontal="justify" vertical="top"/>
    </xf>
    <xf numFmtId="0" fontId="0" fillId="0" borderId="0" xfId="0" applyAlignment="1">
      <alignment horizontal="justify" vertical="top" wrapText="1"/>
    </xf>
    <xf numFmtId="0" fontId="0" fillId="0" borderId="0" xfId="0" applyFill="1" applyAlignment="1">
      <alignment wrapText="1"/>
    </xf>
    <xf numFmtId="0" fontId="5" fillId="0" borderId="0" xfId="0" applyFont="1" applyFill="1" applyBorder="1" applyAlignment="1">
      <alignment/>
    </xf>
    <xf numFmtId="0" fontId="5" fillId="0" borderId="0" xfId="19" applyFont="1" applyFill="1" applyAlignment="1">
      <alignment horizontal="center"/>
      <protection/>
    </xf>
    <xf numFmtId="0" fontId="0" fillId="0" borderId="0" xfId="0" applyFill="1" applyAlignment="1">
      <alignment/>
    </xf>
    <xf numFmtId="0" fontId="5" fillId="0" borderId="0" xfId="0" applyFont="1" applyFill="1" applyAlignment="1">
      <alignment horizontal="justify"/>
    </xf>
    <xf numFmtId="168" fontId="0" fillId="0" borderId="0" xfId="0" applyNumberFormat="1" applyFont="1" applyFill="1" applyBorder="1" applyAlignment="1">
      <alignment horizontal="center" vertical="center" wrapText="1"/>
    </xf>
    <xf numFmtId="164" fontId="0" fillId="0" borderId="0" xfId="15" applyFont="1" applyFill="1" applyBorder="1" applyAlignment="1" applyProtection="1">
      <alignment horizontal="center"/>
      <protection/>
    </xf>
    <xf numFmtId="165" fontId="0" fillId="0" borderId="3" xfId="15" applyNumberFormat="1" applyFont="1" applyFill="1" applyBorder="1" applyAlignment="1" applyProtection="1">
      <alignment horizontal="center"/>
      <protection/>
    </xf>
    <xf numFmtId="0" fontId="10" fillId="0" borderId="0" xfId="0" applyFont="1" applyFill="1" applyAlignment="1">
      <alignment/>
    </xf>
    <xf numFmtId="0" fontId="0" fillId="0" borderId="0" xfId="0" applyFill="1" applyBorder="1" applyAlignment="1">
      <alignment/>
    </xf>
    <xf numFmtId="0" fontId="0" fillId="0" borderId="0" xfId="0" applyFont="1" applyFill="1" applyAlignment="1">
      <alignment vertical="top"/>
    </xf>
    <xf numFmtId="15" fontId="0" fillId="0" borderId="0" xfId="0" applyNumberFormat="1" applyFont="1" applyFill="1" applyAlignment="1">
      <alignment horizontal="center"/>
    </xf>
    <xf numFmtId="0" fontId="0" fillId="0" borderId="0" xfId="0" applyFont="1" applyFill="1" applyAlignment="1">
      <alignment horizontal="justify" vertical="top" wrapText="1"/>
    </xf>
    <xf numFmtId="0" fontId="0" fillId="0" borderId="0" xfId="0" applyFont="1" applyFill="1" applyAlignment="1">
      <alignment horizontal="justify" vertical="top"/>
    </xf>
    <xf numFmtId="0" fontId="0" fillId="0" borderId="0" xfId="0" applyFill="1" applyAlignment="1">
      <alignment/>
    </xf>
    <xf numFmtId="3" fontId="0" fillId="0" borderId="0" xfId="0" applyNumberFormat="1" applyFont="1" applyFill="1" applyAlignment="1">
      <alignment/>
    </xf>
    <xf numFmtId="0" fontId="0" fillId="0" borderId="0" xfId="0" applyFont="1" applyFill="1" applyBorder="1" applyAlignment="1">
      <alignment horizontal="left"/>
    </xf>
    <xf numFmtId="3" fontId="0" fillId="0" borderId="0" xfId="0" applyNumberFormat="1" applyFont="1" applyFill="1" applyAlignment="1">
      <alignment/>
    </xf>
    <xf numFmtId="164" fontId="0" fillId="0" borderId="9" xfId="15" applyFont="1" applyFill="1" applyBorder="1" applyAlignment="1" applyProtection="1">
      <alignment/>
      <protection/>
    </xf>
    <xf numFmtId="2" fontId="0" fillId="0" borderId="0" xfId="0" applyNumberFormat="1" applyFont="1" applyFill="1" applyBorder="1" applyAlignment="1">
      <alignment horizontal="right"/>
    </xf>
    <xf numFmtId="0" fontId="5" fillId="0" borderId="0" xfId="0" applyFont="1" applyFill="1" applyAlignment="1">
      <alignment vertical="top"/>
    </xf>
    <xf numFmtId="0" fontId="0"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horizontal="center" vertical="top"/>
    </xf>
    <xf numFmtId="165" fontId="0" fillId="0" borderId="0" xfId="15" applyNumberFormat="1" applyFont="1" applyFill="1" applyBorder="1" applyAlignment="1" applyProtection="1">
      <alignment vertical="top"/>
      <protection/>
    </xf>
    <xf numFmtId="0" fontId="5" fillId="0" borderId="0" xfId="19" applyFont="1" applyFill="1">
      <alignment/>
      <protection/>
    </xf>
    <xf numFmtId="15" fontId="0" fillId="0" borderId="0" xfId="0" applyNumberFormat="1" applyFont="1" applyFill="1" applyBorder="1" applyAlignment="1">
      <alignment/>
    </xf>
    <xf numFmtId="15" fontId="0" fillId="0" borderId="0" xfId="0" applyNumberFormat="1" applyFont="1" applyFill="1" applyBorder="1" applyAlignment="1">
      <alignment vertical="center"/>
    </xf>
    <xf numFmtId="0" fontId="0" fillId="0" borderId="0" xfId="0" applyFont="1" applyFill="1" applyAlignment="1">
      <alignment horizontal="left"/>
    </xf>
    <xf numFmtId="0" fontId="0" fillId="0" borderId="0" xfId="0" applyFont="1" applyFill="1" applyBorder="1" applyAlignment="1">
      <alignment horizontal="left" vertical="center"/>
    </xf>
    <xf numFmtId="15" fontId="5" fillId="0" borderId="0" xfId="0" applyNumberFormat="1" applyFont="1" applyFill="1" applyBorder="1" applyAlignment="1">
      <alignment horizontal="left"/>
    </xf>
    <xf numFmtId="165" fontId="5" fillId="0" borderId="3" xfId="15" applyNumberFormat="1" applyFont="1" applyFill="1" applyBorder="1" applyAlignment="1" applyProtection="1">
      <alignment horizontal="right"/>
      <protection/>
    </xf>
    <xf numFmtId="0" fontId="0" fillId="0" borderId="0" xfId="0" applyFont="1" applyAlignment="1">
      <alignment horizontal="justify" vertical="top"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horizontal="justify" vertical="top"/>
    </xf>
    <xf numFmtId="0" fontId="3"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Fill="1" applyAlignment="1">
      <alignment wrapText="1"/>
    </xf>
    <xf numFmtId="0" fontId="0" fillId="0" borderId="0" xfId="0" applyAlignment="1">
      <alignment wrapText="1"/>
    </xf>
    <xf numFmtId="0" fontId="0" fillId="0" borderId="10"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Fill="1" applyBorder="1" applyAlignment="1">
      <alignment horizontal="center" vertical="top"/>
    </xf>
    <xf numFmtId="0" fontId="0" fillId="2" borderId="0" xfId="19" applyFont="1" applyFill="1" applyBorder="1" applyAlignment="1">
      <alignment horizontal="justify" vertical="top"/>
      <protection/>
    </xf>
    <xf numFmtId="0" fontId="0" fillId="0" borderId="0" xfId="0" applyFont="1" applyBorder="1" applyAlignment="1">
      <alignment horizontal="justify" vertical="top"/>
    </xf>
    <xf numFmtId="0" fontId="0"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ont="1" applyBorder="1" applyAlignment="1">
      <alignment horizontal="justify" vertical="top" wrapText="1"/>
    </xf>
    <xf numFmtId="0" fontId="5" fillId="0" borderId="0" xfId="19" applyFont="1" applyFill="1" applyBorder="1" applyAlignment="1">
      <alignment horizontal="justify" vertical="top"/>
      <protection/>
    </xf>
    <xf numFmtId="0" fontId="0" fillId="0" borderId="0" xfId="0" applyAlignment="1">
      <alignment horizontal="justify" vertical="top" wrapText="1"/>
    </xf>
    <xf numFmtId="0" fontId="0" fillId="0" borderId="0" xfId="19" applyFont="1" applyFill="1" applyBorder="1" applyAlignment="1">
      <alignment horizontal="justify" vertical="top"/>
      <protection/>
    </xf>
    <xf numFmtId="0" fontId="0" fillId="0" borderId="0" xfId="0" applyFont="1" applyAlignment="1">
      <alignment horizontal="justify" vertical="top" wrapText="1"/>
    </xf>
  </cellXfs>
  <cellStyles count="7">
    <cellStyle name="Normal" xfId="0"/>
    <cellStyle name="Comma" xfId="15"/>
    <cellStyle name="Comma [0]" xfId="16"/>
    <cellStyle name="Currency" xfId="17"/>
    <cellStyle name="Currency [0]" xfId="18"/>
    <cellStyle name="Normal_Sheet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tabSelected="1" zoomScale="115" zoomScaleNormal="115" workbookViewId="0" topLeftCell="A22">
      <selection activeCell="A16" sqref="A16"/>
    </sheetView>
  </sheetViews>
  <sheetFormatPr defaultColWidth="9.140625" defaultRowHeight="12.75"/>
  <cols>
    <col min="1" max="2" width="3.7109375" style="1" customWidth="1"/>
    <col min="3" max="3" width="22.7109375" style="1" customWidth="1"/>
    <col min="4" max="4" width="15.7109375" style="1" customWidth="1"/>
    <col min="5" max="5" width="1.7109375" style="2" customWidth="1"/>
    <col min="6" max="6" width="15.7109375" style="1" customWidth="1"/>
    <col min="7" max="7" width="1.7109375" style="2" customWidth="1"/>
    <col min="8" max="8" width="15.7109375" style="1" customWidth="1"/>
    <col min="9" max="9" width="1.7109375" style="2" customWidth="1"/>
    <col min="10" max="10" width="15.7109375" style="1" customWidth="1"/>
    <col min="11" max="11" width="9.8515625" style="1" customWidth="1"/>
    <col min="12" max="12" width="10.28125" style="1" customWidth="1"/>
    <col min="13" max="16384" width="8.00390625" style="1" customWidth="1"/>
  </cols>
  <sheetData>
    <row r="1" spans="1:10" ht="23.25">
      <c r="A1" s="157" t="s">
        <v>0</v>
      </c>
      <c r="B1" s="157"/>
      <c r="C1" s="157"/>
      <c r="D1" s="157"/>
      <c r="E1" s="157"/>
      <c r="F1" s="157"/>
      <c r="G1" s="157"/>
      <c r="H1" s="157"/>
      <c r="I1" s="157"/>
      <c r="J1" s="157"/>
    </row>
    <row r="2" spans="1:10" ht="12.75">
      <c r="A2" s="158" t="s">
        <v>1</v>
      </c>
      <c r="B2" s="158"/>
      <c r="C2" s="158"/>
      <c r="D2" s="158"/>
      <c r="E2" s="158"/>
      <c r="F2" s="158"/>
      <c r="G2" s="158"/>
      <c r="H2" s="158"/>
      <c r="I2" s="158"/>
      <c r="J2" s="158"/>
    </row>
    <row r="3" spans="1:10" ht="12.75">
      <c r="A3" s="158" t="s">
        <v>2</v>
      </c>
      <c r="B3" s="158"/>
      <c r="C3" s="158"/>
      <c r="D3" s="158"/>
      <c r="E3" s="158"/>
      <c r="F3" s="158"/>
      <c r="G3" s="158"/>
      <c r="H3" s="158"/>
      <c r="I3" s="158"/>
      <c r="J3" s="158"/>
    </row>
    <row r="4" spans="1:10" ht="12.75">
      <c r="A4" s="3"/>
      <c r="B4" s="3"/>
      <c r="C4" s="3"/>
      <c r="D4" s="3"/>
      <c r="E4" s="3"/>
      <c r="F4" s="3"/>
      <c r="G4" s="3"/>
      <c r="H4" s="3"/>
      <c r="I4" s="3"/>
      <c r="J4" s="3"/>
    </row>
    <row r="5" spans="1:10" ht="15.75">
      <c r="A5" s="159" t="s">
        <v>294</v>
      </c>
      <c r="B5" s="159"/>
      <c r="C5" s="159"/>
      <c r="D5" s="159"/>
      <c r="E5" s="159"/>
      <c r="F5" s="159"/>
      <c r="G5" s="159"/>
      <c r="H5" s="159"/>
      <c r="I5" s="159"/>
      <c r="J5" s="159"/>
    </row>
    <row r="6" spans="1:10" ht="15.75">
      <c r="A6" s="161" t="s">
        <v>3</v>
      </c>
      <c r="B6" s="161"/>
      <c r="C6" s="161"/>
      <c r="D6" s="161"/>
      <c r="E6" s="161"/>
      <c r="F6" s="161"/>
      <c r="G6" s="161"/>
      <c r="H6" s="161"/>
      <c r="I6" s="161"/>
      <c r="J6" s="161"/>
    </row>
    <row r="7" spans="1:10" ht="12.75">
      <c r="A7" s="162" t="s">
        <v>4</v>
      </c>
      <c r="B7" s="162"/>
      <c r="C7" s="162"/>
      <c r="D7" s="162"/>
      <c r="E7" s="162"/>
      <c r="F7" s="162"/>
      <c r="G7" s="162"/>
      <c r="H7" s="162"/>
      <c r="I7" s="162"/>
      <c r="J7" s="162"/>
    </row>
    <row r="8" spans="1:10" ht="12.75">
      <c r="A8" s="4"/>
      <c r="B8" s="4"/>
      <c r="C8" s="4"/>
      <c r="D8" s="4"/>
      <c r="E8" s="4"/>
      <c r="F8" s="4"/>
      <c r="G8" s="4"/>
      <c r="H8" s="4"/>
      <c r="I8" s="4"/>
      <c r="J8" s="4"/>
    </row>
    <row r="9" spans="1:10" ht="12.75">
      <c r="A9" s="3"/>
      <c r="B9" s="3"/>
      <c r="C9" s="5"/>
      <c r="D9" s="163" t="s">
        <v>5</v>
      </c>
      <c r="E9" s="163"/>
      <c r="F9" s="163"/>
      <c r="G9" s="6"/>
      <c r="H9" s="163" t="s">
        <v>6</v>
      </c>
      <c r="I9" s="163"/>
      <c r="J9" s="163"/>
    </row>
    <row r="10" spans="1:10" ht="12.75">
      <c r="A10" s="3"/>
      <c r="B10" s="3"/>
      <c r="C10" s="5"/>
      <c r="D10" s="7"/>
      <c r="E10" s="7"/>
      <c r="F10" s="7" t="s">
        <v>7</v>
      </c>
      <c r="G10" s="7"/>
      <c r="H10" s="7"/>
      <c r="I10" s="7"/>
      <c r="J10" s="7" t="s">
        <v>7</v>
      </c>
    </row>
    <row r="11" spans="1:10" ht="12.75">
      <c r="A11" s="3"/>
      <c r="B11" s="3"/>
      <c r="C11" s="5"/>
      <c r="D11" s="8" t="s">
        <v>8</v>
      </c>
      <c r="E11" s="1"/>
      <c r="F11" s="8" t="s">
        <v>9</v>
      </c>
      <c r="G11" s="7"/>
      <c r="H11" s="8" t="s">
        <v>8</v>
      </c>
      <c r="I11" s="7"/>
      <c r="J11" s="8" t="s">
        <v>9</v>
      </c>
    </row>
    <row r="12" spans="1:10" ht="12.75">
      <c r="A12" s="3"/>
      <c r="B12" s="3"/>
      <c r="C12" s="5"/>
      <c r="D12" s="7" t="s">
        <v>10</v>
      </c>
      <c r="E12" s="7"/>
      <c r="F12" s="7" t="s">
        <v>10</v>
      </c>
      <c r="G12" s="7"/>
      <c r="H12" s="7" t="s">
        <v>11</v>
      </c>
      <c r="I12" s="7"/>
      <c r="J12" s="7" t="s">
        <v>12</v>
      </c>
    </row>
    <row r="13" spans="1:10" ht="12.75">
      <c r="A13" s="3"/>
      <c r="B13" s="3"/>
      <c r="C13" s="5"/>
      <c r="D13" s="9">
        <v>38990</v>
      </c>
      <c r="E13" s="9"/>
      <c r="F13" s="9">
        <v>38625</v>
      </c>
      <c r="G13" s="9"/>
      <c r="H13" s="9">
        <f>D13</f>
        <v>38990</v>
      </c>
      <c r="I13" s="9"/>
      <c r="J13" s="9">
        <f>F13</f>
        <v>38625</v>
      </c>
    </row>
    <row r="14" spans="1:12" ht="12.75">
      <c r="A14" s="3"/>
      <c r="B14" s="3"/>
      <c r="C14" s="5"/>
      <c r="D14" s="6" t="s">
        <v>13</v>
      </c>
      <c r="E14" s="6"/>
      <c r="F14" s="6" t="s">
        <v>13</v>
      </c>
      <c r="G14" s="6"/>
      <c r="H14" s="6" t="s">
        <v>13</v>
      </c>
      <c r="I14" s="6"/>
      <c r="J14" s="6" t="s">
        <v>13</v>
      </c>
      <c r="K14" s="10"/>
      <c r="L14" s="10"/>
    </row>
    <row r="15" spans="11:12" ht="12.75">
      <c r="K15" s="10"/>
      <c r="L15" s="10"/>
    </row>
    <row r="16" spans="1:12" ht="12.75">
      <c r="A16" s="1" t="s">
        <v>14</v>
      </c>
      <c r="D16" s="10">
        <v>6128</v>
      </c>
      <c r="E16" s="10"/>
      <c r="F16" s="11">
        <v>2459</v>
      </c>
      <c r="H16" s="10">
        <v>17435</v>
      </c>
      <c r="J16" s="11">
        <v>4166</v>
      </c>
      <c r="K16" s="10"/>
      <c r="L16" s="10"/>
    </row>
    <row r="17" spans="4:12" ht="12.75">
      <c r="D17" s="10"/>
      <c r="E17" s="10"/>
      <c r="F17" s="11"/>
      <c r="H17" s="10"/>
      <c r="J17" s="11"/>
      <c r="K17" s="10"/>
      <c r="L17" s="10"/>
    </row>
    <row r="18" spans="1:12" ht="12.75">
      <c r="A18" s="1" t="s">
        <v>15</v>
      </c>
      <c r="D18" s="10">
        <v>56</v>
      </c>
      <c r="E18" s="10"/>
      <c r="F18" s="11">
        <v>65</v>
      </c>
      <c r="H18" s="10">
        <v>283</v>
      </c>
      <c r="J18" s="11">
        <v>273</v>
      </c>
      <c r="K18" s="10"/>
      <c r="L18" s="10"/>
    </row>
    <row r="19" spans="4:12" ht="12.75">
      <c r="D19" s="10"/>
      <c r="E19" s="10"/>
      <c r="F19" s="11"/>
      <c r="H19" s="10"/>
      <c r="J19" s="11"/>
      <c r="K19" s="10"/>
      <c r="L19" s="10"/>
    </row>
    <row r="20" spans="1:12" ht="12.75">
      <c r="A20" s="1" t="s">
        <v>16</v>
      </c>
      <c r="D20" s="10">
        <f>-2364-160-763-120</f>
        <v>-3407</v>
      </c>
      <c r="E20" s="10"/>
      <c r="F20" s="11">
        <v>-1816</v>
      </c>
      <c r="H20" s="10">
        <f>-6653-533-2063-375</f>
        <v>-9624</v>
      </c>
      <c r="J20" s="11">
        <v>-2540</v>
      </c>
      <c r="K20" s="10"/>
      <c r="L20" s="10"/>
    </row>
    <row r="21" spans="4:12" ht="12.75">
      <c r="D21" s="10"/>
      <c r="E21" s="10"/>
      <c r="F21" s="11"/>
      <c r="H21" s="10"/>
      <c r="J21" s="11"/>
      <c r="K21" s="10"/>
      <c r="L21" s="10"/>
    </row>
    <row r="22" spans="1:12" ht="12.75">
      <c r="A22" s="1" t="s">
        <v>17</v>
      </c>
      <c r="D22" s="10">
        <v>-73</v>
      </c>
      <c r="E22" s="10"/>
      <c r="F22" s="11">
        <v>-19</v>
      </c>
      <c r="H22" s="10">
        <v>-155</v>
      </c>
      <c r="J22" s="11">
        <v>-23</v>
      </c>
      <c r="K22" s="10"/>
      <c r="L22" s="10"/>
    </row>
    <row r="23" spans="4:12" ht="12.75">
      <c r="D23" s="10"/>
      <c r="E23" s="10"/>
      <c r="F23" s="11"/>
      <c r="H23" s="10"/>
      <c r="J23" s="11"/>
      <c r="K23" s="10"/>
      <c r="L23" s="10"/>
    </row>
    <row r="24" spans="1:12" ht="12.75">
      <c r="A24" s="1" t="s">
        <v>18</v>
      </c>
      <c r="D24" s="10"/>
      <c r="E24" s="10"/>
      <c r="F24" s="11"/>
      <c r="H24" s="10"/>
      <c r="J24" s="11"/>
      <c r="K24" s="10"/>
      <c r="L24" s="10"/>
    </row>
    <row r="25" spans="1:12" ht="12.75">
      <c r="A25" s="1" t="s">
        <v>19</v>
      </c>
      <c r="D25" s="10">
        <v>0</v>
      </c>
      <c r="E25" s="10"/>
      <c r="F25" s="11">
        <v>0</v>
      </c>
      <c r="H25" s="10">
        <v>0</v>
      </c>
      <c r="J25" s="11">
        <v>4945</v>
      </c>
      <c r="K25" s="10"/>
      <c r="L25" s="10"/>
    </row>
    <row r="26" spans="4:12" ht="12.75">
      <c r="D26" s="12"/>
      <c r="E26" s="10"/>
      <c r="F26" s="12"/>
      <c r="H26" s="12"/>
      <c r="J26" s="12"/>
      <c r="K26" s="10"/>
      <c r="L26" s="10"/>
    </row>
    <row r="27" spans="1:12" ht="12.75">
      <c r="A27" s="1" t="s">
        <v>20</v>
      </c>
      <c r="D27" s="10">
        <f>SUM(D16:D26)</f>
        <v>2704</v>
      </c>
      <c r="E27" s="10"/>
      <c r="F27" s="10">
        <f>SUM(F16:F26)</f>
        <v>689</v>
      </c>
      <c r="H27" s="10">
        <f>SUM(H16:H26)</f>
        <v>7939</v>
      </c>
      <c r="J27" s="10">
        <f>SUM(J16:J26)</f>
        <v>6821</v>
      </c>
      <c r="K27" s="10"/>
      <c r="L27" s="10"/>
    </row>
    <row r="28" spans="4:12" ht="12.75">
      <c r="D28" s="10"/>
      <c r="E28" s="10"/>
      <c r="F28" s="11"/>
      <c r="H28" s="10"/>
      <c r="J28" s="11"/>
      <c r="K28" s="10"/>
      <c r="L28" s="10"/>
    </row>
    <row r="29" spans="1:12" ht="12.75">
      <c r="A29" s="1" t="s">
        <v>21</v>
      </c>
      <c r="D29" s="10">
        <v>-133</v>
      </c>
      <c r="E29" s="10"/>
      <c r="F29" s="11">
        <v>7</v>
      </c>
      <c r="H29" s="10">
        <v>-466</v>
      </c>
      <c r="J29" s="11">
        <v>0</v>
      </c>
      <c r="K29" s="10"/>
      <c r="L29" s="10"/>
    </row>
    <row r="30" spans="4:12" ht="12.75">
      <c r="D30" s="12"/>
      <c r="E30" s="10"/>
      <c r="F30" s="13"/>
      <c r="H30" s="10"/>
      <c r="J30" s="11"/>
      <c r="K30" s="10"/>
      <c r="L30" s="10"/>
    </row>
    <row r="31" spans="1:12" s="2" customFormat="1" ht="12.75">
      <c r="A31" s="2" t="s">
        <v>22</v>
      </c>
      <c r="D31" s="14">
        <f>SUM(D27:D30)</f>
        <v>2571</v>
      </c>
      <c r="E31" s="10"/>
      <c r="F31" s="14">
        <f>SUM(F27:F30)</f>
        <v>696</v>
      </c>
      <c r="H31" s="14">
        <f>SUM(H27:H30)</f>
        <v>7473</v>
      </c>
      <c r="J31" s="14">
        <f>SUM(J27:J30)</f>
        <v>6821</v>
      </c>
      <c r="K31" s="10"/>
      <c r="L31" s="10"/>
    </row>
    <row r="32" spans="4:12" s="2" customFormat="1" ht="12.75">
      <c r="D32" s="10"/>
      <c r="E32" s="10"/>
      <c r="F32" s="10"/>
      <c r="H32" s="10"/>
      <c r="J32" s="10"/>
      <c r="K32" s="10"/>
      <c r="L32" s="10"/>
    </row>
    <row r="33" spans="1:12" ht="12.75">
      <c r="A33" s="1" t="s">
        <v>23</v>
      </c>
      <c r="K33" s="10"/>
      <c r="L33" s="10"/>
    </row>
    <row r="34" spans="1:10" ht="12.75">
      <c r="A34" s="15" t="s">
        <v>24</v>
      </c>
      <c r="B34" s="1" t="s">
        <v>25</v>
      </c>
      <c r="D34" s="16">
        <f>Noteb!E177</f>
        <v>1.66</v>
      </c>
      <c r="E34" s="17"/>
      <c r="F34" s="18">
        <f>+Noteb!G177</f>
        <v>0.51</v>
      </c>
      <c r="G34" s="19"/>
      <c r="H34" s="16">
        <f>Noteb!I177</f>
        <v>4.82</v>
      </c>
      <c r="I34" s="19"/>
      <c r="J34" s="18">
        <f>+Noteb!K177</f>
        <v>13.08</v>
      </c>
    </row>
    <row r="35" spans="1:10" ht="12.75">
      <c r="A35" s="15"/>
      <c r="D35" s="17"/>
      <c r="E35" s="17"/>
      <c r="F35" s="11"/>
      <c r="G35" s="19"/>
      <c r="H35" s="17"/>
      <c r="I35" s="19"/>
      <c r="J35" s="11"/>
    </row>
    <row r="36" spans="1:10" ht="12.75">
      <c r="A36" s="15" t="s">
        <v>24</v>
      </c>
      <c r="B36" s="1" t="s">
        <v>26</v>
      </c>
      <c r="D36" s="20" t="s">
        <v>27</v>
      </c>
      <c r="E36" s="19"/>
      <c r="F36" s="21" t="s">
        <v>27</v>
      </c>
      <c r="G36" s="19"/>
      <c r="H36" s="20" t="s">
        <v>27</v>
      </c>
      <c r="I36" s="19"/>
      <c r="J36" s="21" t="s">
        <v>27</v>
      </c>
    </row>
    <row r="37" spans="4:10" ht="12.75">
      <c r="D37" s="22"/>
      <c r="E37" s="19"/>
      <c r="F37" s="15"/>
      <c r="G37" s="23"/>
      <c r="H37" s="15"/>
      <c r="I37" s="23"/>
      <c r="J37" s="15"/>
    </row>
    <row r="38" spans="1:10" ht="12.75">
      <c r="A38" s="152" t="s">
        <v>290</v>
      </c>
      <c r="D38" s="22"/>
      <c r="E38" s="19"/>
      <c r="F38" s="22"/>
      <c r="G38" s="19"/>
      <c r="H38" s="22"/>
      <c r="I38" s="19"/>
      <c r="J38" s="22"/>
    </row>
    <row r="39" spans="1:10" ht="12.75">
      <c r="A39" s="15" t="s">
        <v>291</v>
      </c>
      <c r="B39" s="164" t="s">
        <v>295</v>
      </c>
      <c r="C39" s="165"/>
      <c r="D39" s="165"/>
      <c r="E39" s="165"/>
      <c r="F39" s="165"/>
      <c r="G39" s="165"/>
      <c r="H39" s="165"/>
      <c r="I39" s="165"/>
      <c r="J39" s="165"/>
    </row>
    <row r="40" spans="2:10" ht="12.75">
      <c r="B40" s="165"/>
      <c r="C40" s="165"/>
      <c r="D40" s="165"/>
      <c r="E40" s="165"/>
      <c r="F40" s="165"/>
      <c r="G40" s="165"/>
      <c r="H40" s="165"/>
      <c r="I40" s="165"/>
      <c r="J40" s="165"/>
    </row>
    <row r="41" spans="2:10" ht="12.75">
      <c r="B41" s="165"/>
      <c r="C41" s="165"/>
      <c r="D41" s="165"/>
      <c r="E41" s="165"/>
      <c r="F41" s="165"/>
      <c r="G41" s="165"/>
      <c r="H41" s="165"/>
      <c r="I41" s="165"/>
      <c r="J41" s="165"/>
    </row>
    <row r="42" spans="4:10" ht="12.75">
      <c r="D42" s="22"/>
      <c r="E42" s="19"/>
      <c r="F42" s="22"/>
      <c r="G42" s="19"/>
      <c r="H42" s="22"/>
      <c r="I42" s="19"/>
      <c r="J42" s="22"/>
    </row>
    <row r="43" spans="4:10" ht="12.75">
      <c r="D43" s="22"/>
      <c r="E43" s="19"/>
      <c r="F43" s="22"/>
      <c r="G43" s="19"/>
      <c r="H43" s="22"/>
      <c r="I43" s="19"/>
      <c r="J43" s="22"/>
    </row>
    <row r="44" spans="4:10" ht="12.75">
      <c r="D44" s="22"/>
      <c r="E44" s="19"/>
      <c r="F44" s="22"/>
      <c r="G44" s="19"/>
      <c r="H44" s="22"/>
      <c r="I44" s="19"/>
      <c r="J44" s="22"/>
    </row>
    <row r="45" spans="4:10" ht="12.75">
      <c r="D45" s="22"/>
      <c r="E45" s="19"/>
      <c r="F45" s="22"/>
      <c r="G45" s="19"/>
      <c r="H45" s="22"/>
      <c r="I45" s="19"/>
      <c r="J45" s="22"/>
    </row>
    <row r="46" spans="4:10" ht="12.75">
      <c r="D46" s="22"/>
      <c r="E46" s="19"/>
      <c r="F46" s="22"/>
      <c r="G46" s="19"/>
      <c r="H46" s="22"/>
      <c r="I46" s="19"/>
      <c r="J46" s="22"/>
    </row>
    <row r="47" spans="4:10" ht="12.75">
      <c r="D47" s="22"/>
      <c r="E47" s="19"/>
      <c r="F47" s="22"/>
      <c r="G47" s="19"/>
      <c r="H47" s="22"/>
      <c r="I47" s="19"/>
      <c r="J47" s="22"/>
    </row>
    <row r="48" ht="12.75">
      <c r="A48" s="24"/>
    </row>
    <row r="49" spans="1:10" ht="12.75">
      <c r="A49" s="160"/>
      <c r="B49" s="160"/>
      <c r="C49" s="160"/>
      <c r="D49" s="160"/>
      <c r="E49" s="160"/>
      <c r="F49" s="160"/>
      <c r="G49" s="160"/>
      <c r="H49" s="160"/>
      <c r="I49" s="160"/>
      <c r="J49" s="160"/>
    </row>
    <row r="50" spans="1:10" ht="12.75">
      <c r="A50" s="160"/>
      <c r="B50" s="160"/>
      <c r="C50" s="160"/>
      <c r="D50" s="160"/>
      <c r="E50" s="160"/>
      <c r="F50" s="160"/>
      <c r="G50" s="160"/>
      <c r="H50" s="160"/>
      <c r="I50" s="160"/>
      <c r="J50" s="160"/>
    </row>
    <row r="54" ht="12.75">
      <c r="C54" s="26"/>
    </row>
  </sheetData>
  <mergeCells count="10">
    <mergeCell ref="A49:J50"/>
    <mergeCell ref="A6:J6"/>
    <mergeCell ref="A7:J7"/>
    <mergeCell ref="D9:F9"/>
    <mergeCell ref="H9:J9"/>
    <mergeCell ref="B39:J41"/>
    <mergeCell ref="A1:J1"/>
    <mergeCell ref="A2:J2"/>
    <mergeCell ref="A3:J3"/>
    <mergeCell ref="A5:J5"/>
  </mergeCells>
  <printOptions horizontalCentered="1"/>
  <pageMargins left="0.7479166666666667" right="0.5" top="0.5" bottom="0.5" header="0.5118055555555556" footer="0.5118055555555556"/>
  <pageSetup fitToHeight="1" fitToWidth="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G49"/>
  <sheetViews>
    <sheetView zoomScale="115" zoomScaleNormal="115" workbookViewId="0" topLeftCell="A1">
      <selection activeCell="A1" sqref="A1:E1"/>
    </sheetView>
  </sheetViews>
  <sheetFormatPr defaultColWidth="9.140625" defaultRowHeight="12.75"/>
  <cols>
    <col min="1" max="1" width="3.28125" style="1" customWidth="1"/>
    <col min="2" max="2" width="43.57421875" style="1" customWidth="1"/>
    <col min="3" max="3" width="15.7109375" style="1" customWidth="1"/>
    <col min="4" max="4" width="1.7109375" style="1" customWidth="1"/>
    <col min="5" max="5" width="15.7109375" style="1" customWidth="1"/>
    <col min="6" max="6" width="9.140625" style="1" customWidth="1"/>
    <col min="7" max="7" width="11.140625" style="1" customWidth="1"/>
    <col min="8" max="16384" width="9.140625" style="1" customWidth="1"/>
  </cols>
  <sheetData>
    <row r="1" spans="1:5" ht="23.25">
      <c r="A1" s="157" t="s">
        <v>0</v>
      </c>
      <c r="B1" s="157"/>
      <c r="C1" s="157"/>
      <c r="D1" s="157"/>
      <c r="E1" s="157"/>
    </row>
    <row r="2" spans="1:5" ht="12.75" customHeight="1">
      <c r="A2" s="158" t="s">
        <v>1</v>
      </c>
      <c r="B2" s="158"/>
      <c r="C2" s="158"/>
      <c r="D2" s="158"/>
      <c r="E2" s="158"/>
    </row>
    <row r="3" spans="1:5" ht="12.75" customHeight="1">
      <c r="A3" s="158" t="s">
        <v>2</v>
      </c>
      <c r="B3" s="158"/>
      <c r="C3" s="158"/>
      <c r="D3" s="158"/>
      <c r="E3" s="158"/>
    </row>
    <row r="4" spans="1:5" s="28" customFormat="1" ht="12.75" customHeight="1">
      <c r="A4" s="27"/>
      <c r="B4" s="27"/>
      <c r="C4" s="27"/>
      <c r="D4" s="27"/>
      <c r="E4" s="27"/>
    </row>
    <row r="5" spans="1:5" ht="15.75">
      <c r="A5" s="159" t="s">
        <v>294</v>
      </c>
      <c r="B5" s="159"/>
      <c r="C5" s="159"/>
      <c r="D5" s="159"/>
      <c r="E5" s="159"/>
    </row>
    <row r="6" spans="1:5" ht="15.75">
      <c r="A6" s="161" t="s">
        <v>28</v>
      </c>
      <c r="B6" s="161"/>
      <c r="C6" s="161"/>
      <c r="D6" s="161"/>
      <c r="E6" s="161"/>
    </row>
    <row r="7" spans="1:5" ht="12.75" customHeight="1">
      <c r="A7" s="166"/>
      <c r="B7" s="166"/>
      <c r="C7" s="166"/>
      <c r="D7" s="166"/>
      <c r="E7" s="166"/>
    </row>
    <row r="8" spans="1:5" ht="12.75" customHeight="1">
      <c r="A8" s="29"/>
      <c r="B8" s="29"/>
      <c r="C8" s="29"/>
      <c r="D8" s="29"/>
      <c r="E8" s="7" t="s">
        <v>29</v>
      </c>
    </row>
    <row r="9" spans="1:5" ht="12.75" customHeight="1">
      <c r="A9" s="29"/>
      <c r="B9" s="29"/>
      <c r="C9" s="7" t="s">
        <v>30</v>
      </c>
      <c r="D9" s="29"/>
      <c r="E9" s="7" t="s">
        <v>31</v>
      </c>
    </row>
    <row r="10" spans="1:5" ht="12.75" customHeight="1">
      <c r="A10" s="3"/>
      <c r="B10" s="5"/>
      <c r="C10" s="7" t="s">
        <v>32</v>
      </c>
      <c r="E10" s="7" t="s">
        <v>32</v>
      </c>
    </row>
    <row r="11" spans="1:5" ht="12.75" customHeight="1">
      <c r="A11" s="3"/>
      <c r="B11" s="5"/>
      <c r="C11" s="9">
        <v>38990</v>
      </c>
      <c r="E11" s="9">
        <v>38717</v>
      </c>
    </row>
    <row r="12" spans="1:5" ht="12.75" customHeight="1">
      <c r="A12" s="3"/>
      <c r="B12" s="5"/>
      <c r="C12" s="6" t="s">
        <v>13</v>
      </c>
      <c r="E12" s="6" t="s">
        <v>13</v>
      </c>
    </row>
    <row r="13" spans="1:5" ht="12.75" customHeight="1">
      <c r="A13" s="30" t="s">
        <v>33</v>
      </c>
      <c r="B13" s="5"/>
      <c r="C13" s="6"/>
      <c r="E13" s="6"/>
    </row>
    <row r="14" spans="1:6" ht="12.75" customHeight="1">
      <c r="A14" s="5" t="s">
        <v>34</v>
      </c>
      <c r="B14" s="5"/>
      <c r="C14" s="31">
        <v>9217</v>
      </c>
      <c r="E14" s="32">
        <v>6447</v>
      </c>
      <c r="F14" s="33"/>
    </row>
    <row r="15" spans="1:6" ht="12.75" customHeight="1">
      <c r="A15" s="5" t="s">
        <v>35</v>
      </c>
      <c r="B15" s="5"/>
      <c r="C15" s="31">
        <v>2890</v>
      </c>
      <c r="E15" s="32">
        <v>2404</v>
      </c>
      <c r="F15" s="33"/>
    </row>
    <row r="16" spans="1:6" ht="12.75" customHeight="1">
      <c r="A16" s="5" t="s">
        <v>36</v>
      </c>
      <c r="B16" s="5"/>
      <c r="C16" s="31">
        <v>399</v>
      </c>
      <c r="E16" s="32">
        <v>399</v>
      </c>
      <c r="F16" s="33"/>
    </row>
    <row r="17" spans="1:6" s="2" customFormat="1" ht="12.75" customHeight="1">
      <c r="A17" s="5" t="s">
        <v>37</v>
      </c>
      <c r="B17" s="5"/>
      <c r="C17" s="31">
        <v>91</v>
      </c>
      <c r="E17" s="32">
        <v>91</v>
      </c>
      <c r="F17" s="34"/>
    </row>
    <row r="18" spans="1:6" ht="12.75" customHeight="1">
      <c r="A18" s="5" t="s">
        <v>38</v>
      </c>
      <c r="B18" s="5"/>
      <c r="C18" s="35">
        <v>676</v>
      </c>
      <c r="E18" s="36">
        <v>248</v>
      </c>
      <c r="F18" s="33"/>
    </row>
    <row r="19" spans="1:5" ht="12.75" customHeight="1">
      <c r="A19" s="5"/>
      <c r="B19" s="5"/>
      <c r="C19" s="31">
        <f>SUM(C14:C18)</f>
        <v>13273</v>
      </c>
      <c r="E19" s="31">
        <f>SUM(E14:E18)</f>
        <v>9589</v>
      </c>
    </row>
    <row r="20" spans="1:5" ht="12.75" customHeight="1">
      <c r="A20" s="30" t="s">
        <v>39</v>
      </c>
      <c r="B20" s="5"/>
      <c r="C20" s="35"/>
      <c r="E20" s="36"/>
    </row>
    <row r="21" spans="1:5" ht="12.75" customHeight="1">
      <c r="A21" s="37" t="s">
        <v>40</v>
      </c>
      <c r="C21" s="38">
        <v>3956</v>
      </c>
      <c r="E21" s="39">
        <v>2609</v>
      </c>
    </row>
    <row r="22" spans="1:5" ht="12.75" customHeight="1">
      <c r="A22" s="40" t="s">
        <v>41</v>
      </c>
      <c r="C22" s="41">
        <f>9293+206</f>
        <v>9499</v>
      </c>
      <c r="E22" s="42">
        <v>6935</v>
      </c>
    </row>
    <row r="23" spans="1:7" ht="12.75" customHeight="1">
      <c r="A23" s="40" t="s">
        <v>42</v>
      </c>
      <c r="C23" s="41">
        <v>6</v>
      </c>
      <c r="E23" s="42">
        <v>2</v>
      </c>
      <c r="F23" s="33"/>
      <c r="G23" s="43"/>
    </row>
    <row r="24" spans="1:7" ht="12.75" customHeight="1">
      <c r="A24" s="40" t="s">
        <v>43</v>
      </c>
      <c r="C24" s="41">
        <f>9710+662</f>
        <v>10372</v>
      </c>
      <c r="E24" s="42">
        <v>12745</v>
      </c>
      <c r="G24" s="43"/>
    </row>
    <row r="25" spans="1:5" ht="12.75" customHeight="1">
      <c r="A25" s="5"/>
      <c r="B25" s="44"/>
      <c r="C25" s="45">
        <f>SUM(C21:C24)</f>
        <v>23833</v>
      </c>
      <c r="E25" s="46">
        <f>SUM(E21:E24)</f>
        <v>22291</v>
      </c>
    </row>
    <row r="26" spans="1:5" ht="12.75" customHeight="1">
      <c r="A26" s="30" t="s">
        <v>44</v>
      </c>
      <c r="B26" s="5"/>
      <c r="C26" s="38"/>
      <c r="E26" s="39"/>
    </row>
    <row r="27" spans="1:5" ht="12.75" customHeight="1">
      <c r="A27" s="5" t="s">
        <v>45</v>
      </c>
      <c r="C27" s="41">
        <f>1574+938</f>
        <v>2512</v>
      </c>
      <c r="E27" s="41">
        <v>2635</v>
      </c>
    </row>
    <row r="28" spans="1:5" ht="12.75" customHeight="1">
      <c r="A28" s="5" t="s">
        <v>46</v>
      </c>
      <c r="C28" s="41">
        <f>118+426</f>
        <v>544</v>
      </c>
      <c r="E28" s="42">
        <v>576</v>
      </c>
    </row>
    <row r="29" spans="1:5" ht="12.75" customHeight="1">
      <c r="A29" s="5" t="s">
        <v>47</v>
      </c>
      <c r="C29" s="41">
        <v>0</v>
      </c>
      <c r="E29" s="42">
        <v>1550</v>
      </c>
    </row>
    <row r="30" spans="1:5" ht="12.75" customHeight="1">
      <c r="A30" s="5" t="s">
        <v>48</v>
      </c>
      <c r="C30" s="41">
        <v>385</v>
      </c>
      <c r="E30" s="42">
        <v>318</v>
      </c>
    </row>
    <row r="31" spans="1:5" ht="12.75" customHeight="1">
      <c r="A31" s="5"/>
      <c r="B31" s="44" t="s">
        <v>49</v>
      </c>
      <c r="C31" s="45">
        <f>SUM(C27:C30)</f>
        <v>3441</v>
      </c>
      <c r="E31" s="46">
        <f>SUM(E27:E30)</f>
        <v>5079</v>
      </c>
    </row>
    <row r="32" spans="1:5" ht="12.75" customHeight="1">
      <c r="A32" s="30" t="s">
        <v>50</v>
      </c>
      <c r="B32" s="5"/>
      <c r="C32" s="31">
        <f>+C25-C31</f>
        <v>20392</v>
      </c>
      <c r="E32" s="32">
        <f>+E25-E31</f>
        <v>17212</v>
      </c>
    </row>
    <row r="33" spans="1:5" ht="12.75" customHeight="1">
      <c r="A33" s="5"/>
      <c r="B33" s="5"/>
      <c r="C33" s="31"/>
      <c r="E33" s="32"/>
    </row>
    <row r="34" spans="1:7" ht="12.75" customHeight="1">
      <c r="A34" s="5"/>
      <c r="B34" s="5"/>
      <c r="C34" s="47">
        <f>C32+C19</f>
        <v>33665</v>
      </c>
      <c r="E34" s="47">
        <f>E32+E19</f>
        <v>26801</v>
      </c>
      <c r="G34" s="33"/>
    </row>
    <row r="35" spans="1:5" ht="12.75" customHeight="1">
      <c r="A35" s="5"/>
      <c r="B35" s="5"/>
      <c r="C35" s="31"/>
      <c r="E35" s="32"/>
    </row>
    <row r="36" spans="1:5" ht="12.75" customHeight="1">
      <c r="A36" s="30" t="s">
        <v>51</v>
      </c>
      <c r="B36" s="5"/>
      <c r="C36" s="31"/>
      <c r="D36" s="2"/>
      <c r="E36" s="32"/>
    </row>
    <row r="37" spans="1:5" ht="12.75" customHeight="1">
      <c r="A37" s="5" t="s">
        <v>52</v>
      </c>
      <c r="C37" s="31">
        <v>15500</v>
      </c>
      <c r="D37" s="2"/>
      <c r="E37" s="32">
        <v>15500</v>
      </c>
    </row>
    <row r="38" spans="1:5" ht="12.75" customHeight="1">
      <c r="A38" s="5" t="s">
        <v>53</v>
      </c>
      <c r="C38" s="31">
        <v>1222</v>
      </c>
      <c r="D38" s="2"/>
      <c r="E38" s="32">
        <v>1222</v>
      </c>
    </row>
    <row r="39" spans="1:5" ht="12.75" customHeight="1">
      <c r="A39" s="5" t="s">
        <v>54</v>
      </c>
      <c r="C39" s="35">
        <f>'Stat Change of Eq'!F21</f>
        <v>14360</v>
      </c>
      <c r="D39" s="2"/>
      <c r="E39" s="36">
        <v>7662</v>
      </c>
    </row>
    <row r="40" spans="1:5" ht="12.75" customHeight="1">
      <c r="A40" s="30" t="s">
        <v>55</v>
      </c>
      <c r="B40" s="5"/>
      <c r="C40" s="31">
        <f>SUM(C37:C39)</f>
        <v>31082</v>
      </c>
      <c r="D40" s="2"/>
      <c r="E40" s="32">
        <f>SUM(E37:E39)</f>
        <v>24384</v>
      </c>
    </row>
    <row r="41" spans="1:5" ht="12.75" customHeight="1">
      <c r="A41" s="44"/>
      <c r="B41" s="5"/>
      <c r="C41" s="31"/>
      <c r="E41" s="32"/>
    </row>
    <row r="42" spans="1:5" ht="12.75" customHeight="1">
      <c r="A42" s="30" t="s">
        <v>56</v>
      </c>
      <c r="B42" s="5"/>
      <c r="C42" s="31"/>
      <c r="D42" s="2"/>
      <c r="E42" s="48"/>
    </row>
    <row r="43" spans="1:5" ht="12.75" customHeight="1">
      <c r="A43" s="5" t="s">
        <v>46</v>
      </c>
      <c r="C43" s="31">
        <f>172+2411</f>
        <v>2583</v>
      </c>
      <c r="D43" s="2"/>
      <c r="E43" s="32">
        <v>2417</v>
      </c>
    </row>
    <row r="44" spans="1:7" ht="12.75" customHeight="1">
      <c r="A44" s="5"/>
      <c r="B44" s="5"/>
      <c r="C44" s="47">
        <f>SUM(C40:C43)</f>
        <v>33665</v>
      </c>
      <c r="E44" s="49">
        <f>SUM(E40:E43)</f>
        <v>26801</v>
      </c>
      <c r="F44" s="33"/>
      <c r="G44" s="33"/>
    </row>
    <row r="45" spans="1:5" ht="12.75" customHeight="1">
      <c r="A45" s="5"/>
      <c r="B45" s="5"/>
      <c r="C45" s="48"/>
      <c r="E45" s="32"/>
    </row>
    <row r="46" spans="1:5" ht="12.75" customHeight="1">
      <c r="A46" s="5" t="s">
        <v>57</v>
      </c>
      <c r="B46" s="5"/>
      <c r="C46" s="50">
        <f>ROUND(+C40/C37*10,2)</f>
        <v>20.05</v>
      </c>
      <c r="E46" s="50">
        <f>ROUND(+E40/E37*10,2)</f>
        <v>15.73</v>
      </c>
    </row>
    <row r="47" spans="1:5" ht="12.75" customHeight="1">
      <c r="A47" s="3"/>
      <c r="B47" s="5"/>
      <c r="C47" s="51"/>
      <c r="E47" s="51"/>
    </row>
    <row r="48" spans="2:5" ht="12.75" customHeight="1">
      <c r="B48" s="52"/>
      <c r="C48" s="52"/>
      <c r="E48" s="52"/>
    </row>
    <row r="49" ht="12.75" customHeight="1">
      <c r="C49" s="53"/>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mergeCells count="6">
    <mergeCell ref="A6:E6"/>
    <mergeCell ref="A7:E7"/>
    <mergeCell ref="A1:E1"/>
    <mergeCell ref="A2:E2"/>
    <mergeCell ref="A3:E3"/>
    <mergeCell ref="A5:E5"/>
  </mergeCells>
  <printOptions horizontalCentered="1"/>
  <pageMargins left="0.7479166666666667" right="0.5" top="0.5" bottom="0.5" header="0.5118055555555556" footer="0.5118055555555556"/>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54"/>
  <sheetViews>
    <sheetView zoomScale="115" zoomScaleNormal="115" workbookViewId="0" topLeftCell="A1">
      <selection activeCell="A1" sqref="A1:G1"/>
    </sheetView>
  </sheetViews>
  <sheetFormatPr defaultColWidth="9.140625" defaultRowHeight="12.75"/>
  <cols>
    <col min="1" max="2" width="3.7109375" style="1" customWidth="1"/>
    <col min="3" max="3" width="28.00390625" style="1" customWidth="1"/>
    <col min="4" max="7" width="13.7109375" style="1" customWidth="1"/>
    <col min="8" max="8" width="9.8515625" style="1" customWidth="1"/>
    <col min="9" max="16384" width="9.140625" style="1" customWidth="1"/>
  </cols>
  <sheetData>
    <row r="1" spans="1:7" ht="23.25">
      <c r="A1" s="157" t="str">
        <f>+'Con PL'!A1:J1</f>
        <v>ViTrox Corporation Berhad</v>
      </c>
      <c r="B1" s="157"/>
      <c r="C1" s="157"/>
      <c r="D1" s="157"/>
      <c r="E1" s="157"/>
      <c r="F1" s="157"/>
      <c r="G1" s="157"/>
    </row>
    <row r="2" spans="1:7" ht="12.75" customHeight="1">
      <c r="A2" s="158" t="s">
        <v>1</v>
      </c>
      <c r="B2" s="158"/>
      <c r="C2" s="158"/>
      <c r="D2" s="158"/>
      <c r="E2" s="158"/>
      <c r="F2" s="158"/>
      <c r="G2" s="158"/>
    </row>
    <row r="3" spans="1:7" ht="12.75" customHeight="1">
      <c r="A3" s="158" t="s">
        <v>2</v>
      </c>
      <c r="B3" s="158"/>
      <c r="C3" s="158"/>
      <c r="D3" s="158"/>
      <c r="E3" s="158"/>
      <c r="F3" s="158"/>
      <c r="G3" s="158"/>
    </row>
    <row r="4" spans="1:7" s="28" customFormat="1" ht="15" customHeight="1">
      <c r="A4" s="27"/>
      <c r="B4" s="27"/>
      <c r="C4" s="27"/>
      <c r="D4" s="27"/>
      <c r="E4" s="27"/>
      <c r="F4" s="27"/>
      <c r="G4" s="27"/>
    </row>
    <row r="5" spans="1:7" s="54" customFormat="1" ht="15.75">
      <c r="A5" s="159" t="str">
        <f>+'Con PL'!A5:J5</f>
        <v>Quarterly report on results for the 3rd quarter ended 30 September 2006</v>
      </c>
      <c r="B5" s="159"/>
      <c r="C5" s="159"/>
      <c r="D5" s="159"/>
      <c r="E5" s="159"/>
      <c r="F5" s="159"/>
      <c r="G5" s="159"/>
    </row>
    <row r="6" spans="1:7" s="54" customFormat="1" ht="15.75">
      <c r="A6" s="161" t="s">
        <v>58</v>
      </c>
      <c r="B6" s="161"/>
      <c r="C6" s="161"/>
      <c r="D6" s="161"/>
      <c r="E6" s="161"/>
      <c r="F6" s="161"/>
      <c r="G6" s="161"/>
    </row>
    <row r="7" spans="1:7" ht="12.75" customHeight="1">
      <c r="A7" s="162" t="s">
        <v>4</v>
      </c>
      <c r="B7" s="162"/>
      <c r="C7" s="162"/>
      <c r="D7" s="162"/>
      <c r="E7" s="162"/>
      <c r="F7" s="162"/>
      <c r="G7" s="162"/>
    </row>
    <row r="8" spans="1:6" s="55" customFormat="1" ht="12.75" customHeight="1">
      <c r="A8" s="3"/>
      <c r="B8" s="3"/>
      <c r="C8" s="5"/>
      <c r="F8" s="6"/>
    </row>
    <row r="9" spans="1:7" s="55" customFormat="1" ht="12.75" customHeight="1">
      <c r="A9" s="3"/>
      <c r="B9" s="3"/>
      <c r="C9" s="5"/>
      <c r="D9" s="6"/>
      <c r="E9" s="6"/>
      <c r="F9" s="6"/>
      <c r="G9" s="6"/>
    </row>
    <row r="10" spans="1:7" s="55" customFormat="1" ht="12.75" customHeight="1">
      <c r="A10" s="3"/>
      <c r="B10" s="3"/>
      <c r="C10" s="5"/>
      <c r="D10" s="6"/>
      <c r="E10" s="6" t="s">
        <v>59</v>
      </c>
      <c r="F10" s="6" t="s">
        <v>60</v>
      </c>
      <c r="G10" s="6"/>
    </row>
    <row r="11" spans="1:7" s="55" customFormat="1" ht="12.75" customHeight="1">
      <c r="A11" s="3"/>
      <c r="B11" s="3"/>
      <c r="C11" s="5"/>
      <c r="D11" s="6" t="s">
        <v>52</v>
      </c>
      <c r="E11" s="6" t="s">
        <v>61</v>
      </c>
      <c r="F11" s="6" t="s">
        <v>62</v>
      </c>
      <c r="G11" s="6" t="s">
        <v>63</v>
      </c>
    </row>
    <row r="12" spans="1:7" ht="12.75" customHeight="1">
      <c r="A12" s="3"/>
      <c r="B12" s="3"/>
      <c r="C12" s="5"/>
      <c r="D12" s="6" t="s">
        <v>13</v>
      </c>
      <c r="E12" s="6" t="s">
        <v>13</v>
      </c>
      <c r="F12" s="6" t="s">
        <v>13</v>
      </c>
      <c r="G12" s="6" t="s">
        <v>13</v>
      </c>
    </row>
    <row r="13" spans="1:7" ht="12.75" customHeight="1">
      <c r="A13" s="56" t="s">
        <v>64</v>
      </c>
      <c r="B13" s="3"/>
      <c r="C13" s="5"/>
      <c r="D13" s="6"/>
      <c r="E13" s="6"/>
      <c r="F13" s="6"/>
      <c r="G13" s="6"/>
    </row>
    <row r="14" ht="12.75" customHeight="1">
      <c r="A14" s="26"/>
    </row>
    <row r="15" spans="1:7" ht="12.75" customHeight="1">
      <c r="A15" s="1" t="s">
        <v>65</v>
      </c>
      <c r="D15" s="10">
        <v>15500</v>
      </c>
      <c r="E15" s="53">
        <v>1222</v>
      </c>
      <c r="F15" s="10">
        <v>7662</v>
      </c>
      <c r="G15" s="10">
        <f>SUM(D15:F15)</f>
        <v>24384</v>
      </c>
    </row>
    <row r="16" spans="4:7" ht="12.75" customHeight="1">
      <c r="D16" s="10"/>
      <c r="E16" s="53"/>
      <c r="F16" s="10"/>
      <c r="G16" s="10"/>
    </row>
    <row r="17" spans="1:8" ht="12.75" customHeight="1">
      <c r="A17" s="1" t="s">
        <v>22</v>
      </c>
      <c r="D17" s="10">
        <v>0</v>
      </c>
      <c r="E17" s="53">
        <v>0</v>
      </c>
      <c r="F17" s="10">
        <f>'Con PL'!H31</f>
        <v>7473</v>
      </c>
      <c r="G17" s="10">
        <f>SUM(D17:F17)</f>
        <v>7473</v>
      </c>
      <c r="H17" s="43"/>
    </row>
    <row r="18" spans="4:8" ht="12.75" customHeight="1">
      <c r="D18" s="10"/>
      <c r="E18" s="53"/>
      <c r="F18" s="10"/>
      <c r="G18" s="10"/>
      <c r="H18" s="43"/>
    </row>
    <row r="19" spans="1:8" ht="12.75" customHeight="1">
      <c r="A19" s="1" t="s">
        <v>66</v>
      </c>
      <c r="D19" s="10">
        <v>0</v>
      </c>
      <c r="E19" s="53">
        <v>0</v>
      </c>
      <c r="F19" s="10">
        <v>-775</v>
      </c>
      <c r="G19" s="10">
        <f>SUM(D19:F19)</f>
        <v>-775</v>
      </c>
      <c r="H19" s="43"/>
    </row>
    <row r="20" spans="4:8" ht="12.75" customHeight="1">
      <c r="D20" s="10"/>
      <c r="E20" s="53"/>
      <c r="F20" s="10"/>
      <c r="G20" s="10"/>
      <c r="H20" s="43"/>
    </row>
    <row r="21" spans="1:7" ht="12.75" customHeight="1">
      <c r="A21" s="1" t="s">
        <v>67</v>
      </c>
      <c r="D21" s="14">
        <f>SUM(D15:D20)</f>
        <v>15500</v>
      </c>
      <c r="E21" s="14">
        <f>SUM(E15:E20)</f>
        <v>1222</v>
      </c>
      <c r="F21" s="14">
        <f>SUM(F15:F20)</f>
        <v>14360</v>
      </c>
      <c r="G21" s="14">
        <f>SUM(G15:G20)</f>
        <v>31082</v>
      </c>
    </row>
    <row r="22" ht="12.75" customHeight="1">
      <c r="G22" s="53"/>
    </row>
    <row r="23" ht="12.75" customHeight="1"/>
    <row r="24" ht="12.75" customHeight="1">
      <c r="A24" s="56" t="s">
        <v>68</v>
      </c>
    </row>
    <row r="25" spans="1:7" ht="12.75" customHeight="1">
      <c r="A25" s="56"/>
      <c r="D25" s="57"/>
      <c r="E25" s="10"/>
      <c r="F25" s="10"/>
      <c r="G25" s="10"/>
    </row>
    <row r="26" spans="1:7" ht="12.75" customHeight="1">
      <c r="A26" s="1" t="s">
        <v>69</v>
      </c>
      <c r="D26" s="57" t="s">
        <v>70</v>
      </c>
      <c r="E26" s="10">
        <v>0</v>
      </c>
      <c r="F26" s="10">
        <v>-4</v>
      </c>
      <c r="G26" s="10">
        <f>SUM(D26:F26)</f>
        <v>-4</v>
      </c>
    </row>
    <row r="27" spans="4:7" ht="12.75" customHeight="1">
      <c r="D27" s="10"/>
      <c r="E27" s="10"/>
      <c r="F27" s="10"/>
      <c r="G27" s="10"/>
    </row>
    <row r="28" ht="12.75" customHeight="1">
      <c r="A28" s="1" t="s">
        <v>71</v>
      </c>
    </row>
    <row r="29" spans="1:7" ht="12.75" customHeight="1">
      <c r="A29" s="1" t="s">
        <v>72</v>
      </c>
      <c r="B29" s="1" t="s">
        <v>73</v>
      </c>
      <c r="D29" s="10">
        <v>7540</v>
      </c>
      <c r="E29" s="10">
        <v>2</v>
      </c>
      <c r="F29" s="10">
        <v>0</v>
      </c>
      <c r="G29" s="10">
        <f>SUM(D29:F29)</f>
        <v>7542</v>
      </c>
    </row>
    <row r="30" spans="1:7" ht="12.75" customHeight="1">
      <c r="A30" s="1" t="s">
        <v>24</v>
      </c>
      <c r="B30" s="1" t="s">
        <v>74</v>
      </c>
      <c r="D30" s="10">
        <v>1760</v>
      </c>
      <c r="E30" s="10">
        <v>8800</v>
      </c>
      <c r="F30" s="10">
        <v>0</v>
      </c>
      <c r="G30" s="10">
        <f>SUM(D30:F30)</f>
        <v>10560</v>
      </c>
    </row>
    <row r="31" spans="1:7" ht="12.75" customHeight="1">
      <c r="A31" s="1" t="s">
        <v>72</v>
      </c>
      <c r="B31" s="1" t="s">
        <v>75</v>
      </c>
      <c r="D31" s="10">
        <v>6200</v>
      </c>
      <c r="E31" s="10">
        <v>-6200</v>
      </c>
      <c r="F31" s="10">
        <v>0</v>
      </c>
      <c r="G31" s="10">
        <f>SUM(D31:F31)</f>
        <v>0</v>
      </c>
    </row>
    <row r="32" spans="4:7" ht="12.75" customHeight="1">
      <c r="D32" s="10"/>
      <c r="E32" s="10"/>
      <c r="F32" s="10"/>
      <c r="G32" s="10"/>
    </row>
    <row r="33" spans="1:7" ht="12.75" customHeight="1">
      <c r="A33" s="1" t="s">
        <v>76</v>
      </c>
      <c r="D33" s="10">
        <v>0</v>
      </c>
      <c r="E33" s="10">
        <v>-1334</v>
      </c>
      <c r="F33" s="10">
        <v>0</v>
      </c>
      <c r="G33" s="10">
        <f>SUM(D33:F33)</f>
        <v>-1334</v>
      </c>
    </row>
    <row r="34" spans="4:7" ht="12.75" customHeight="1">
      <c r="D34" s="10"/>
      <c r="E34" s="10"/>
      <c r="F34" s="10"/>
      <c r="G34" s="10"/>
    </row>
    <row r="35" spans="1:7" ht="12.75" customHeight="1">
      <c r="A35" s="1" t="s">
        <v>22</v>
      </c>
      <c r="D35" s="10">
        <v>0</v>
      </c>
      <c r="E35" s="10">
        <v>0</v>
      </c>
      <c r="F35" s="10">
        <v>6821</v>
      </c>
      <c r="G35" s="10">
        <f>SUM(D35:F35)</f>
        <v>6821</v>
      </c>
    </row>
    <row r="36" spans="4:7" ht="12.75" customHeight="1">
      <c r="D36" s="10"/>
      <c r="E36" s="10"/>
      <c r="F36" s="10"/>
      <c r="G36" s="10"/>
    </row>
    <row r="37" spans="1:7" ht="12.75" customHeight="1">
      <c r="A37" s="1" t="s">
        <v>77</v>
      </c>
      <c r="D37" s="14">
        <f>SUM(D23:D36)</f>
        <v>15500</v>
      </c>
      <c r="E37" s="14">
        <f>SUM(E23:E36)</f>
        <v>1268</v>
      </c>
      <c r="F37" s="14">
        <f>SUM(F23:F36)</f>
        <v>6817</v>
      </c>
      <c r="G37" s="14">
        <f>SUM(G23:G36)</f>
        <v>23585</v>
      </c>
    </row>
    <row r="38" ht="12.75" customHeight="1"/>
    <row r="39" ht="12.75" customHeight="1"/>
    <row r="40" spans="1:2" ht="12.75" customHeight="1">
      <c r="A40" s="1" t="s">
        <v>70</v>
      </c>
      <c r="B40" s="1" t="s">
        <v>78</v>
      </c>
    </row>
    <row r="41" ht="12.75" customHeight="1"/>
    <row r="42" spans="1:7" ht="12.75" customHeight="1">
      <c r="A42" s="160"/>
      <c r="B42" s="160"/>
      <c r="C42" s="160"/>
      <c r="D42" s="160"/>
      <c r="E42" s="160"/>
      <c r="F42" s="160"/>
      <c r="G42" s="160"/>
    </row>
    <row r="43" spans="1:7" ht="12.75" customHeight="1">
      <c r="A43" s="160"/>
      <c r="B43" s="160"/>
      <c r="C43" s="160"/>
      <c r="D43" s="160"/>
      <c r="E43" s="160"/>
      <c r="F43" s="160"/>
      <c r="G43" s="160"/>
    </row>
    <row r="44" ht="12.75" customHeight="1"/>
    <row r="45" ht="12.75" customHeight="1"/>
    <row r="46" ht="12.75" customHeight="1"/>
    <row r="47" ht="12.75" customHeight="1"/>
    <row r="48" ht="12.75" customHeight="1"/>
    <row r="49" ht="12.75" customHeight="1"/>
    <row r="50" ht="12.75" customHeight="1"/>
    <row r="51" ht="12.75" customHeight="1"/>
    <row r="52" ht="12.75" customHeight="1"/>
    <row r="53" spans="8:10" ht="12.75" customHeight="1">
      <c r="H53" s="58"/>
      <c r="I53" s="58"/>
      <c r="J53" s="58"/>
    </row>
    <row r="54" spans="8:10" ht="12.75" customHeight="1">
      <c r="H54" s="58"/>
      <c r="I54" s="58"/>
      <c r="J54" s="58"/>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sheetData>
  <mergeCells count="7">
    <mergeCell ref="A6:G6"/>
    <mergeCell ref="A7:G7"/>
    <mergeCell ref="A42:G43"/>
    <mergeCell ref="A1:G1"/>
    <mergeCell ref="A2:G2"/>
    <mergeCell ref="A3:G3"/>
    <mergeCell ref="A5:G5"/>
  </mergeCells>
  <printOptions horizontalCentered="1"/>
  <pageMargins left="0.7479166666666667" right="0.5" top="0.5" bottom="0.5" header="0.5118055555555556" footer="0.5118055555555556"/>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G50"/>
  <sheetViews>
    <sheetView zoomScale="115" zoomScaleNormal="115" workbookViewId="0" topLeftCell="A1">
      <selection activeCell="A1" sqref="A1:F1"/>
    </sheetView>
  </sheetViews>
  <sheetFormatPr defaultColWidth="9.140625" defaultRowHeight="12.75"/>
  <cols>
    <col min="1" max="2" width="3.28125" style="59" customWidth="1"/>
    <col min="3" max="3" width="48.57421875" style="59" customWidth="1"/>
    <col min="4" max="4" width="15.7109375" style="60" customWidth="1"/>
    <col min="5" max="5" width="1.7109375" style="60" customWidth="1"/>
    <col min="6" max="6" width="15.7109375" style="59" customWidth="1"/>
    <col min="7" max="7" width="13.421875" style="61" customWidth="1"/>
    <col min="8" max="8" width="12.00390625" style="62" customWidth="1"/>
    <col min="9" max="9" width="9.140625" style="62" customWidth="1"/>
    <col min="10" max="10" width="11.140625" style="62" customWidth="1"/>
    <col min="11" max="11" width="9.8515625" style="61" customWidth="1"/>
    <col min="12" max="33" width="9.140625" style="61" customWidth="1"/>
    <col min="34" max="16384" width="9.140625" style="59" customWidth="1"/>
  </cols>
  <sheetData>
    <row r="1" spans="1:7" ht="23.25">
      <c r="A1" s="167" t="str">
        <f>+'Con PL'!A1:J1</f>
        <v>ViTrox Corporation Berhad</v>
      </c>
      <c r="B1" s="167"/>
      <c r="C1" s="167"/>
      <c r="D1" s="167"/>
      <c r="E1" s="167"/>
      <c r="F1" s="167"/>
      <c r="G1" s="63"/>
    </row>
    <row r="2" spans="1:12" ht="12.75" customHeight="1">
      <c r="A2" s="168" t="s">
        <v>1</v>
      </c>
      <c r="B2" s="168"/>
      <c r="C2" s="168"/>
      <c r="D2" s="168"/>
      <c r="E2" s="168"/>
      <c r="F2" s="168"/>
      <c r="G2" s="64"/>
      <c r="H2" s="64"/>
      <c r="I2" s="64"/>
      <c r="J2" s="64"/>
      <c r="K2" s="64"/>
      <c r="L2" s="64"/>
    </row>
    <row r="3" spans="1:7" ht="12.75" customHeight="1">
      <c r="A3" s="169" t="s">
        <v>2</v>
      </c>
      <c r="B3" s="169"/>
      <c r="C3" s="169"/>
      <c r="D3" s="169"/>
      <c r="E3" s="169"/>
      <c r="F3" s="169"/>
      <c r="G3" s="66"/>
    </row>
    <row r="4" spans="1:7" ht="15" customHeight="1">
      <c r="A4" s="67"/>
      <c r="B4" s="67"/>
      <c r="C4" s="67"/>
      <c r="D4" s="67"/>
      <c r="E4" s="67"/>
      <c r="F4" s="67"/>
      <c r="G4" s="68"/>
    </row>
    <row r="5" spans="1:7" ht="15.75">
      <c r="A5" s="170" t="str">
        <f>+'Con PL'!A5:J5</f>
        <v>Quarterly report on results for the 3rd quarter ended 30 September 2006</v>
      </c>
      <c r="B5" s="170"/>
      <c r="C5" s="170"/>
      <c r="D5" s="170"/>
      <c r="E5" s="170"/>
      <c r="F5" s="170"/>
      <c r="G5" s="69"/>
    </row>
    <row r="6" spans="1:7" ht="15.75">
      <c r="A6" s="159" t="s">
        <v>79</v>
      </c>
      <c r="B6" s="159"/>
      <c r="C6" s="159"/>
      <c r="D6" s="159"/>
      <c r="E6" s="159"/>
      <c r="F6" s="159"/>
      <c r="G6" s="70"/>
    </row>
    <row r="7" spans="1:33" s="72" customFormat="1" ht="12.75" customHeight="1">
      <c r="A7" s="162" t="s">
        <v>4</v>
      </c>
      <c r="B7" s="162"/>
      <c r="C7" s="162"/>
      <c r="D7" s="162"/>
      <c r="E7" s="162"/>
      <c r="F7" s="162"/>
      <c r="G7" s="29"/>
      <c r="H7" s="43"/>
      <c r="I7" s="43"/>
      <c r="J7" s="43"/>
      <c r="K7" s="71"/>
      <c r="L7" s="71"/>
      <c r="M7" s="71"/>
      <c r="N7" s="71"/>
      <c r="O7" s="71"/>
      <c r="P7" s="71"/>
      <c r="Q7" s="71"/>
      <c r="R7" s="71"/>
      <c r="S7" s="71"/>
      <c r="T7" s="71"/>
      <c r="U7" s="71"/>
      <c r="V7" s="71"/>
      <c r="W7" s="71"/>
      <c r="X7" s="71"/>
      <c r="Y7" s="71"/>
      <c r="Z7" s="71"/>
      <c r="AA7" s="71"/>
      <c r="AB7" s="71"/>
      <c r="AC7" s="71"/>
      <c r="AD7" s="71"/>
      <c r="AE7" s="71"/>
      <c r="AF7" s="71"/>
      <c r="AG7" s="71"/>
    </row>
    <row r="8" spans="1:33" s="72" customFormat="1" ht="12.75" customHeight="1">
      <c r="A8" s="4"/>
      <c r="B8" s="4"/>
      <c r="C8" s="4"/>
      <c r="D8" s="6" t="s">
        <v>304</v>
      </c>
      <c r="E8" s="4"/>
      <c r="F8" s="6" t="s">
        <v>304</v>
      </c>
      <c r="G8" s="29"/>
      <c r="H8" s="43"/>
      <c r="I8" s="43"/>
      <c r="J8" s="43"/>
      <c r="K8" s="71"/>
      <c r="L8" s="71"/>
      <c r="M8" s="71"/>
      <c r="N8" s="71"/>
      <c r="O8" s="71"/>
      <c r="P8" s="71"/>
      <c r="Q8" s="71"/>
      <c r="R8" s="71"/>
      <c r="S8" s="71"/>
      <c r="T8" s="71"/>
      <c r="U8" s="71"/>
      <c r="V8" s="71"/>
      <c r="W8" s="71"/>
      <c r="X8" s="71"/>
      <c r="Y8" s="71"/>
      <c r="Z8" s="71"/>
      <c r="AA8" s="71"/>
      <c r="AB8" s="71"/>
      <c r="AC8" s="71"/>
      <c r="AD8" s="71"/>
      <c r="AE8" s="71"/>
      <c r="AF8" s="71"/>
      <c r="AG8" s="71"/>
    </row>
    <row r="9" spans="1:33" s="72" customFormat="1" ht="12.75" customHeight="1">
      <c r="A9" s="65"/>
      <c r="B9" s="73"/>
      <c r="C9" s="73"/>
      <c r="D9" s="74">
        <v>38990</v>
      </c>
      <c r="E9" s="74"/>
      <c r="F9" s="74">
        <v>38625</v>
      </c>
      <c r="G9" s="75"/>
      <c r="H9" s="76"/>
      <c r="I9" s="43"/>
      <c r="J9" s="76"/>
      <c r="K9" s="71"/>
      <c r="L9" s="71"/>
      <c r="M9" s="71"/>
      <c r="N9" s="71"/>
      <c r="O9" s="71"/>
      <c r="P9" s="71"/>
      <c r="Q9" s="71"/>
      <c r="R9" s="71"/>
      <c r="S9" s="71"/>
      <c r="T9" s="71"/>
      <c r="U9" s="71"/>
      <c r="V9" s="71"/>
      <c r="W9" s="71"/>
      <c r="X9" s="71"/>
      <c r="Y9" s="71"/>
      <c r="Z9" s="71"/>
      <c r="AA9" s="71"/>
      <c r="AB9" s="71"/>
      <c r="AC9" s="71"/>
      <c r="AD9" s="71"/>
      <c r="AE9" s="71"/>
      <c r="AF9" s="71"/>
      <c r="AG9" s="71"/>
    </row>
    <row r="10" spans="1:33" s="72" customFormat="1" ht="12.75" customHeight="1">
      <c r="A10" s="65"/>
      <c r="B10" s="73"/>
      <c r="C10" s="73"/>
      <c r="D10" s="77" t="s">
        <v>13</v>
      </c>
      <c r="E10" s="77"/>
      <c r="F10" s="77" t="s">
        <v>13</v>
      </c>
      <c r="G10" s="78"/>
      <c r="H10" s="43"/>
      <c r="I10" s="43"/>
      <c r="J10" s="43"/>
      <c r="K10" s="71"/>
      <c r="L10" s="71"/>
      <c r="M10" s="71"/>
      <c r="N10" s="71"/>
      <c r="O10" s="71"/>
      <c r="P10" s="71"/>
      <c r="Q10" s="71"/>
      <c r="R10" s="71"/>
      <c r="S10" s="71"/>
      <c r="T10" s="71"/>
      <c r="U10" s="71"/>
      <c r="V10" s="71"/>
      <c r="W10" s="71"/>
      <c r="X10" s="71"/>
      <c r="Y10" s="71"/>
      <c r="Z10" s="71"/>
      <c r="AA10" s="71"/>
      <c r="AB10" s="71"/>
      <c r="AC10" s="71"/>
      <c r="AD10" s="71"/>
      <c r="AE10" s="71"/>
      <c r="AF10" s="71"/>
      <c r="AG10" s="71"/>
    </row>
    <row r="11" spans="1:33" s="72" customFormat="1" ht="12.75" customHeight="1">
      <c r="A11" s="79" t="s">
        <v>80</v>
      </c>
      <c r="B11" s="73"/>
      <c r="C11" s="73"/>
      <c r="D11" s="31"/>
      <c r="E11" s="31"/>
      <c r="F11" s="78"/>
      <c r="G11" s="78"/>
      <c r="H11" s="43"/>
      <c r="I11" s="43"/>
      <c r="J11" s="43"/>
      <c r="K11" s="71"/>
      <c r="L11" s="71"/>
      <c r="M11" s="71"/>
      <c r="N11" s="71"/>
      <c r="O11" s="71"/>
      <c r="P11" s="71"/>
      <c r="Q11" s="71"/>
      <c r="R11" s="71"/>
      <c r="S11" s="71"/>
      <c r="T11" s="71"/>
      <c r="U11" s="71"/>
      <c r="V11" s="71"/>
      <c r="W11" s="71"/>
      <c r="X11" s="71"/>
      <c r="Y11" s="71"/>
      <c r="Z11" s="71"/>
      <c r="AA11" s="71"/>
      <c r="AB11" s="71"/>
      <c r="AC11" s="71"/>
      <c r="AD11" s="71"/>
      <c r="AE11" s="71"/>
      <c r="AF11" s="71"/>
      <c r="AG11" s="71"/>
    </row>
    <row r="12" spans="1:33" s="72" customFormat="1" ht="12.75" customHeight="1">
      <c r="A12" s="79" t="s">
        <v>20</v>
      </c>
      <c r="B12" s="73"/>
      <c r="C12" s="73"/>
      <c r="D12" s="31">
        <v>7939</v>
      </c>
      <c r="E12" s="31"/>
      <c r="F12" s="80">
        <v>6821</v>
      </c>
      <c r="G12" s="81"/>
      <c r="H12" s="43"/>
      <c r="I12" s="43"/>
      <c r="J12" s="43"/>
      <c r="K12" s="71"/>
      <c r="L12" s="71"/>
      <c r="M12" s="71"/>
      <c r="N12" s="71"/>
      <c r="O12" s="71"/>
      <c r="P12" s="71"/>
      <c r="Q12" s="71"/>
      <c r="R12" s="71"/>
      <c r="S12" s="71"/>
      <c r="T12" s="71"/>
      <c r="U12" s="71"/>
      <c r="V12" s="71"/>
      <c r="W12" s="71"/>
      <c r="X12" s="71"/>
      <c r="Y12" s="71"/>
      <c r="Z12" s="71"/>
      <c r="AA12" s="71"/>
      <c r="AB12" s="71"/>
      <c r="AC12" s="71"/>
      <c r="AD12" s="71"/>
      <c r="AE12" s="71"/>
      <c r="AF12" s="71"/>
      <c r="AG12" s="71"/>
    </row>
    <row r="13" spans="1:33" s="72" customFormat="1" ht="12.75" customHeight="1">
      <c r="A13" s="79"/>
      <c r="B13" s="73"/>
      <c r="C13" s="73"/>
      <c r="D13" s="31"/>
      <c r="E13" s="31"/>
      <c r="F13" s="80"/>
      <c r="G13" s="31"/>
      <c r="H13" s="43"/>
      <c r="I13" s="43"/>
      <c r="J13" s="43"/>
      <c r="K13" s="71"/>
      <c r="L13" s="71"/>
      <c r="M13" s="71"/>
      <c r="N13" s="71"/>
      <c r="O13" s="71"/>
      <c r="P13" s="71"/>
      <c r="Q13" s="71"/>
      <c r="R13" s="71"/>
      <c r="S13" s="71"/>
      <c r="T13" s="71"/>
      <c r="U13" s="71"/>
      <c r="V13" s="71"/>
      <c r="W13" s="71"/>
      <c r="X13" s="71"/>
      <c r="Y13" s="71"/>
      <c r="Z13" s="71"/>
      <c r="AA13" s="71"/>
      <c r="AB13" s="71"/>
      <c r="AC13" s="71"/>
      <c r="AD13" s="71"/>
      <c r="AE13" s="71"/>
      <c r="AF13" s="71"/>
      <c r="AG13" s="71"/>
    </row>
    <row r="14" spans="1:33" s="72" customFormat="1" ht="12.75" customHeight="1">
      <c r="A14" s="79" t="s">
        <v>81</v>
      </c>
      <c r="B14" s="73"/>
      <c r="C14" s="73"/>
      <c r="D14" s="31"/>
      <c r="E14" s="31"/>
      <c r="F14" s="80"/>
      <c r="G14" s="31"/>
      <c r="H14" s="43"/>
      <c r="I14" s="43"/>
      <c r="J14" s="43"/>
      <c r="K14" s="71"/>
      <c r="L14" s="71"/>
      <c r="M14" s="71"/>
      <c r="N14" s="71"/>
      <c r="O14" s="71"/>
      <c r="P14" s="71"/>
      <c r="Q14" s="71"/>
      <c r="R14" s="71"/>
      <c r="S14" s="71"/>
      <c r="T14" s="71"/>
      <c r="U14" s="71"/>
      <c r="V14" s="71"/>
      <c r="W14" s="71"/>
      <c r="X14" s="71"/>
      <c r="Y14" s="71"/>
      <c r="Z14" s="71"/>
      <c r="AA14" s="71"/>
      <c r="AB14" s="71"/>
      <c r="AC14" s="71"/>
      <c r="AD14" s="71"/>
      <c r="AE14" s="71"/>
      <c r="AF14" s="71"/>
      <c r="AG14" s="71"/>
    </row>
    <row r="15" spans="1:33" s="72" customFormat="1" ht="12.75" customHeight="1">
      <c r="A15" s="79"/>
      <c r="B15" s="73" t="s">
        <v>82</v>
      </c>
      <c r="C15" s="73"/>
      <c r="D15" s="31">
        <f>660+33</f>
        <v>693</v>
      </c>
      <c r="E15" s="31"/>
      <c r="F15" s="80">
        <v>168</v>
      </c>
      <c r="G15" s="31"/>
      <c r="H15" s="43"/>
      <c r="I15" s="43"/>
      <c r="J15" s="43"/>
      <c r="K15" s="71"/>
      <c r="L15" s="71"/>
      <c r="M15" s="71"/>
      <c r="N15" s="71"/>
      <c r="O15" s="71"/>
      <c r="P15" s="71"/>
      <c r="Q15" s="71"/>
      <c r="R15" s="71"/>
      <c r="S15" s="71"/>
      <c r="T15" s="71"/>
      <c r="U15" s="71"/>
      <c r="V15" s="71"/>
      <c r="W15" s="71"/>
      <c r="X15" s="71"/>
      <c r="Y15" s="71"/>
      <c r="Z15" s="71"/>
      <c r="AA15" s="71"/>
      <c r="AB15" s="71"/>
      <c r="AC15" s="71"/>
      <c r="AD15" s="71"/>
      <c r="AE15" s="71"/>
      <c r="AF15" s="71"/>
      <c r="AG15" s="71"/>
    </row>
    <row r="16" spans="1:33" s="72" customFormat="1" ht="12.75" customHeight="1">
      <c r="A16" s="79"/>
      <c r="B16" s="73" t="s">
        <v>83</v>
      </c>
      <c r="C16" s="73"/>
      <c r="D16" s="35">
        <f>155-283</f>
        <v>-128</v>
      </c>
      <c r="E16" s="31"/>
      <c r="F16" s="82">
        <v>-4977</v>
      </c>
      <c r="G16" s="31"/>
      <c r="H16" s="43"/>
      <c r="I16" s="43"/>
      <c r="J16" s="43"/>
      <c r="K16" s="71"/>
      <c r="L16" s="71"/>
      <c r="M16" s="71"/>
      <c r="N16" s="71"/>
      <c r="O16" s="71"/>
      <c r="P16" s="71"/>
      <c r="Q16" s="71"/>
      <c r="R16" s="71"/>
      <c r="S16" s="71"/>
      <c r="T16" s="71"/>
      <c r="U16" s="71"/>
      <c r="V16" s="71"/>
      <c r="W16" s="71"/>
      <c r="X16" s="71"/>
      <c r="Y16" s="71"/>
      <c r="Z16" s="71"/>
      <c r="AA16" s="71"/>
      <c r="AB16" s="71"/>
      <c r="AC16" s="71"/>
      <c r="AD16" s="71"/>
      <c r="AE16" s="71"/>
      <c r="AF16" s="71"/>
      <c r="AG16" s="71"/>
    </row>
    <row r="17" spans="1:33" s="72" customFormat="1" ht="12.75" customHeight="1">
      <c r="A17" s="79" t="s">
        <v>84</v>
      </c>
      <c r="B17" s="73"/>
      <c r="C17" s="73"/>
      <c r="D17" s="31">
        <f>SUM(D12:D16)</f>
        <v>8504</v>
      </c>
      <c r="E17" s="31"/>
      <c r="F17" s="31">
        <f>SUM(F12:F16)</f>
        <v>2012</v>
      </c>
      <c r="G17" s="31"/>
      <c r="H17" s="43"/>
      <c r="I17" s="43"/>
      <c r="J17" s="43"/>
      <c r="K17" s="71"/>
      <c r="L17" s="71"/>
      <c r="M17" s="71"/>
      <c r="N17" s="71"/>
      <c r="O17" s="71"/>
      <c r="P17" s="71"/>
      <c r="Q17" s="71"/>
      <c r="R17" s="71"/>
      <c r="S17" s="71"/>
      <c r="T17" s="71"/>
      <c r="U17" s="71"/>
      <c r="V17" s="71"/>
      <c r="W17" s="71"/>
      <c r="X17" s="71"/>
      <c r="Y17" s="71"/>
      <c r="Z17" s="71"/>
      <c r="AA17" s="71"/>
      <c r="AB17" s="71"/>
      <c r="AC17" s="71"/>
      <c r="AD17" s="71"/>
      <c r="AE17" s="71"/>
      <c r="AF17" s="71"/>
      <c r="AG17" s="71"/>
    </row>
    <row r="18" spans="1:33" s="72" customFormat="1" ht="12.75" customHeight="1">
      <c r="A18" s="79" t="s">
        <v>85</v>
      </c>
      <c r="B18" s="73"/>
      <c r="C18" s="73"/>
      <c r="D18" s="31"/>
      <c r="E18" s="31"/>
      <c r="F18" s="80"/>
      <c r="G18" s="31"/>
      <c r="H18" s="43"/>
      <c r="I18" s="43"/>
      <c r="J18" s="43"/>
      <c r="K18" s="71"/>
      <c r="L18" s="71"/>
      <c r="M18" s="71"/>
      <c r="N18" s="71"/>
      <c r="O18" s="71"/>
      <c r="P18" s="71"/>
      <c r="Q18" s="71"/>
      <c r="R18" s="71"/>
      <c r="S18" s="71"/>
      <c r="T18" s="71"/>
      <c r="U18" s="71"/>
      <c r="V18" s="71"/>
      <c r="W18" s="71"/>
      <c r="X18" s="71"/>
      <c r="Y18" s="71"/>
      <c r="Z18" s="71"/>
      <c r="AA18" s="71"/>
      <c r="AB18" s="71"/>
      <c r="AC18" s="71"/>
      <c r="AD18" s="71"/>
      <c r="AE18" s="71"/>
      <c r="AF18" s="71"/>
      <c r="AG18" s="71"/>
    </row>
    <row r="19" spans="1:33" s="72" customFormat="1" ht="12.75" customHeight="1">
      <c r="A19" s="79"/>
      <c r="B19" s="73" t="s">
        <v>86</v>
      </c>
      <c r="C19" s="73"/>
      <c r="D19" s="31">
        <f>-1346-2562+1</f>
        <v>-3907</v>
      </c>
      <c r="E19" s="31"/>
      <c r="F19" s="80">
        <v>1078</v>
      </c>
      <c r="G19" s="31"/>
      <c r="H19" s="43"/>
      <c r="I19" s="43"/>
      <c r="J19" s="43"/>
      <c r="K19" s="71"/>
      <c r="L19" s="71"/>
      <c r="M19" s="71"/>
      <c r="N19" s="71"/>
      <c r="O19" s="71"/>
      <c r="P19" s="71"/>
      <c r="Q19" s="71"/>
      <c r="R19" s="71"/>
      <c r="S19" s="71"/>
      <c r="T19" s="71"/>
      <c r="U19" s="71"/>
      <c r="V19" s="71"/>
      <c r="W19" s="71"/>
      <c r="X19" s="71"/>
      <c r="Y19" s="71"/>
      <c r="Z19" s="71"/>
      <c r="AA19" s="71"/>
      <c r="AB19" s="71"/>
      <c r="AC19" s="71"/>
      <c r="AD19" s="71"/>
      <c r="AE19" s="71"/>
      <c r="AF19" s="71"/>
      <c r="AG19" s="71"/>
    </row>
    <row r="20" spans="1:33" s="1" customFormat="1" ht="12.75" customHeight="1">
      <c r="A20" s="153"/>
      <c r="B20" s="5" t="s">
        <v>87</v>
      </c>
      <c r="C20" s="5"/>
      <c r="D20" s="31">
        <v>-125</v>
      </c>
      <c r="E20" s="31"/>
      <c r="F20" s="80">
        <v>-2848</v>
      </c>
      <c r="G20" s="31"/>
      <c r="H20" s="43"/>
      <c r="I20" s="43"/>
      <c r="J20" s="43"/>
      <c r="K20" s="2"/>
      <c r="L20" s="2"/>
      <c r="M20" s="2"/>
      <c r="N20" s="2"/>
      <c r="O20" s="2"/>
      <c r="P20" s="2"/>
      <c r="Q20" s="2"/>
      <c r="R20" s="2"/>
      <c r="S20" s="2"/>
      <c r="T20" s="2"/>
      <c r="U20" s="2"/>
      <c r="V20" s="2"/>
      <c r="W20" s="2"/>
      <c r="X20" s="2"/>
      <c r="Y20" s="2"/>
      <c r="Z20" s="2"/>
      <c r="AA20" s="2"/>
      <c r="AB20" s="2"/>
      <c r="AC20" s="2"/>
      <c r="AD20" s="2"/>
      <c r="AE20" s="2"/>
      <c r="AF20" s="2"/>
      <c r="AG20" s="2"/>
    </row>
    <row r="21" spans="1:33" s="72" customFormat="1" ht="12.75" customHeight="1">
      <c r="A21" s="72" t="s">
        <v>88</v>
      </c>
      <c r="B21" s="73"/>
      <c r="C21" s="73"/>
      <c r="D21" s="83">
        <f>SUM(D17:D20)</f>
        <v>4472</v>
      </c>
      <c r="E21" s="31"/>
      <c r="F21" s="83">
        <f>SUM(F17:F20)</f>
        <v>242</v>
      </c>
      <c r="G21" s="31"/>
      <c r="H21" s="43"/>
      <c r="I21" s="43"/>
      <c r="J21" s="43"/>
      <c r="K21" s="71"/>
      <c r="L21" s="71"/>
      <c r="M21" s="71"/>
      <c r="N21" s="71"/>
      <c r="O21" s="71"/>
      <c r="P21" s="71"/>
      <c r="Q21" s="71"/>
      <c r="R21" s="71"/>
      <c r="S21" s="71"/>
      <c r="T21" s="71"/>
      <c r="U21" s="71"/>
      <c r="V21" s="71"/>
      <c r="W21" s="71"/>
      <c r="X21" s="71"/>
      <c r="Y21" s="71"/>
      <c r="Z21" s="71"/>
      <c r="AA21" s="71"/>
      <c r="AB21" s="71"/>
      <c r="AC21" s="71"/>
      <c r="AD21" s="71"/>
      <c r="AE21" s="71"/>
      <c r="AF21" s="71"/>
      <c r="AG21" s="71"/>
    </row>
    <row r="22" spans="1:33" s="72" customFormat="1" ht="12.75" customHeight="1">
      <c r="A22" s="84"/>
      <c r="B22" s="73" t="s">
        <v>89</v>
      </c>
      <c r="C22" s="73"/>
      <c r="D22" s="31">
        <v>-155</v>
      </c>
      <c r="E22" s="31"/>
      <c r="F22" s="80">
        <v>-23</v>
      </c>
      <c r="G22" s="31"/>
      <c r="H22" s="43"/>
      <c r="I22" s="43"/>
      <c r="J22" s="43"/>
      <c r="K22" s="85"/>
      <c r="L22" s="71"/>
      <c r="M22" s="71"/>
      <c r="N22" s="71"/>
      <c r="O22" s="71"/>
      <c r="P22" s="71"/>
      <c r="Q22" s="71"/>
      <c r="R22" s="71"/>
      <c r="S22" s="71"/>
      <c r="T22" s="71"/>
      <c r="U22" s="71"/>
      <c r="V22" s="71"/>
      <c r="W22" s="71"/>
      <c r="X22" s="71"/>
      <c r="Y22" s="71"/>
      <c r="Z22" s="71"/>
      <c r="AA22" s="71"/>
      <c r="AB22" s="71"/>
      <c r="AC22" s="71"/>
      <c r="AD22" s="71"/>
      <c r="AE22" s="71"/>
      <c r="AF22" s="71"/>
      <c r="AG22" s="71"/>
    </row>
    <row r="23" spans="1:33" s="72" customFormat="1" ht="12.75" customHeight="1">
      <c r="A23" s="84"/>
      <c r="B23" s="73" t="s">
        <v>90</v>
      </c>
      <c r="C23" s="73"/>
      <c r="D23" s="31">
        <v>-403</v>
      </c>
      <c r="E23" s="31"/>
      <c r="F23" s="80">
        <v>-75</v>
      </c>
      <c r="G23" s="31"/>
      <c r="H23" s="43"/>
      <c r="I23" s="43"/>
      <c r="J23" s="43"/>
      <c r="K23" s="71"/>
      <c r="L23" s="71"/>
      <c r="M23" s="71"/>
      <c r="N23" s="71"/>
      <c r="O23" s="71"/>
      <c r="P23" s="71"/>
      <c r="Q23" s="71"/>
      <c r="R23" s="71"/>
      <c r="S23" s="71"/>
      <c r="T23" s="71"/>
      <c r="U23" s="71"/>
      <c r="V23" s="71"/>
      <c r="W23" s="71"/>
      <c r="X23" s="71"/>
      <c r="Y23" s="71"/>
      <c r="Z23" s="71"/>
      <c r="AA23" s="71"/>
      <c r="AB23" s="71"/>
      <c r="AC23" s="71"/>
      <c r="AD23" s="71"/>
      <c r="AE23" s="71"/>
      <c r="AF23" s="71"/>
      <c r="AG23" s="71"/>
    </row>
    <row r="24" spans="1:33" s="72" customFormat="1" ht="12.75" customHeight="1">
      <c r="A24" s="79" t="s">
        <v>91</v>
      </c>
      <c r="B24" s="73"/>
      <c r="C24" s="73"/>
      <c r="D24" s="83">
        <f>SUM(D21:D23)</f>
        <v>3914</v>
      </c>
      <c r="E24" s="31"/>
      <c r="F24" s="83">
        <f>SUM(F21:F23)</f>
        <v>144</v>
      </c>
      <c r="G24" s="31"/>
      <c r="H24" s="43"/>
      <c r="I24" s="43"/>
      <c r="J24" s="43"/>
      <c r="K24" s="71"/>
      <c r="L24" s="71"/>
      <c r="M24" s="71"/>
      <c r="N24" s="71"/>
      <c r="O24" s="71"/>
      <c r="P24" s="71"/>
      <c r="Q24" s="71"/>
      <c r="R24" s="71"/>
      <c r="S24" s="71"/>
      <c r="T24" s="71"/>
      <c r="U24" s="71"/>
      <c r="V24" s="71"/>
      <c r="W24" s="71"/>
      <c r="X24" s="71"/>
      <c r="Y24" s="71"/>
      <c r="Z24" s="71"/>
      <c r="AA24" s="71"/>
      <c r="AB24" s="71"/>
      <c r="AC24" s="71"/>
      <c r="AD24" s="71"/>
      <c r="AE24" s="71"/>
      <c r="AF24" s="71"/>
      <c r="AG24" s="71"/>
    </row>
    <row r="25" spans="1:33" s="72" customFormat="1" ht="12.75" customHeight="1">
      <c r="A25" s="79"/>
      <c r="B25" s="73"/>
      <c r="C25" s="73"/>
      <c r="D25" s="31"/>
      <c r="E25" s="31"/>
      <c r="F25" s="80"/>
      <c r="G25" s="31"/>
      <c r="H25" s="43"/>
      <c r="I25" s="43"/>
      <c r="J25" s="43"/>
      <c r="K25" s="71"/>
      <c r="L25" s="71"/>
      <c r="M25" s="71"/>
      <c r="N25" s="71"/>
      <c r="O25" s="71"/>
      <c r="P25" s="71"/>
      <c r="Q25" s="71"/>
      <c r="R25" s="71"/>
      <c r="S25" s="71"/>
      <c r="T25" s="71"/>
      <c r="U25" s="71"/>
      <c r="V25" s="71"/>
      <c r="W25" s="71"/>
      <c r="X25" s="71"/>
      <c r="Y25" s="71"/>
      <c r="Z25" s="71"/>
      <c r="AA25" s="71"/>
      <c r="AB25" s="71"/>
      <c r="AC25" s="71"/>
      <c r="AD25" s="71"/>
      <c r="AE25" s="71"/>
      <c r="AF25" s="71"/>
      <c r="AG25" s="71"/>
    </row>
    <row r="26" spans="1:33" s="72" customFormat="1" ht="12.75" customHeight="1">
      <c r="A26" s="79" t="s">
        <v>92</v>
      </c>
      <c r="B26" s="73"/>
      <c r="C26" s="73"/>
      <c r="D26" s="31"/>
      <c r="E26" s="31"/>
      <c r="F26" s="80"/>
      <c r="G26" s="31"/>
      <c r="H26" s="43"/>
      <c r="I26" s="43"/>
      <c r="J26" s="43"/>
      <c r="K26" s="71"/>
      <c r="L26" s="71"/>
      <c r="M26" s="71"/>
      <c r="N26" s="71"/>
      <c r="O26" s="71"/>
      <c r="P26" s="71"/>
      <c r="Q26" s="71"/>
      <c r="R26" s="71"/>
      <c r="S26" s="71"/>
      <c r="T26" s="71"/>
      <c r="U26" s="71"/>
      <c r="V26" s="71"/>
      <c r="W26" s="71"/>
      <c r="X26" s="71"/>
      <c r="Y26" s="71"/>
      <c r="Z26" s="71"/>
      <c r="AA26" s="71"/>
      <c r="AB26" s="71"/>
      <c r="AC26" s="71"/>
      <c r="AD26" s="71"/>
      <c r="AE26" s="71"/>
      <c r="AF26" s="71"/>
      <c r="AG26" s="71"/>
    </row>
    <row r="27" spans="1:33" s="72" customFormat="1" ht="12.75" customHeight="1">
      <c r="A27" s="84"/>
      <c r="B27" s="73" t="s">
        <v>93</v>
      </c>
      <c r="C27" s="73"/>
      <c r="D27" s="38">
        <f>283-3413-428-538</f>
        <v>-4096</v>
      </c>
      <c r="E27" s="31"/>
      <c r="F27" s="86">
        <v>-3722</v>
      </c>
      <c r="G27" s="31"/>
      <c r="H27" s="43"/>
      <c r="I27" s="43"/>
      <c r="J27" s="43"/>
      <c r="K27" s="71"/>
      <c r="L27" s="71"/>
      <c r="M27" s="71"/>
      <c r="N27" s="71"/>
      <c r="O27" s="71"/>
      <c r="P27" s="71"/>
      <c r="Q27" s="71"/>
      <c r="R27" s="71"/>
      <c r="S27" s="71"/>
      <c r="T27" s="71"/>
      <c r="U27" s="71"/>
      <c r="V27" s="71"/>
      <c r="W27" s="71"/>
      <c r="X27" s="71"/>
      <c r="Y27" s="71"/>
      <c r="Z27" s="71"/>
      <c r="AA27" s="71"/>
      <c r="AB27" s="71"/>
      <c r="AC27" s="71"/>
      <c r="AD27" s="71"/>
      <c r="AE27" s="71"/>
      <c r="AF27" s="71"/>
      <c r="AG27" s="71"/>
    </row>
    <row r="28" spans="1:33" s="72" customFormat="1" ht="12.75" customHeight="1">
      <c r="A28" s="84"/>
      <c r="B28" s="73" t="s">
        <v>94</v>
      </c>
      <c r="C28" s="73"/>
      <c r="D28" s="87">
        <v>0</v>
      </c>
      <c r="E28" s="31"/>
      <c r="F28" s="88">
        <v>6677</v>
      </c>
      <c r="G28" s="31"/>
      <c r="H28" s="43"/>
      <c r="I28" s="43"/>
      <c r="J28" s="43"/>
      <c r="K28" s="71"/>
      <c r="L28" s="71"/>
      <c r="M28" s="71"/>
      <c r="N28" s="71"/>
      <c r="O28" s="71"/>
      <c r="P28" s="71"/>
      <c r="Q28" s="71"/>
      <c r="R28" s="71"/>
      <c r="S28" s="71"/>
      <c r="T28" s="71"/>
      <c r="U28" s="71"/>
      <c r="V28" s="71"/>
      <c r="W28" s="71"/>
      <c r="X28" s="71"/>
      <c r="Y28" s="71"/>
      <c r="Z28" s="71"/>
      <c r="AA28" s="71"/>
      <c r="AB28" s="71"/>
      <c r="AC28" s="71"/>
      <c r="AD28" s="71"/>
      <c r="AE28" s="71"/>
      <c r="AF28" s="71"/>
      <c r="AG28" s="71"/>
    </row>
    <row r="29" spans="1:33" s="72" customFormat="1" ht="12.75" customHeight="1">
      <c r="A29" s="79" t="s">
        <v>95</v>
      </c>
      <c r="B29" s="73"/>
      <c r="C29" s="73"/>
      <c r="D29" s="31">
        <f>SUM(D27:D28)</f>
        <v>-4096</v>
      </c>
      <c r="E29" s="31"/>
      <c r="F29" s="31">
        <f>SUM(F27:F28)</f>
        <v>2955</v>
      </c>
      <c r="G29" s="31"/>
      <c r="H29" s="43"/>
      <c r="I29" s="43"/>
      <c r="J29" s="43"/>
      <c r="K29" s="71"/>
      <c r="L29" s="71"/>
      <c r="M29" s="71"/>
      <c r="N29" s="71"/>
      <c r="O29" s="71"/>
      <c r="P29" s="71"/>
      <c r="Q29" s="71"/>
      <c r="R29" s="71"/>
      <c r="S29" s="71"/>
      <c r="T29" s="71"/>
      <c r="U29" s="71"/>
      <c r="V29" s="71"/>
      <c r="W29" s="71"/>
      <c r="X29" s="71"/>
      <c r="Y29" s="71"/>
      <c r="Z29" s="71"/>
      <c r="AA29" s="71"/>
      <c r="AB29" s="71"/>
      <c r="AC29" s="71"/>
      <c r="AD29" s="71"/>
      <c r="AE29" s="71"/>
      <c r="AF29" s="71"/>
      <c r="AG29" s="71"/>
    </row>
    <row r="30" spans="1:33" s="72" customFormat="1" ht="12.75" customHeight="1">
      <c r="A30" s="65"/>
      <c r="B30" s="73"/>
      <c r="C30" s="73"/>
      <c r="D30" s="31"/>
      <c r="E30" s="31"/>
      <c r="F30" s="80"/>
      <c r="G30" s="31"/>
      <c r="H30" s="43"/>
      <c r="I30" s="43"/>
      <c r="J30" s="43"/>
      <c r="K30" s="71"/>
      <c r="L30" s="71"/>
      <c r="M30" s="71"/>
      <c r="N30" s="71"/>
      <c r="O30" s="71"/>
      <c r="P30" s="71"/>
      <c r="Q30" s="71"/>
      <c r="R30" s="71"/>
      <c r="S30" s="71"/>
      <c r="T30" s="71"/>
      <c r="U30" s="71"/>
      <c r="V30" s="71"/>
      <c r="W30" s="71"/>
      <c r="X30" s="71"/>
      <c r="Y30" s="71"/>
      <c r="Z30" s="71"/>
      <c r="AA30" s="71"/>
      <c r="AB30" s="71"/>
      <c r="AC30" s="71"/>
      <c r="AD30" s="71"/>
      <c r="AE30" s="71"/>
      <c r="AF30" s="71"/>
      <c r="AG30" s="71"/>
    </row>
    <row r="31" spans="1:33" s="72" customFormat="1" ht="12.75" customHeight="1">
      <c r="A31" s="79" t="s">
        <v>96</v>
      </c>
      <c r="B31" s="73"/>
      <c r="C31" s="73"/>
      <c r="D31" s="31"/>
      <c r="E31" s="31"/>
      <c r="F31" s="80"/>
      <c r="G31" s="31"/>
      <c r="H31" s="43"/>
      <c r="I31" s="43"/>
      <c r="J31" s="43"/>
      <c r="K31" s="71"/>
      <c r="L31" s="71"/>
      <c r="M31" s="71"/>
      <c r="N31" s="71"/>
      <c r="O31" s="71"/>
      <c r="P31" s="71"/>
      <c r="Q31" s="71"/>
      <c r="R31" s="71"/>
      <c r="S31" s="71"/>
      <c r="T31" s="71"/>
      <c r="U31" s="71"/>
      <c r="V31" s="71"/>
      <c r="W31" s="71"/>
      <c r="X31" s="71"/>
      <c r="Y31" s="71"/>
      <c r="Z31" s="71"/>
      <c r="AA31" s="71"/>
      <c r="AB31" s="71"/>
      <c r="AC31" s="71"/>
      <c r="AD31" s="71"/>
      <c r="AE31" s="71"/>
      <c r="AF31" s="71"/>
      <c r="AG31" s="71"/>
    </row>
    <row r="32" spans="1:33" s="72" customFormat="1" ht="12.75" customHeight="1">
      <c r="A32" s="65"/>
      <c r="B32" s="73" t="s">
        <v>97</v>
      </c>
      <c r="C32" s="73"/>
      <c r="D32" s="38">
        <v>-2325</v>
      </c>
      <c r="E32" s="31"/>
      <c r="F32" s="86">
        <v>9226</v>
      </c>
      <c r="G32" s="31"/>
      <c r="H32" s="43"/>
      <c r="I32" s="43"/>
      <c r="J32" s="43"/>
      <c r="K32" s="71"/>
      <c r="L32" s="71"/>
      <c r="M32" s="71"/>
      <c r="N32" s="71"/>
      <c r="O32" s="71"/>
      <c r="P32" s="71"/>
      <c r="Q32" s="71"/>
      <c r="R32" s="71"/>
      <c r="S32" s="71"/>
      <c r="T32" s="71"/>
      <c r="U32" s="71"/>
      <c r="V32" s="71"/>
      <c r="W32" s="71"/>
      <c r="X32" s="71"/>
      <c r="Y32" s="71"/>
      <c r="Z32" s="71"/>
      <c r="AA32" s="71"/>
      <c r="AB32" s="71"/>
      <c r="AC32" s="71"/>
      <c r="AD32" s="71"/>
      <c r="AE32" s="71"/>
      <c r="AF32" s="71"/>
      <c r="AG32" s="71"/>
    </row>
    <row r="33" spans="1:33" s="72" customFormat="1" ht="12.75" customHeight="1">
      <c r="A33" s="65"/>
      <c r="B33" s="73" t="s">
        <v>46</v>
      </c>
      <c r="C33" s="73"/>
      <c r="D33" s="87">
        <f>2493-84-2275</f>
        <v>134</v>
      </c>
      <c r="E33" s="31"/>
      <c r="F33" s="88">
        <v>1722</v>
      </c>
      <c r="G33" s="31"/>
      <c r="H33" s="43"/>
      <c r="I33" s="43"/>
      <c r="J33" s="43"/>
      <c r="K33" s="71"/>
      <c r="L33" s="71"/>
      <c r="M33" s="71"/>
      <c r="N33" s="71"/>
      <c r="O33" s="71"/>
      <c r="P33" s="71"/>
      <c r="Q33" s="71"/>
      <c r="R33" s="71"/>
      <c r="S33" s="71"/>
      <c r="T33" s="71"/>
      <c r="U33" s="71"/>
      <c r="V33" s="71"/>
      <c r="W33" s="71"/>
      <c r="X33" s="71"/>
      <c r="Y33" s="71"/>
      <c r="Z33" s="71"/>
      <c r="AA33" s="71"/>
      <c r="AB33" s="71"/>
      <c r="AC33" s="71"/>
      <c r="AD33" s="71"/>
      <c r="AE33" s="71"/>
      <c r="AF33" s="71"/>
      <c r="AG33" s="71"/>
    </row>
    <row r="34" spans="1:33" s="1" customFormat="1" ht="12.75" customHeight="1">
      <c r="A34" s="153" t="s">
        <v>98</v>
      </c>
      <c r="B34" s="5"/>
      <c r="C34" s="5"/>
      <c r="D34" s="31">
        <f>SUM(D32:D33)</f>
        <v>-2191</v>
      </c>
      <c r="E34" s="31"/>
      <c r="F34" s="31">
        <f>SUM(F32:F33)</f>
        <v>10948</v>
      </c>
      <c r="G34" s="31"/>
      <c r="H34" s="43"/>
      <c r="I34" s="43"/>
      <c r="J34" s="43"/>
      <c r="K34" s="2"/>
      <c r="L34" s="2"/>
      <c r="M34" s="2"/>
      <c r="N34" s="2"/>
      <c r="O34" s="2"/>
      <c r="P34" s="2"/>
      <c r="Q34" s="2"/>
      <c r="R34" s="2"/>
      <c r="S34" s="2"/>
      <c r="T34" s="2"/>
      <c r="U34" s="2"/>
      <c r="V34" s="2"/>
      <c r="W34" s="2"/>
      <c r="X34" s="2"/>
      <c r="Y34" s="2"/>
      <c r="Z34" s="2"/>
      <c r="AA34" s="2"/>
      <c r="AB34" s="2"/>
      <c r="AC34" s="2"/>
      <c r="AD34" s="2"/>
      <c r="AE34" s="2"/>
      <c r="AF34" s="2"/>
      <c r="AG34" s="2"/>
    </row>
    <row r="35" spans="1:33" s="72" customFormat="1" ht="12.75" customHeight="1">
      <c r="A35" s="79"/>
      <c r="B35" s="73"/>
      <c r="C35" s="73"/>
      <c r="D35" s="31"/>
      <c r="E35" s="31"/>
      <c r="F35" s="80"/>
      <c r="G35" s="31"/>
      <c r="H35" s="43"/>
      <c r="I35" s="43"/>
      <c r="J35" s="43"/>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s="72" customFormat="1" ht="12.75" customHeight="1">
      <c r="A36" s="79" t="s">
        <v>99</v>
      </c>
      <c r="B36" s="73"/>
      <c r="C36" s="73"/>
      <c r="D36" s="31">
        <v>0</v>
      </c>
      <c r="E36" s="31"/>
      <c r="F36" s="80">
        <v>0</v>
      </c>
      <c r="G36" s="31"/>
      <c r="H36" s="43"/>
      <c r="I36" s="43"/>
      <c r="J36" s="43"/>
      <c r="K36" s="71"/>
      <c r="L36" s="71"/>
      <c r="M36" s="71"/>
      <c r="N36" s="71"/>
      <c r="O36" s="71"/>
      <c r="P36" s="71"/>
      <c r="Q36" s="71"/>
      <c r="R36" s="71"/>
      <c r="S36" s="71"/>
      <c r="T36" s="71"/>
      <c r="U36" s="71"/>
      <c r="V36" s="71"/>
      <c r="W36" s="71"/>
      <c r="X36" s="71"/>
      <c r="Y36" s="71"/>
      <c r="Z36" s="71"/>
      <c r="AA36" s="71"/>
      <c r="AB36" s="71"/>
      <c r="AC36" s="71"/>
      <c r="AD36" s="71"/>
      <c r="AE36" s="71"/>
      <c r="AF36" s="71"/>
      <c r="AG36" s="71"/>
    </row>
    <row r="37" spans="1:33" s="72" customFormat="1" ht="12.75" customHeight="1">
      <c r="A37" s="84"/>
      <c r="B37" s="73"/>
      <c r="C37" s="73"/>
      <c r="D37" s="35"/>
      <c r="E37" s="31"/>
      <c r="F37" s="82"/>
      <c r="G37" s="31"/>
      <c r="H37" s="43"/>
      <c r="I37" s="43"/>
      <c r="J37" s="43"/>
      <c r="K37" s="71"/>
      <c r="L37" s="71"/>
      <c r="M37" s="71"/>
      <c r="N37" s="71"/>
      <c r="O37" s="71"/>
      <c r="P37" s="71"/>
      <c r="Q37" s="71"/>
      <c r="R37" s="71"/>
      <c r="S37" s="71"/>
      <c r="T37" s="71"/>
      <c r="U37" s="71"/>
      <c r="V37" s="71"/>
      <c r="W37" s="71"/>
      <c r="X37" s="71"/>
      <c r="Y37" s="71"/>
      <c r="Z37" s="71"/>
      <c r="AA37" s="71"/>
      <c r="AB37" s="71"/>
      <c r="AC37" s="71"/>
      <c r="AD37" s="71"/>
      <c r="AE37" s="71"/>
      <c r="AF37" s="71"/>
      <c r="AG37" s="71"/>
    </row>
    <row r="38" spans="1:33" s="72" customFormat="1" ht="12.75" customHeight="1">
      <c r="A38" s="79" t="s">
        <v>100</v>
      </c>
      <c r="B38" s="73"/>
      <c r="C38" s="73"/>
      <c r="D38" s="31">
        <f>+D24+D29+D34+D36</f>
        <v>-2373</v>
      </c>
      <c r="E38" s="31"/>
      <c r="F38" s="31">
        <f>+F24+F29+F34+F36</f>
        <v>14047</v>
      </c>
      <c r="G38" s="31"/>
      <c r="H38" s="43"/>
      <c r="I38" s="43"/>
      <c r="J38" s="43"/>
      <c r="K38" s="71"/>
      <c r="L38" s="71"/>
      <c r="M38" s="71"/>
      <c r="N38" s="71"/>
      <c r="O38" s="71"/>
      <c r="P38" s="71"/>
      <c r="Q38" s="71"/>
      <c r="R38" s="71"/>
      <c r="S38" s="71"/>
      <c r="T38" s="71"/>
      <c r="U38" s="71"/>
      <c r="V38" s="71"/>
      <c r="W38" s="71"/>
      <c r="X38" s="71"/>
      <c r="Y38" s="71"/>
      <c r="Z38" s="71"/>
      <c r="AA38" s="71"/>
      <c r="AB38" s="71"/>
      <c r="AC38" s="71"/>
      <c r="AD38" s="71"/>
      <c r="AE38" s="71"/>
      <c r="AF38" s="71"/>
      <c r="AG38" s="71"/>
    </row>
    <row r="39" spans="1:33" s="72" customFormat="1" ht="12.75" customHeight="1">
      <c r="A39" s="79"/>
      <c r="B39" s="73"/>
      <c r="C39" s="73"/>
      <c r="D39" s="31"/>
      <c r="E39" s="31"/>
      <c r="F39" s="89"/>
      <c r="G39" s="77"/>
      <c r="H39" s="43"/>
      <c r="I39" s="43"/>
      <c r="J39" s="43"/>
      <c r="K39" s="71"/>
      <c r="L39" s="71"/>
      <c r="M39" s="71"/>
      <c r="N39" s="71"/>
      <c r="O39" s="71"/>
      <c r="P39" s="71"/>
      <c r="Q39" s="71"/>
      <c r="R39" s="71"/>
      <c r="S39" s="71"/>
      <c r="T39" s="71"/>
      <c r="U39" s="71"/>
      <c r="V39" s="71"/>
      <c r="W39" s="71"/>
      <c r="X39" s="71"/>
      <c r="Y39" s="71"/>
      <c r="Z39" s="71"/>
      <c r="AA39" s="71"/>
      <c r="AB39" s="71"/>
      <c r="AC39" s="71"/>
      <c r="AD39" s="71"/>
      <c r="AE39" s="71"/>
      <c r="AF39" s="71"/>
      <c r="AG39" s="71"/>
    </row>
    <row r="40" spans="1:33" s="72" customFormat="1" ht="12.75" customHeight="1">
      <c r="A40" s="79" t="s">
        <v>101</v>
      </c>
      <c r="B40" s="73"/>
      <c r="C40" s="73"/>
      <c r="D40" s="31">
        <v>12745</v>
      </c>
      <c r="E40" s="31"/>
      <c r="F40" s="80">
        <v>0</v>
      </c>
      <c r="G40" s="31"/>
      <c r="H40" s="43"/>
      <c r="I40" s="43"/>
      <c r="J40" s="43"/>
      <c r="K40" s="71"/>
      <c r="L40" s="71"/>
      <c r="M40" s="71"/>
      <c r="N40" s="71"/>
      <c r="O40" s="71"/>
      <c r="P40" s="71"/>
      <c r="Q40" s="71"/>
      <c r="R40" s="71"/>
      <c r="S40" s="71"/>
      <c r="T40" s="71"/>
      <c r="U40" s="71"/>
      <c r="V40" s="71"/>
      <c r="W40" s="71"/>
      <c r="X40" s="71"/>
      <c r="Y40" s="71"/>
      <c r="Z40" s="71"/>
      <c r="AA40" s="71"/>
      <c r="AB40" s="71"/>
      <c r="AC40" s="71"/>
      <c r="AD40" s="71"/>
      <c r="AE40" s="71"/>
      <c r="AF40" s="71"/>
      <c r="AG40" s="71"/>
    </row>
    <row r="41" spans="1:33" s="72" customFormat="1" ht="12.75" customHeight="1">
      <c r="A41" s="79"/>
      <c r="B41" s="73"/>
      <c r="C41" s="73"/>
      <c r="D41" s="31"/>
      <c r="E41" s="31"/>
      <c r="F41" s="80"/>
      <c r="G41" s="31"/>
      <c r="H41" s="43"/>
      <c r="I41" s="43"/>
      <c r="J41" s="43"/>
      <c r="K41" s="71"/>
      <c r="L41" s="71"/>
      <c r="M41" s="71"/>
      <c r="N41" s="71"/>
      <c r="O41" s="71"/>
      <c r="P41" s="71"/>
      <c r="Q41" s="71"/>
      <c r="R41" s="71"/>
      <c r="S41" s="71"/>
      <c r="T41" s="71"/>
      <c r="U41" s="71"/>
      <c r="V41" s="71"/>
      <c r="W41" s="71"/>
      <c r="X41" s="71"/>
      <c r="Y41" s="71"/>
      <c r="Z41" s="71"/>
      <c r="AA41" s="71"/>
      <c r="AB41" s="71"/>
      <c r="AC41" s="71"/>
      <c r="AD41" s="71"/>
      <c r="AE41" s="71"/>
      <c r="AF41" s="71"/>
      <c r="AG41" s="71"/>
    </row>
    <row r="42" spans="1:33" s="72" customFormat="1" ht="12.75" customHeight="1">
      <c r="A42" s="79" t="s">
        <v>102</v>
      </c>
      <c r="B42" s="73"/>
      <c r="C42" s="73"/>
      <c r="D42" s="47">
        <f>+D38+D40</f>
        <v>10372</v>
      </c>
      <c r="E42" s="31"/>
      <c r="F42" s="47">
        <f>+F38+F40</f>
        <v>14047</v>
      </c>
      <c r="G42" s="31"/>
      <c r="H42" s="43"/>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row>
    <row r="43" spans="1:33" s="72" customFormat="1" ht="12.75" customHeight="1">
      <c r="A43" s="79"/>
      <c r="B43" s="73"/>
      <c r="C43" s="73"/>
      <c r="D43" s="31"/>
      <c r="E43" s="31"/>
      <c r="F43" s="78"/>
      <c r="G43" s="78"/>
      <c r="H43" s="43"/>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row>
    <row r="44" spans="1:33" s="72" customFormat="1" ht="12.75" customHeight="1">
      <c r="A44" s="90" t="s">
        <v>103</v>
      </c>
      <c r="B44" s="73"/>
      <c r="C44" s="73"/>
      <c r="D44" s="31"/>
      <c r="E44" s="31"/>
      <c r="F44" s="78"/>
      <c r="G44" s="78"/>
      <c r="H44" s="43"/>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row>
    <row r="45" spans="1:33" s="72" customFormat="1" ht="12.75" customHeight="1">
      <c r="A45" s="79" t="s">
        <v>104</v>
      </c>
      <c r="B45" s="73"/>
      <c r="C45" s="73"/>
      <c r="D45" s="10">
        <v>9710</v>
      </c>
      <c r="E45" s="31"/>
      <c r="F45" s="80">
        <v>2017</v>
      </c>
      <c r="G45" s="78"/>
      <c r="H45" s="43"/>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row>
    <row r="46" spans="1:33" s="72" customFormat="1" ht="12.75" customHeight="1">
      <c r="A46" s="79" t="s">
        <v>105</v>
      </c>
      <c r="B46" s="73"/>
      <c r="C46" s="73"/>
      <c r="D46" s="10">
        <v>662</v>
      </c>
      <c r="E46" s="31"/>
      <c r="F46" s="80">
        <v>12030</v>
      </c>
      <c r="G46" s="78"/>
      <c r="H46" s="43"/>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row>
    <row r="47" spans="1:33" s="72" customFormat="1" ht="12.75" customHeight="1">
      <c r="A47" s="79"/>
      <c r="B47" s="73"/>
      <c r="C47" s="73"/>
      <c r="D47" s="31"/>
      <c r="E47" s="31"/>
      <c r="F47" s="78"/>
      <c r="G47" s="78"/>
      <c r="H47" s="43"/>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row>
    <row r="48" spans="4:6" ht="12.75" customHeight="1">
      <c r="D48" s="14">
        <f>SUM(D45:D47)</f>
        <v>10372</v>
      </c>
      <c r="E48" s="91"/>
      <c r="F48" s="14">
        <f>SUM(F45:F47)</f>
        <v>14047</v>
      </c>
    </row>
    <row r="49" spans="4:6" ht="12.75" customHeight="1">
      <c r="D49" s="10"/>
      <c r="E49" s="91"/>
      <c r="F49" s="80"/>
    </row>
    <row r="50" spans="1:8" ht="12.75" customHeight="1">
      <c r="A50" s="72"/>
      <c r="B50" s="72"/>
      <c r="C50" s="72"/>
      <c r="D50" s="72"/>
      <c r="E50" s="71"/>
      <c r="F50" s="72"/>
      <c r="G50" s="72"/>
      <c r="H50" s="72"/>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sheetData>
  <mergeCells count="6">
    <mergeCell ref="A6:F6"/>
    <mergeCell ref="A7:F7"/>
    <mergeCell ref="A1:F1"/>
    <mergeCell ref="A2:F2"/>
    <mergeCell ref="A3:F3"/>
    <mergeCell ref="A5:F5"/>
  </mergeCells>
  <printOptions horizontalCentered="1"/>
  <pageMargins left="0.7479166666666667" right="0.5" top="0.5" bottom="0.5" header="0.5118055555555556" footer="0.5118055555555556"/>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156"/>
  <sheetViews>
    <sheetView zoomScale="115" zoomScaleNormal="115" workbookViewId="0" topLeftCell="A1">
      <selection activeCell="A1" sqref="A1:K1"/>
    </sheetView>
  </sheetViews>
  <sheetFormatPr defaultColWidth="9.140625" defaultRowHeight="12.75"/>
  <cols>
    <col min="1" max="1" width="3.7109375" style="92" customWidth="1"/>
    <col min="2" max="2" width="5.7109375" style="92" customWidth="1"/>
    <col min="3" max="3" width="3.7109375" style="92" customWidth="1"/>
    <col min="4" max="4" width="22.7109375" style="92" customWidth="1"/>
    <col min="5" max="5" width="15.7109375" style="92" customWidth="1"/>
    <col min="6" max="6" width="1.7109375" style="92" customWidth="1"/>
    <col min="7" max="7" width="17.7109375" style="92" customWidth="1"/>
    <col min="8" max="8" width="1.7109375" style="92" customWidth="1"/>
    <col min="9" max="9" width="15.7109375" style="92" customWidth="1"/>
    <col min="10" max="10" width="1.7109375" style="92" customWidth="1"/>
    <col min="11" max="11" width="17.140625" style="93" customWidth="1"/>
    <col min="12" max="12" width="11.140625" style="93" customWidth="1"/>
    <col min="13" max="13" width="9.140625" style="93" customWidth="1"/>
    <col min="14" max="16384" width="9.140625" style="92" customWidth="1"/>
  </cols>
  <sheetData>
    <row r="1" spans="1:11" ht="23.25">
      <c r="A1" s="171" t="s">
        <v>0</v>
      </c>
      <c r="B1" s="171"/>
      <c r="C1" s="171"/>
      <c r="D1" s="171"/>
      <c r="E1" s="171"/>
      <c r="F1" s="171"/>
      <c r="G1" s="171"/>
      <c r="H1" s="171"/>
      <c r="I1" s="171"/>
      <c r="J1" s="171"/>
      <c r="K1" s="171"/>
    </row>
    <row r="2" spans="1:11" ht="12.75" customHeight="1">
      <c r="A2" s="158" t="s">
        <v>1</v>
      </c>
      <c r="B2" s="158"/>
      <c r="C2" s="158"/>
      <c r="D2" s="158"/>
      <c r="E2" s="158"/>
      <c r="F2" s="158"/>
      <c r="G2" s="158"/>
      <c r="H2" s="158"/>
      <c r="I2" s="158"/>
      <c r="J2" s="158"/>
      <c r="K2" s="158"/>
    </row>
    <row r="3" spans="1:11" ht="12.75" customHeight="1">
      <c r="A3" s="158" t="s">
        <v>2</v>
      </c>
      <c r="B3" s="158"/>
      <c r="C3" s="158"/>
      <c r="D3" s="158"/>
      <c r="E3" s="158"/>
      <c r="F3" s="158"/>
      <c r="G3" s="158"/>
      <c r="H3" s="158"/>
      <c r="I3" s="158"/>
      <c r="J3" s="158"/>
      <c r="K3" s="158"/>
    </row>
    <row r="4" spans="1:11" ht="15" customHeight="1">
      <c r="A4" s="3"/>
      <c r="B4" s="3"/>
      <c r="C4" s="3"/>
      <c r="D4" s="3"/>
      <c r="E4" s="3"/>
      <c r="F4" s="3"/>
      <c r="G4" s="3"/>
      <c r="H4" s="3"/>
      <c r="I4" s="3"/>
      <c r="J4" s="3"/>
      <c r="K4" s="3"/>
    </row>
    <row r="5" spans="1:11" ht="15.75">
      <c r="A5" s="161" t="s">
        <v>294</v>
      </c>
      <c r="B5" s="161"/>
      <c r="C5" s="161"/>
      <c r="D5" s="161"/>
      <c r="E5" s="161"/>
      <c r="F5" s="161"/>
      <c r="G5" s="161"/>
      <c r="H5" s="161"/>
      <c r="I5" s="161"/>
      <c r="J5" s="161"/>
      <c r="K5" s="161"/>
    </row>
    <row r="6" spans="1:11" ht="15.75">
      <c r="A6" s="94"/>
      <c r="B6" s="94"/>
      <c r="C6" s="94"/>
      <c r="D6" s="94"/>
      <c r="E6" s="94"/>
      <c r="F6" s="94"/>
      <c r="G6" s="94"/>
      <c r="H6" s="94"/>
      <c r="I6" s="94"/>
      <c r="J6" s="94"/>
      <c r="K6" s="94"/>
    </row>
    <row r="7" spans="1:11" ht="12.75" customHeight="1">
      <c r="A7" s="95" t="s">
        <v>106</v>
      </c>
      <c r="B7" s="96" t="s">
        <v>107</v>
      </c>
      <c r="C7" s="97"/>
      <c r="D7" s="97"/>
      <c r="E7" s="97"/>
      <c r="F7" s="97"/>
      <c r="G7" s="97"/>
      <c r="H7" s="97"/>
      <c r="I7" s="97"/>
      <c r="J7" s="94"/>
      <c r="K7" s="94"/>
    </row>
    <row r="8" spans="1:11" ht="12.75" customHeight="1">
      <c r="A8" s="95"/>
      <c r="B8" s="96"/>
      <c r="C8" s="97"/>
      <c r="D8" s="97"/>
      <c r="E8" s="97"/>
      <c r="F8" s="97"/>
      <c r="G8" s="97"/>
      <c r="H8" s="97"/>
      <c r="I8" s="97"/>
      <c r="J8" s="94"/>
      <c r="K8" s="94"/>
    </row>
    <row r="9" spans="1:13" s="1" customFormat="1" ht="12.75" customHeight="1">
      <c r="A9" s="8" t="s">
        <v>108</v>
      </c>
      <c r="B9" s="26" t="s">
        <v>109</v>
      </c>
      <c r="K9" s="43"/>
      <c r="L9" s="43"/>
      <c r="M9" s="43"/>
    </row>
    <row r="10" spans="1:13" s="1" customFormat="1" ht="12.75" customHeight="1">
      <c r="A10" s="8"/>
      <c r="B10" s="172" t="s">
        <v>110</v>
      </c>
      <c r="C10" s="172"/>
      <c r="D10" s="172"/>
      <c r="E10" s="172"/>
      <c r="F10" s="172"/>
      <c r="G10" s="172"/>
      <c r="H10" s="172"/>
      <c r="I10" s="172"/>
      <c r="J10" s="172"/>
      <c r="K10" s="172"/>
      <c r="L10" s="43"/>
      <c r="M10" s="43"/>
    </row>
    <row r="11" spans="1:13" s="1" customFormat="1" ht="12.75" customHeight="1">
      <c r="A11" s="8"/>
      <c r="B11" s="172"/>
      <c r="C11" s="172"/>
      <c r="D11" s="172"/>
      <c r="E11" s="172"/>
      <c r="F11" s="172"/>
      <c r="G11" s="172"/>
      <c r="H11" s="172"/>
      <c r="I11" s="172"/>
      <c r="J11" s="172"/>
      <c r="K11" s="172"/>
      <c r="L11" s="43"/>
      <c r="M11" s="43"/>
    </row>
    <row r="12" spans="1:13" s="1" customFormat="1" ht="12.75" customHeight="1">
      <c r="A12" s="8"/>
      <c r="B12" s="172"/>
      <c r="C12" s="172"/>
      <c r="D12" s="172"/>
      <c r="E12" s="172"/>
      <c r="F12" s="172"/>
      <c r="G12" s="172"/>
      <c r="H12" s="172"/>
      <c r="I12" s="172"/>
      <c r="J12" s="172"/>
      <c r="K12" s="172"/>
      <c r="L12" s="43"/>
      <c r="M12" s="43"/>
    </row>
    <row r="13" spans="1:13" s="1" customFormat="1" ht="12.75" customHeight="1">
      <c r="A13" s="8"/>
      <c r="B13" s="98"/>
      <c r="C13" s="98"/>
      <c r="D13" s="98"/>
      <c r="E13" s="98"/>
      <c r="F13" s="98"/>
      <c r="G13" s="98"/>
      <c r="H13" s="98"/>
      <c r="I13" s="98"/>
      <c r="J13" s="98"/>
      <c r="K13" s="43"/>
      <c r="L13" s="43"/>
      <c r="M13" s="43"/>
    </row>
    <row r="14" spans="1:13" s="1" customFormat="1" ht="12.75" customHeight="1">
      <c r="A14" s="8"/>
      <c r="B14" s="172" t="s">
        <v>111</v>
      </c>
      <c r="C14" s="172"/>
      <c r="D14" s="172"/>
      <c r="E14" s="172"/>
      <c r="F14" s="172"/>
      <c r="G14" s="172"/>
      <c r="H14" s="172"/>
      <c r="I14" s="172"/>
      <c r="J14" s="172"/>
      <c r="K14" s="172"/>
      <c r="L14" s="43"/>
      <c r="M14" s="43"/>
    </row>
    <row r="15" spans="1:13" s="1" customFormat="1" ht="12.75" customHeight="1">
      <c r="A15" s="8"/>
      <c r="B15" s="172"/>
      <c r="C15" s="172"/>
      <c r="D15" s="172"/>
      <c r="E15" s="172"/>
      <c r="F15" s="172"/>
      <c r="G15" s="172"/>
      <c r="H15" s="172"/>
      <c r="I15" s="172"/>
      <c r="J15" s="172"/>
      <c r="K15" s="172"/>
      <c r="L15" s="43"/>
      <c r="M15" s="43"/>
    </row>
    <row r="16" spans="1:13" s="1" customFormat="1" ht="12.75" customHeight="1">
      <c r="A16" s="8"/>
      <c r="B16" s="172"/>
      <c r="C16" s="172"/>
      <c r="D16" s="172"/>
      <c r="E16" s="172"/>
      <c r="F16" s="172"/>
      <c r="G16" s="172"/>
      <c r="H16" s="172"/>
      <c r="I16" s="172"/>
      <c r="J16" s="172"/>
      <c r="K16" s="172"/>
      <c r="L16" s="43"/>
      <c r="M16" s="43"/>
    </row>
    <row r="17" spans="1:13" s="1" customFormat="1" ht="12.75" customHeight="1">
      <c r="A17" s="8"/>
      <c r="B17" s="172"/>
      <c r="C17" s="172"/>
      <c r="D17" s="172"/>
      <c r="E17" s="172"/>
      <c r="F17" s="172"/>
      <c r="G17" s="172"/>
      <c r="H17" s="172"/>
      <c r="I17" s="172"/>
      <c r="J17" s="172"/>
      <c r="K17" s="172"/>
      <c r="L17" s="43"/>
      <c r="M17" s="43"/>
    </row>
    <row r="18" spans="1:13" s="1" customFormat="1" ht="12.75" customHeight="1">
      <c r="A18" s="8"/>
      <c r="B18" s="99"/>
      <c r="C18" s="99"/>
      <c r="D18" s="99"/>
      <c r="E18" s="99"/>
      <c r="F18" s="99"/>
      <c r="G18" s="99"/>
      <c r="H18" s="99"/>
      <c r="I18" s="99"/>
      <c r="J18" s="99"/>
      <c r="K18" s="43"/>
      <c r="L18" s="43"/>
      <c r="M18" s="43"/>
    </row>
    <row r="19" spans="1:13" s="1" customFormat="1" ht="12.75" customHeight="1">
      <c r="A19" s="8"/>
      <c r="B19" s="172" t="s">
        <v>112</v>
      </c>
      <c r="C19" s="172"/>
      <c r="D19" s="172"/>
      <c r="E19" s="172"/>
      <c r="F19" s="172"/>
      <c r="G19" s="172"/>
      <c r="H19" s="172"/>
      <c r="I19" s="172"/>
      <c r="J19" s="172"/>
      <c r="K19" s="172"/>
      <c r="L19" s="43"/>
      <c r="M19" s="43"/>
    </row>
    <row r="20" spans="1:13" s="1" customFormat="1" ht="12.75" customHeight="1">
      <c r="A20" s="8"/>
      <c r="B20" s="172"/>
      <c r="C20" s="172"/>
      <c r="D20" s="172"/>
      <c r="E20" s="172"/>
      <c r="F20" s="172"/>
      <c r="G20" s="172"/>
      <c r="H20" s="172"/>
      <c r="I20" s="172"/>
      <c r="J20" s="172"/>
      <c r="K20" s="172"/>
      <c r="L20" s="43"/>
      <c r="M20" s="43"/>
    </row>
    <row r="21" spans="1:13" s="1" customFormat="1" ht="12.75" customHeight="1">
      <c r="A21" s="8"/>
      <c r="B21" s="172"/>
      <c r="C21" s="172"/>
      <c r="D21" s="172"/>
      <c r="E21" s="172"/>
      <c r="F21" s="172"/>
      <c r="G21" s="172"/>
      <c r="H21" s="172"/>
      <c r="I21" s="172"/>
      <c r="J21" s="172"/>
      <c r="K21" s="172"/>
      <c r="L21" s="43"/>
      <c r="M21" s="43"/>
    </row>
    <row r="22" spans="1:13" s="1" customFormat="1" ht="12.75" customHeight="1">
      <c r="A22" s="8"/>
      <c r="B22" s="172"/>
      <c r="C22" s="172"/>
      <c r="D22" s="172"/>
      <c r="E22" s="172"/>
      <c r="F22" s="172"/>
      <c r="G22" s="172"/>
      <c r="H22" s="172"/>
      <c r="I22" s="172"/>
      <c r="J22" s="172"/>
      <c r="K22" s="172"/>
      <c r="L22" s="43"/>
      <c r="M22" s="43"/>
    </row>
    <row r="23" spans="1:13" s="1" customFormat="1" ht="12.75" customHeight="1">
      <c r="A23" s="8"/>
      <c r="B23" s="26"/>
      <c r="K23" s="43"/>
      <c r="L23" s="43"/>
      <c r="M23" s="43"/>
    </row>
    <row r="24" spans="1:13" s="1" customFormat="1" ht="12.75" customHeight="1">
      <c r="A24" s="95" t="s">
        <v>113</v>
      </c>
      <c r="B24" s="96" t="s">
        <v>114</v>
      </c>
      <c r="C24" s="98"/>
      <c r="D24" s="98"/>
      <c r="E24" s="98"/>
      <c r="F24" s="98"/>
      <c r="G24" s="98"/>
      <c r="H24" s="98"/>
      <c r="I24" s="98"/>
      <c r="J24" s="98"/>
      <c r="K24" s="43"/>
      <c r="L24" s="43"/>
      <c r="M24" s="43"/>
    </row>
    <row r="25" spans="1:13" s="1" customFormat="1" ht="12.75" customHeight="1">
      <c r="A25" s="100"/>
      <c r="B25" s="173" t="s">
        <v>115</v>
      </c>
      <c r="C25" s="173"/>
      <c r="D25" s="173"/>
      <c r="E25" s="173"/>
      <c r="F25" s="173"/>
      <c r="G25" s="173"/>
      <c r="H25" s="173"/>
      <c r="I25" s="173"/>
      <c r="J25" s="173"/>
      <c r="K25" s="173"/>
      <c r="L25" s="43"/>
      <c r="M25" s="43"/>
    </row>
    <row r="26" spans="1:13" s="1" customFormat="1" ht="12.75" customHeight="1">
      <c r="A26" s="100"/>
      <c r="B26" s="173"/>
      <c r="C26" s="173"/>
      <c r="D26" s="173"/>
      <c r="E26" s="173"/>
      <c r="F26" s="173"/>
      <c r="G26" s="173"/>
      <c r="H26" s="173"/>
      <c r="I26" s="173"/>
      <c r="J26" s="173"/>
      <c r="K26" s="173"/>
      <c r="L26" s="43"/>
      <c r="M26" s="43"/>
    </row>
    <row r="27" spans="1:13" s="1" customFormat="1" ht="12.75" customHeight="1">
      <c r="A27" s="100"/>
      <c r="B27" s="99"/>
      <c r="C27" s="99"/>
      <c r="D27" s="99"/>
      <c r="E27" s="99"/>
      <c r="F27" s="99"/>
      <c r="G27" s="99"/>
      <c r="H27" s="99"/>
      <c r="I27" s="99"/>
      <c r="J27" s="99"/>
      <c r="K27" s="43"/>
      <c r="L27" s="43"/>
      <c r="M27" s="43"/>
    </row>
    <row r="28" spans="1:13" s="1" customFormat="1" ht="12.75" customHeight="1">
      <c r="A28" s="100"/>
      <c r="B28" s="173" t="s">
        <v>116</v>
      </c>
      <c r="C28" s="173"/>
      <c r="D28" s="173"/>
      <c r="E28" s="173"/>
      <c r="F28" s="173"/>
      <c r="G28" s="173"/>
      <c r="H28" s="173"/>
      <c r="I28" s="173"/>
      <c r="J28" s="173"/>
      <c r="K28" s="173"/>
      <c r="L28" s="43"/>
      <c r="M28" s="43"/>
    </row>
    <row r="29" spans="1:13" s="1" customFormat="1" ht="12.75" customHeight="1">
      <c r="A29" s="100"/>
      <c r="B29" s="173"/>
      <c r="C29" s="173"/>
      <c r="D29" s="173"/>
      <c r="E29" s="173"/>
      <c r="F29" s="173"/>
      <c r="G29" s="173"/>
      <c r="H29" s="173"/>
      <c r="I29" s="173"/>
      <c r="J29" s="173"/>
      <c r="K29" s="173"/>
      <c r="L29" s="43"/>
      <c r="M29" s="43"/>
    </row>
    <row r="30" spans="1:13" s="1" customFormat="1" ht="12.75" customHeight="1">
      <c r="A30" s="100"/>
      <c r="B30" s="101"/>
      <c r="C30" s="101"/>
      <c r="D30" s="101"/>
      <c r="E30" s="101"/>
      <c r="F30" s="101"/>
      <c r="G30" s="101"/>
      <c r="H30" s="101"/>
      <c r="I30" s="101"/>
      <c r="J30" s="101"/>
      <c r="K30" s="43"/>
      <c r="L30" s="43"/>
      <c r="M30" s="43"/>
    </row>
    <row r="31" spans="1:13" s="1" customFormat="1" ht="12.75" customHeight="1">
      <c r="A31" s="100"/>
      <c r="B31" s="173" t="s">
        <v>117</v>
      </c>
      <c r="C31" s="173"/>
      <c r="D31" s="173"/>
      <c r="E31" s="173"/>
      <c r="F31" s="173"/>
      <c r="G31" s="173"/>
      <c r="H31" s="173"/>
      <c r="I31" s="173"/>
      <c r="J31" s="173"/>
      <c r="K31" s="173"/>
      <c r="L31" s="43"/>
      <c r="M31" s="43"/>
    </row>
    <row r="32" spans="1:13" s="1" customFormat="1" ht="12.75" customHeight="1">
      <c r="A32" s="100"/>
      <c r="B32" s="173"/>
      <c r="C32" s="173"/>
      <c r="D32" s="173"/>
      <c r="E32" s="173"/>
      <c r="F32" s="173"/>
      <c r="G32" s="173"/>
      <c r="H32" s="173"/>
      <c r="I32" s="173"/>
      <c r="J32" s="173"/>
      <c r="K32" s="173"/>
      <c r="L32" s="43"/>
      <c r="M32" s="43"/>
    </row>
    <row r="33" spans="1:13" s="1" customFormat="1" ht="12.75" customHeight="1">
      <c r="A33" s="100"/>
      <c r="B33" s="102"/>
      <c r="C33" s="102"/>
      <c r="D33" s="102"/>
      <c r="E33" s="102"/>
      <c r="F33" s="102"/>
      <c r="G33" s="102"/>
      <c r="H33" s="102"/>
      <c r="I33" s="102"/>
      <c r="J33" s="102"/>
      <c r="K33" s="43"/>
      <c r="L33" s="43"/>
      <c r="M33" s="43"/>
    </row>
    <row r="34" spans="1:13" s="1" customFormat="1" ht="12.75" customHeight="1">
      <c r="A34" s="100"/>
      <c r="B34" s="102" t="s">
        <v>118</v>
      </c>
      <c r="C34" s="103">
        <v>2</v>
      </c>
      <c r="D34" s="102" t="s">
        <v>119</v>
      </c>
      <c r="E34" s="102"/>
      <c r="F34" s="102"/>
      <c r="G34" s="102"/>
      <c r="H34" s="102"/>
      <c r="I34" s="102"/>
      <c r="J34" s="102"/>
      <c r="K34" s="43"/>
      <c r="L34" s="43"/>
      <c r="M34" s="43"/>
    </row>
    <row r="35" spans="1:13" s="1" customFormat="1" ht="12.75" customHeight="1">
      <c r="A35" s="100"/>
      <c r="B35" s="102" t="s">
        <v>118</v>
      </c>
      <c r="C35" s="103">
        <v>3</v>
      </c>
      <c r="D35" s="102" t="s">
        <v>120</v>
      </c>
      <c r="E35" s="102"/>
      <c r="F35" s="102"/>
      <c r="G35" s="102"/>
      <c r="H35" s="102"/>
      <c r="I35" s="102"/>
      <c r="J35" s="102"/>
      <c r="K35" s="43"/>
      <c r="L35" s="43"/>
      <c r="M35" s="43"/>
    </row>
    <row r="36" spans="1:13" s="1" customFormat="1" ht="12.75" customHeight="1">
      <c r="A36" s="100"/>
      <c r="B36" s="102" t="s">
        <v>118</v>
      </c>
      <c r="C36" s="103">
        <v>5</v>
      </c>
      <c r="D36" s="102" t="s">
        <v>121</v>
      </c>
      <c r="E36" s="102"/>
      <c r="F36" s="102"/>
      <c r="G36" s="102"/>
      <c r="H36" s="102"/>
      <c r="I36" s="102"/>
      <c r="J36" s="102"/>
      <c r="K36" s="43"/>
      <c r="L36" s="43"/>
      <c r="M36" s="43"/>
    </row>
    <row r="37" spans="1:13" s="1" customFormat="1" ht="12.75" customHeight="1">
      <c r="A37" s="100"/>
      <c r="B37" s="102" t="s">
        <v>118</v>
      </c>
      <c r="C37" s="103">
        <v>101</v>
      </c>
      <c r="D37" s="102" t="s">
        <v>122</v>
      </c>
      <c r="E37" s="102"/>
      <c r="F37" s="102"/>
      <c r="G37" s="102"/>
      <c r="H37" s="102"/>
      <c r="I37" s="102"/>
      <c r="J37" s="102"/>
      <c r="K37" s="43"/>
      <c r="L37" s="43"/>
      <c r="M37" s="43"/>
    </row>
    <row r="38" spans="1:13" s="1" customFormat="1" ht="12.75" customHeight="1">
      <c r="A38" s="100"/>
      <c r="B38" s="102" t="s">
        <v>118</v>
      </c>
      <c r="C38" s="103">
        <v>102</v>
      </c>
      <c r="D38" s="102" t="s">
        <v>40</v>
      </c>
      <c r="E38" s="102"/>
      <c r="F38" s="102"/>
      <c r="G38" s="102"/>
      <c r="H38" s="102"/>
      <c r="I38" s="102"/>
      <c r="J38" s="102"/>
      <c r="K38" s="43"/>
      <c r="L38" s="43"/>
      <c r="M38" s="43"/>
    </row>
    <row r="39" spans="1:13" s="1" customFormat="1" ht="12.75" customHeight="1">
      <c r="A39" s="100"/>
      <c r="B39" s="102" t="s">
        <v>118</v>
      </c>
      <c r="C39" s="103">
        <v>108</v>
      </c>
      <c r="D39" s="102" t="s">
        <v>123</v>
      </c>
      <c r="E39" s="102"/>
      <c r="F39" s="102"/>
      <c r="G39" s="102"/>
      <c r="H39" s="102"/>
      <c r="I39" s="102"/>
      <c r="J39" s="102"/>
      <c r="K39" s="43"/>
      <c r="L39" s="43"/>
      <c r="M39" s="43"/>
    </row>
    <row r="40" spans="1:13" s="1" customFormat="1" ht="12.75" customHeight="1">
      <c r="A40" s="100"/>
      <c r="B40" s="102" t="s">
        <v>118</v>
      </c>
      <c r="C40" s="103">
        <v>110</v>
      </c>
      <c r="D40" s="102" t="s">
        <v>124</v>
      </c>
      <c r="E40" s="102"/>
      <c r="F40" s="102"/>
      <c r="G40" s="102"/>
      <c r="H40" s="102"/>
      <c r="I40" s="102"/>
      <c r="J40" s="102"/>
      <c r="K40" s="43"/>
      <c r="L40" s="43"/>
      <c r="M40" s="43"/>
    </row>
    <row r="41" spans="1:13" s="1" customFormat="1" ht="12.75" customHeight="1">
      <c r="A41" s="100"/>
      <c r="B41" s="102" t="s">
        <v>118</v>
      </c>
      <c r="C41" s="103">
        <v>116</v>
      </c>
      <c r="D41" s="102" t="s">
        <v>125</v>
      </c>
      <c r="E41" s="102"/>
      <c r="F41" s="102"/>
      <c r="G41" s="102"/>
      <c r="H41" s="102"/>
      <c r="I41" s="102"/>
      <c r="J41" s="102"/>
      <c r="K41" s="43"/>
      <c r="L41" s="43"/>
      <c r="M41" s="43"/>
    </row>
    <row r="42" spans="1:13" s="1" customFormat="1" ht="12.75" customHeight="1">
      <c r="A42" s="100"/>
      <c r="B42" s="102" t="s">
        <v>118</v>
      </c>
      <c r="C42" s="103">
        <v>117</v>
      </c>
      <c r="D42" s="102" t="s">
        <v>126</v>
      </c>
      <c r="E42" s="102" t="s">
        <v>127</v>
      </c>
      <c r="F42" s="102"/>
      <c r="G42" s="102"/>
      <c r="H42" s="102"/>
      <c r="I42" s="102"/>
      <c r="J42" s="102"/>
      <c r="K42" s="43"/>
      <c r="L42" s="43"/>
      <c r="M42" s="43"/>
    </row>
    <row r="43" spans="1:13" s="1" customFormat="1" ht="12.75" customHeight="1">
      <c r="A43" s="100"/>
      <c r="B43" s="102" t="s">
        <v>118</v>
      </c>
      <c r="C43" s="103">
        <v>121</v>
      </c>
      <c r="D43" s="102" t="s">
        <v>128</v>
      </c>
      <c r="E43" s="102"/>
      <c r="F43" s="102"/>
      <c r="G43" s="102"/>
      <c r="H43" s="102"/>
      <c r="I43" s="102"/>
      <c r="J43" s="102"/>
      <c r="K43" s="43"/>
      <c r="L43" s="43"/>
      <c r="M43" s="43"/>
    </row>
    <row r="44" spans="1:13" s="1" customFormat="1" ht="12.75" customHeight="1">
      <c r="A44" s="100"/>
      <c r="B44" s="102" t="s">
        <v>118</v>
      </c>
      <c r="C44" s="103">
        <v>127</v>
      </c>
      <c r="D44" s="102" t="s">
        <v>129</v>
      </c>
      <c r="E44" s="102"/>
      <c r="F44" s="102"/>
      <c r="G44" s="102"/>
      <c r="H44" s="102"/>
      <c r="I44" s="102"/>
      <c r="J44" s="102"/>
      <c r="K44" s="43"/>
      <c r="L44" s="43"/>
      <c r="M44" s="43"/>
    </row>
    <row r="45" spans="1:13" s="1" customFormat="1" ht="12.75" customHeight="1">
      <c r="A45" s="100"/>
      <c r="B45" s="102" t="s">
        <v>118</v>
      </c>
      <c r="C45" s="103">
        <v>128</v>
      </c>
      <c r="D45" s="102" t="s">
        <v>130</v>
      </c>
      <c r="E45" s="102"/>
      <c r="F45" s="102"/>
      <c r="G45" s="102"/>
      <c r="H45" s="102"/>
      <c r="I45" s="102"/>
      <c r="J45" s="102"/>
      <c r="K45" s="43"/>
      <c r="L45" s="43"/>
      <c r="M45" s="43"/>
    </row>
    <row r="46" spans="1:13" s="1" customFormat="1" ht="12.75" customHeight="1">
      <c r="A46" s="100"/>
      <c r="B46" s="102" t="s">
        <v>118</v>
      </c>
      <c r="C46" s="103">
        <v>131</v>
      </c>
      <c r="D46" s="102" t="s">
        <v>131</v>
      </c>
      <c r="E46" s="102"/>
      <c r="F46" s="102"/>
      <c r="G46" s="102"/>
      <c r="H46" s="102"/>
      <c r="I46" s="102"/>
      <c r="J46" s="102"/>
      <c r="K46" s="43"/>
      <c r="L46" s="43"/>
      <c r="M46" s="43"/>
    </row>
    <row r="47" spans="1:13" s="1" customFormat="1" ht="12.75" customHeight="1">
      <c r="A47" s="100"/>
      <c r="B47" s="102" t="s">
        <v>118</v>
      </c>
      <c r="C47" s="103">
        <v>132</v>
      </c>
      <c r="D47" s="102" t="s">
        <v>132</v>
      </c>
      <c r="E47" s="102"/>
      <c r="F47" s="102"/>
      <c r="G47" s="102"/>
      <c r="H47" s="102"/>
      <c r="I47" s="102"/>
      <c r="J47" s="102"/>
      <c r="K47" s="43"/>
      <c r="L47" s="43"/>
      <c r="M47" s="43"/>
    </row>
    <row r="48" spans="1:13" s="1" customFormat="1" ht="12.75" customHeight="1">
      <c r="A48" s="100"/>
      <c r="B48" s="102" t="s">
        <v>118</v>
      </c>
      <c r="C48" s="103">
        <v>133</v>
      </c>
      <c r="D48" s="102" t="s">
        <v>133</v>
      </c>
      <c r="E48" s="102"/>
      <c r="F48" s="102"/>
      <c r="G48" s="102"/>
      <c r="H48" s="102"/>
      <c r="I48" s="102"/>
      <c r="J48" s="102"/>
      <c r="K48" s="43"/>
      <c r="L48" s="43"/>
      <c r="M48" s="43"/>
    </row>
    <row r="49" spans="1:13" s="1" customFormat="1" ht="12.75" customHeight="1">
      <c r="A49" s="100"/>
      <c r="B49" s="102" t="s">
        <v>118</v>
      </c>
      <c r="C49" s="103">
        <v>136</v>
      </c>
      <c r="D49" s="102" t="s">
        <v>134</v>
      </c>
      <c r="E49" s="102"/>
      <c r="F49" s="102"/>
      <c r="G49" s="102"/>
      <c r="H49" s="102"/>
      <c r="I49" s="102"/>
      <c r="J49" s="102"/>
      <c r="K49" s="43"/>
      <c r="L49" s="43"/>
      <c r="M49" s="43"/>
    </row>
    <row r="50" spans="1:13" s="1" customFormat="1" ht="12.75" customHeight="1">
      <c r="A50" s="100"/>
      <c r="B50" s="102" t="s">
        <v>118</v>
      </c>
      <c r="C50" s="103">
        <v>138</v>
      </c>
      <c r="D50" s="102" t="s">
        <v>135</v>
      </c>
      <c r="E50" s="102"/>
      <c r="F50" s="102"/>
      <c r="G50" s="102"/>
      <c r="H50" s="102"/>
      <c r="I50" s="102"/>
      <c r="J50" s="102"/>
      <c r="K50" s="43"/>
      <c r="L50" s="43"/>
      <c r="M50" s="43"/>
    </row>
    <row r="51" spans="1:13" s="1" customFormat="1" ht="12.75" customHeight="1">
      <c r="A51" s="100"/>
      <c r="B51" s="102" t="s">
        <v>118</v>
      </c>
      <c r="C51" s="103">
        <v>140</v>
      </c>
      <c r="D51" s="102" t="s">
        <v>136</v>
      </c>
      <c r="E51" s="102"/>
      <c r="F51" s="102"/>
      <c r="G51" s="102"/>
      <c r="H51" s="102"/>
      <c r="I51" s="102"/>
      <c r="J51" s="102"/>
      <c r="K51" s="43"/>
      <c r="L51" s="43"/>
      <c r="M51" s="43"/>
    </row>
    <row r="52" spans="1:13" s="1" customFormat="1" ht="12.75" customHeight="1">
      <c r="A52" s="100"/>
      <c r="B52" s="102"/>
      <c r="C52" s="102"/>
      <c r="D52" s="102"/>
      <c r="E52" s="102"/>
      <c r="F52" s="102"/>
      <c r="G52" s="102"/>
      <c r="H52" s="102"/>
      <c r="I52" s="102"/>
      <c r="J52" s="102"/>
      <c r="K52" s="43"/>
      <c r="L52" s="43"/>
      <c r="M52" s="43"/>
    </row>
    <row r="53" spans="1:13" s="1" customFormat="1" ht="12.75" customHeight="1">
      <c r="A53" s="100"/>
      <c r="B53" s="173" t="s">
        <v>137</v>
      </c>
      <c r="C53" s="173"/>
      <c r="D53" s="173"/>
      <c r="E53" s="173"/>
      <c r="F53" s="173"/>
      <c r="G53" s="173"/>
      <c r="H53" s="173"/>
      <c r="I53" s="173"/>
      <c r="J53" s="173"/>
      <c r="K53" s="173"/>
      <c r="L53" s="43"/>
      <c r="M53" s="43"/>
    </row>
    <row r="54" spans="1:13" s="1" customFormat="1" ht="12.75" customHeight="1">
      <c r="A54" s="100"/>
      <c r="B54" s="173"/>
      <c r="C54" s="173"/>
      <c r="D54" s="173"/>
      <c r="E54" s="173"/>
      <c r="F54" s="173"/>
      <c r="G54" s="173"/>
      <c r="H54" s="173"/>
      <c r="I54" s="173"/>
      <c r="J54" s="173"/>
      <c r="K54" s="173"/>
      <c r="L54" s="43"/>
      <c r="M54" s="43"/>
    </row>
    <row r="55" spans="1:13" s="1" customFormat="1" ht="12.75" customHeight="1">
      <c r="A55" s="100"/>
      <c r="B55" s="173"/>
      <c r="C55" s="173"/>
      <c r="D55" s="173"/>
      <c r="E55" s="173"/>
      <c r="F55" s="173"/>
      <c r="G55" s="173"/>
      <c r="H55" s="173"/>
      <c r="I55" s="173"/>
      <c r="J55" s="173"/>
      <c r="K55" s="173"/>
      <c r="L55" s="43"/>
      <c r="M55" s="43"/>
    </row>
    <row r="56" spans="1:13" s="1" customFormat="1" ht="12.75" customHeight="1">
      <c r="A56" s="100"/>
      <c r="B56" s="101"/>
      <c r="C56" s="101"/>
      <c r="D56" s="101"/>
      <c r="E56" s="101"/>
      <c r="F56" s="101"/>
      <c r="G56" s="101"/>
      <c r="H56" s="101"/>
      <c r="I56" s="101"/>
      <c r="J56" s="101"/>
      <c r="K56" s="43"/>
      <c r="L56" s="43"/>
      <c r="M56" s="43"/>
    </row>
    <row r="57" spans="1:13" s="1" customFormat="1" ht="12.75" customHeight="1">
      <c r="A57" s="100"/>
      <c r="B57" s="104" t="s">
        <v>138</v>
      </c>
      <c r="C57" s="105" t="s">
        <v>139</v>
      </c>
      <c r="D57" s="106"/>
      <c r="E57" s="106"/>
      <c r="F57" s="106"/>
      <c r="G57" s="106"/>
      <c r="H57" s="106"/>
      <c r="I57" s="106"/>
      <c r="J57" s="106"/>
      <c r="K57" s="43"/>
      <c r="L57" s="43"/>
      <c r="M57" s="43"/>
    </row>
    <row r="58" spans="1:13" s="1" customFormat="1" ht="12.75" customHeight="1">
      <c r="A58" s="100"/>
      <c r="B58" s="97"/>
      <c r="C58" s="173" t="s">
        <v>140</v>
      </c>
      <c r="D58" s="173"/>
      <c r="E58" s="173"/>
      <c r="F58" s="173"/>
      <c r="G58" s="173"/>
      <c r="H58" s="173"/>
      <c r="I58" s="173"/>
      <c r="J58" s="173"/>
      <c r="K58" s="173"/>
      <c r="L58" s="43"/>
      <c r="M58" s="43"/>
    </row>
    <row r="59" spans="1:13" s="1" customFormat="1" ht="12.75" customHeight="1">
      <c r="A59" s="100"/>
      <c r="B59" s="97"/>
      <c r="C59" s="173"/>
      <c r="D59" s="173"/>
      <c r="E59" s="173"/>
      <c r="F59" s="173"/>
      <c r="G59" s="173"/>
      <c r="H59" s="173"/>
      <c r="I59" s="173"/>
      <c r="J59" s="173"/>
      <c r="K59" s="173"/>
      <c r="L59" s="43"/>
      <c r="M59" s="43"/>
    </row>
    <row r="60" spans="1:13" s="1" customFormat="1" ht="12.75" customHeight="1">
      <c r="A60" s="100"/>
      <c r="B60" s="107"/>
      <c r="C60" s="107"/>
      <c r="D60" s="107"/>
      <c r="E60" s="107"/>
      <c r="F60" s="107"/>
      <c r="G60" s="107"/>
      <c r="H60" s="107"/>
      <c r="I60" s="107"/>
      <c r="J60" s="107"/>
      <c r="K60" s="43"/>
      <c r="L60" s="43"/>
      <c r="M60" s="43"/>
    </row>
    <row r="61" spans="1:13" s="1" customFormat="1" ht="12.75" customHeight="1">
      <c r="A61" s="100"/>
      <c r="B61" s="97"/>
      <c r="C61" s="173" t="s">
        <v>141</v>
      </c>
      <c r="D61" s="173"/>
      <c r="E61" s="173"/>
      <c r="F61" s="173"/>
      <c r="G61" s="173"/>
      <c r="H61" s="173"/>
      <c r="I61" s="173"/>
      <c r="J61" s="173"/>
      <c r="K61" s="173"/>
      <c r="L61" s="43"/>
      <c r="M61" s="43"/>
    </row>
    <row r="62" spans="1:13" s="1" customFormat="1" ht="12.75" customHeight="1">
      <c r="A62" s="100"/>
      <c r="B62" s="97"/>
      <c r="C62" s="173"/>
      <c r="D62" s="173"/>
      <c r="E62" s="173"/>
      <c r="F62" s="173"/>
      <c r="G62" s="173"/>
      <c r="H62" s="173"/>
      <c r="I62" s="173"/>
      <c r="J62" s="173"/>
      <c r="K62" s="173"/>
      <c r="L62" s="43"/>
      <c r="M62" s="43"/>
    </row>
    <row r="63" spans="1:13" s="1" customFormat="1" ht="12.75" customHeight="1">
      <c r="A63" s="100"/>
      <c r="B63" s="97"/>
      <c r="C63" s="173"/>
      <c r="D63" s="173"/>
      <c r="E63" s="173"/>
      <c r="F63" s="173"/>
      <c r="G63" s="173"/>
      <c r="H63" s="173"/>
      <c r="I63" s="173"/>
      <c r="J63" s="173"/>
      <c r="K63" s="173"/>
      <c r="L63" s="43"/>
      <c r="M63" s="43"/>
    </row>
    <row r="64" spans="1:13" s="1" customFormat="1" ht="12.75" customHeight="1">
      <c r="A64" s="100"/>
      <c r="B64" s="97"/>
      <c r="C64" s="106"/>
      <c r="D64" s="106"/>
      <c r="E64" s="106"/>
      <c r="F64" s="106"/>
      <c r="G64" s="106"/>
      <c r="H64" s="106"/>
      <c r="I64" s="106"/>
      <c r="J64" s="106"/>
      <c r="K64" s="106"/>
      <c r="L64" s="43"/>
      <c r="M64" s="43"/>
    </row>
    <row r="65" spans="1:13" s="1" customFormat="1" ht="12.75" customHeight="1">
      <c r="A65" s="100"/>
      <c r="B65" s="104" t="s">
        <v>142</v>
      </c>
      <c r="C65" s="105" t="s">
        <v>143</v>
      </c>
      <c r="D65" s="106"/>
      <c r="E65" s="106"/>
      <c r="F65" s="106"/>
      <c r="G65" s="106"/>
      <c r="H65" s="106"/>
      <c r="I65" s="106"/>
      <c r="J65" s="106"/>
      <c r="K65" s="43"/>
      <c r="L65" s="43"/>
      <c r="M65" s="43"/>
    </row>
    <row r="66" spans="1:13" s="1" customFormat="1" ht="12.75" customHeight="1">
      <c r="A66" s="100"/>
      <c r="B66" s="97"/>
      <c r="C66" s="173" t="s">
        <v>144</v>
      </c>
      <c r="D66" s="173"/>
      <c r="E66" s="173"/>
      <c r="F66" s="173"/>
      <c r="G66" s="173"/>
      <c r="H66" s="173"/>
      <c r="I66" s="173"/>
      <c r="J66" s="173"/>
      <c r="K66" s="173"/>
      <c r="L66" s="43"/>
      <c r="M66" s="43"/>
    </row>
    <row r="67" spans="1:13" s="1" customFormat="1" ht="12.75" customHeight="1">
      <c r="A67" s="100"/>
      <c r="B67" s="97"/>
      <c r="C67" s="173"/>
      <c r="D67" s="173"/>
      <c r="E67" s="173"/>
      <c r="F67" s="173"/>
      <c r="G67" s="173"/>
      <c r="H67" s="173"/>
      <c r="I67" s="173"/>
      <c r="J67" s="173"/>
      <c r="K67" s="173"/>
      <c r="L67" s="43"/>
      <c r="M67" s="43"/>
    </row>
    <row r="68" spans="1:13" s="1" customFormat="1" ht="12.75" customHeight="1">
      <c r="A68" s="100"/>
      <c r="B68" s="107"/>
      <c r="C68" s="107"/>
      <c r="D68" s="107"/>
      <c r="E68" s="107"/>
      <c r="F68" s="107"/>
      <c r="G68" s="107"/>
      <c r="H68" s="107"/>
      <c r="I68" s="107"/>
      <c r="J68" s="107"/>
      <c r="K68" s="43"/>
      <c r="L68" s="43"/>
      <c r="M68" s="43"/>
    </row>
    <row r="69" spans="1:13" s="1" customFormat="1" ht="12.75" customHeight="1">
      <c r="A69" s="100"/>
      <c r="B69" s="97"/>
      <c r="C69" s="173" t="s">
        <v>145</v>
      </c>
      <c r="D69" s="173"/>
      <c r="E69" s="173"/>
      <c r="F69" s="173"/>
      <c r="G69" s="173"/>
      <c r="H69" s="173"/>
      <c r="I69" s="173"/>
      <c r="J69" s="173"/>
      <c r="K69" s="173"/>
      <c r="L69" s="43"/>
      <c r="M69" s="43"/>
    </row>
    <row r="70" spans="1:13" s="1" customFormat="1" ht="12.75" customHeight="1">
      <c r="A70" s="100"/>
      <c r="B70" s="97"/>
      <c r="C70" s="173"/>
      <c r="D70" s="173"/>
      <c r="E70" s="173"/>
      <c r="F70" s="173"/>
      <c r="G70" s="173"/>
      <c r="H70" s="173"/>
      <c r="I70" s="173"/>
      <c r="J70" s="173"/>
      <c r="K70" s="173"/>
      <c r="L70" s="43"/>
      <c r="M70" s="43"/>
    </row>
    <row r="71" spans="1:13" s="1" customFormat="1" ht="12.75" customHeight="1">
      <c r="A71" s="100"/>
      <c r="B71" s="97"/>
      <c r="C71" s="173"/>
      <c r="D71" s="173"/>
      <c r="E71" s="173"/>
      <c r="F71" s="173"/>
      <c r="G71" s="173"/>
      <c r="H71" s="173"/>
      <c r="I71" s="173"/>
      <c r="J71" s="173"/>
      <c r="K71" s="173"/>
      <c r="L71" s="43"/>
      <c r="M71" s="43"/>
    </row>
    <row r="72" spans="1:13" s="1" customFormat="1" ht="12.75" customHeight="1">
      <c r="A72" s="100"/>
      <c r="B72" s="97"/>
      <c r="C72" s="106"/>
      <c r="D72" s="106"/>
      <c r="E72" s="106"/>
      <c r="F72" s="106"/>
      <c r="G72" s="106"/>
      <c r="H72" s="106"/>
      <c r="I72" s="106"/>
      <c r="J72" s="106"/>
      <c r="K72" s="106"/>
      <c r="L72" s="43"/>
      <c r="M72" s="43"/>
    </row>
    <row r="73" spans="1:13" s="1" customFormat="1" ht="12.75" customHeight="1">
      <c r="A73" s="100"/>
      <c r="B73" s="108" t="s">
        <v>146</v>
      </c>
      <c r="C73" s="108"/>
      <c r="E73" s="108"/>
      <c r="F73" s="108"/>
      <c r="G73" s="108"/>
      <c r="H73" s="108"/>
      <c r="I73" s="108"/>
      <c r="J73" s="108"/>
      <c r="K73" s="43"/>
      <c r="L73" s="43"/>
      <c r="M73" s="43"/>
    </row>
    <row r="74" spans="1:13" s="1" customFormat="1" ht="12.75" customHeight="1">
      <c r="A74" s="100"/>
      <c r="B74" s="109"/>
      <c r="C74" s="109"/>
      <c r="E74" s="109"/>
      <c r="F74" s="109"/>
      <c r="G74" s="109"/>
      <c r="H74" s="109"/>
      <c r="I74" s="109"/>
      <c r="J74" s="109"/>
      <c r="K74" s="43"/>
      <c r="L74" s="43"/>
      <c r="M74" s="43"/>
    </row>
    <row r="75" spans="1:13" s="1" customFormat="1" ht="12.75" customHeight="1">
      <c r="A75" s="100"/>
      <c r="B75" s="109"/>
      <c r="C75" s="109"/>
      <c r="E75" s="109"/>
      <c r="F75" s="109"/>
      <c r="G75" s="110"/>
      <c r="H75" s="111"/>
      <c r="I75" s="112" t="s">
        <v>147</v>
      </c>
      <c r="J75" s="109"/>
      <c r="K75" s="110"/>
      <c r="L75" s="43"/>
      <c r="M75" s="43"/>
    </row>
    <row r="76" spans="1:13" s="1" customFormat="1" ht="12.75" customHeight="1">
      <c r="A76" s="100"/>
      <c r="B76" s="109"/>
      <c r="C76" s="109"/>
      <c r="E76" s="109"/>
      <c r="F76" s="109"/>
      <c r="G76" s="112" t="s">
        <v>148</v>
      </c>
      <c r="H76" s="111"/>
      <c r="I76" s="112" t="s">
        <v>149</v>
      </c>
      <c r="J76" s="109"/>
      <c r="K76" s="112"/>
      <c r="L76" s="43"/>
      <c r="M76" s="43"/>
    </row>
    <row r="77" spans="1:13" s="1" customFormat="1" ht="12.75" customHeight="1">
      <c r="A77" s="100"/>
      <c r="B77" s="109"/>
      <c r="C77" s="109"/>
      <c r="E77" s="109"/>
      <c r="F77" s="109"/>
      <c r="G77" s="112" t="s">
        <v>150</v>
      </c>
      <c r="H77" s="111"/>
      <c r="I77" s="112" t="s">
        <v>151</v>
      </c>
      <c r="J77" s="109"/>
      <c r="K77" s="112" t="s">
        <v>152</v>
      </c>
      <c r="L77" s="43"/>
      <c r="M77" s="43"/>
    </row>
    <row r="78" spans="1:13" s="1" customFormat="1" ht="12.75" customHeight="1">
      <c r="A78" s="100"/>
      <c r="B78" s="109"/>
      <c r="C78" s="109"/>
      <c r="E78" s="109"/>
      <c r="F78" s="109"/>
      <c r="G78" s="112" t="s">
        <v>13</v>
      </c>
      <c r="H78" s="111"/>
      <c r="I78" s="112" t="s">
        <v>13</v>
      </c>
      <c r="J78" s="109"/>
      <c r="K78" s="112" t="s">
        <v>13</v>
      </c>
      <c r="L78" s="43"/>
      <c r="M78" s="43"/>
    </row>
    <row r="79" spans="1:13" s="1" customFormat="1" ht="12.75" customHeight="1">
      <c r="A79" s="100"/>
      <c r="B79" s="113" t="s">
        <v>153</v>
      </c>
      <c r="C79" s="109"/>
      <c r="E79" s="109"/>
      <c r="F79" s="109"/>
      <c r="H79" s="114"/>
      <c r="J79" s="115"/>
      <c r="L79" s="43"/>
      <c r="M79" s="43"/>
    </row>
    <row r="80" spans="1:13" s="1" customFormat="1" ht="12.75" customHeight="1">
      <c r="A80" s="100"/>
      <c r="B80" s="108" t="s">
        <v>34</v>
      </c>
      <c r="C80" s="109"/>
      <c r="E80" s="109"/>
      <c r="F80" s="109"/>
      <c r="G80" s="10">
        <v>9250</v>
      </c>
      <c r="H80" s="116"/>
      <c r="I80" s="10">
        <f>-2404-399</f>
        <v>-2803</v>
      </c>
      <c r="J80" s="117"/>
      <c r="K80" s="10">
        <f>G80+I80</f>
        <v>6447</v>
      </c>
      <c r="L80" s="43"/>
      <c r="M80" s="43"/>
    </row>
    <row r="81" spans="1:13" s="1" customFormat="1" ht="12.75" customHeight="1">
      <c r="A81" s="100"/>
      <c r="B81" s="108" t="s">
        <v>35</v>
      </c>
      <c r="C81" s="109"/>
      <c r="E81" s="109"/>
      <c r="F81" s="109"/>
      <c r="G81" s="10">
        <v>0</v>
      </c>
      <c r="H81" s="116"/>
      <c r="I81" s="10">
        <v>2404</v>
      </c>
      <c r="J81" s="117"/>
      <c r="K81" s="10">
        <f>G81+I81</f>
        <v>2404</v>
      </c>
      <c r="L81" s="43"/>
      <c r="M81" s="43"/>
    </row>
    <row r="82" spans="1:13" s="1" customFormat="1" ht="12.75" customHeight="1">
      <c r="A82" s="8"/>
      <c r="B82" s="1" t="s">
        <v>36</v>
      </c>
      <c r="G82" s="118">
        <v>0</v>
      </c>
      <c r="H82" s="10"/>
      <c r="I82" s="118">
        <v>399</v>
      </c>
      <c r="J82" s="10"/>
      <c r="K82" s="118">
        <f>G82+I82</f>
        <v>399</v>
      </c>
      <c r="L82" s="43"/>
      <c r="M82" s="43"/>
    </row>
    <row r="83" spans="1:13" s="1" customFormat="1" ht="12.75" customHeight="1">
      <c r="A83" s="8"/>
      <c r="B83" s="26"/>
      <c r="K83" s="43"/>
      <c r="L83" s="43"/>
      <c r="M83" s="43"/>
    </row>
    <row r="84" spans="1:13" s="1" customFormat="1" ht="12.75" customHeight="1">
      <c r="A84" s="8" t="s">
        <v>154</v>
      </c>
      <c r="B84" s="26" t="s">
        <v>155</v>
      </c>
      <c r="K84" s="43"/>
      <c r="L84" s="43"/>
      <c r="M84" s="43"/>
    </row>
    <row r="85" spans="1:13" s="1" customFormat="1" ht="12.75" customHeight="1">
      <c r="A85" s="8"/>
      <c r="B85" s="172" t="s">
        <v>156</v>
      </c>
      <c r="C85" s="172"/>
      <c r="D85" s="172"/>
      <c r="E85" s="172"/>
      <c r="F85" s="172"/>
      <c r="G85" s="172"/>
      <c r="H85" s="172"/>
      <c r="I85" s="172"/>
      <c r="J85" s="172"/>
      <c r="K85" s="172"/>
      <c r="L85" s="43"/>
      <c r="M85" s="43"/>
    </row>
    <row r="86" spans="1:13" s="1" customFormat="1" ht="12.75" customHeight="1">
      <c r="A86" s="8"/>
      <c r="B86" s="172"/>
      <c r="C86" s="172"/>
      <c r="D86" s="172"/>
      <c r="E86" s="172"/>
      <c r="F86" s="172"/>
      <c r="G86" s="172"/>
      <c r="H86" s="172"/>
      <c r="I86" s="172"/>
      <c r="J86" s="172"/>
      <c r="K86" s="172"/>
      <c r="L86" s="43"/>
      <c r="M86" s="43"/>
    </row>
    <row r="87" spans="1:13" s="1" customFormat="1" ht="12.75" customHeight="1">
      <c r="A87" s="8"/>
      <c r="B87" s="106"/>
      <c r="C87" s="106"/>
      <c r="D87" s="106"/>
      <c r="E87" s="106"/>
      <c r="F87" s="106"/>
      <c r="G87" s="106"/>
      <c r="H87" s="106"/>
      <c r="I87" s="106"/>
      <c r="J87" s="106"/>
      <c r="K87" s="106"/>
      <c r="L87" s="43"/>
      <c r="M87" s="43"/>
    </row>
    <row r="88" spans="1:13" s="1" customFormat="1" ht="12.75" customHeight="1">
      <c r="A88" s="26" t="s">
        <v>157</v>
      </c>
      <c r="B88" s="26" t="s">
        <v>158</v>
      </c>
      <c r="G88" s="52"/>
      <c r="H88" s="52"/>
      <c r="I88" s="106"/>
      <c r="J88" s="106"/>
      <c r="K88" s="106"/>
      <c r="L88" s="43"/>
      <c r="M88" s="43"/>
    </row>
    <row r="89" spans="2:13" s="1" customFormat="1" ht="12.75" customHeight="1">
      <c r="B89" s="1" t="s">
        <v>159</v>
      </c>
      <c r="G89" s="52"/>
      <c r="H89" s="52"/>
      <c r="I89" s="106"/>
      <c r="J89" s="106"/>
      <c r="K89" s="106"/>
      <c r="L89" s="43"/>
      <c r="M89" s="43"/>
    </row>
    <row r="90" spans="1:13" s="1" customFormat="1" ht="12.75" customHeight="1">
      <c r="A90" s="15"/>
      <c r="B90" s="119"/>
      <c r="C90" s="119"/>
      <c r="D90" s="119"/>
      <c r="E90" s="119"/>
      <c r="F90" s="119"/>
      <c r="G90" s="119"/>
      <c r="H90" s="119"/>
      <c r="I90" s="119"/>
      <c r="J90" s="119"/>
      <c r="K90" s="119"/>
      <c r="L90" s="43"/>
      <c r="M90" s="43"/>
    </row>
    <row r="91" spans="1:13" s="1" customFormat="1" ht="12.75" customHeight="1">
      <c r="A91" s="8" t="s">
        <v>160</v>
      </c>
      <c r="B91" s="26" t="s">
        <v>161</v>
      </c>
      <c r="K91" s="43"/>
      <c r="L91" s="43"/>
      <c r="M91" s="43"/>
    </row>
    <row r="92" spans="1:13" s="1" customFormat="1" ht="12.75" customHeight="1">
      <c r="A92" s="15"/>
      <c r="B92" s="160" t="s">
        <v>162</v>
      </c>
      <c r="C92" s="160"/>
      <c r="D92" s="160"/>
      <c r="E92" s="160"/>
      <c r="F92" s="160"/>
      <c r="G92" s="160"/>
      <c r="H92" s="160"/>
      <c r="I92" s="160"/>
      <c r="J92" s="160"/>
      <c r="K92" s="160"/>
      <c r="L92" s="43"/>
      <c r="M92" s="43"/>
    </row>
    <row r="93" spans="1:13" s="1" customFormat="1" ht="12.75" customHeight="1">
      <c r="A93" s="15"/>
      <c r="B93" s="160"/>
      <c r="C93" s="160"/>
      <c r="D93" s="160"/>
      <c r="E93" s="160"/>
      <c r="F93" s="160"/>
      <c r="G93" s="160"/>
      <c r="H93" s="160"/>
      <c r="I93" s="160"/>
      <c r="J93" s="160"/>
      <c r="K93" s="160"/>
      <c r="L93" s="43"/>
      <c r="M93" s="43"/>
    </row>
    <row r="94" spans="1:13" s="1" customFormat="1" ht="12.75" customHeight="1">
      <c r="A94" s="15"/>
      <c r="B94" s="25"/>
      <c r="C94" s="25"/>
      <c r="D94" s="25"/>
      <c r="E94" s="25"/>
      <c r="F94" s="25"/>
      <c r="G94" s="25"/>
      <c r="H94" s="25"/>
      <c r="I94" s="25"/>
      <c r="J94" s="25"/>
      <c r="K94" s="25"/>
      <c r="L94" s="43"/>
      <c r="M94" s="43"/>
    </row>
    <row r="95" spans="1:13" s="1" customFormat="1" ht="12.75" customHeight="1">
      <c r="A95" s="8" t="s">
        <v>163</v>
      </c>
      <c r="B95" s="26" t="s">
        <v>164</v>
      </c>
      <c r="C95" s="25"/>
      <c r="D95" s="25"/>
      <c r="E95" s="25"/>
      <c r="F95" s="25"/>
      <c r="G95" s="25"/>
      <c r="H95" s="25"/>
      <c r="I95" s="25"/>
      <c r="J95" s="25"/>
      <c r="K95" s="25"/>
      <c r="L95" s="43"/>
      <c r="M95" s="43"/>
    </row>
    <row r="96" spans="1:13" s="1" customFormat="1" ht="12.75" customHeight="1">
      <c r="A96" s="8"/>
      <c r="B96" s="160" t="s">
        <v>165</v>
      </c>
      <c r="C96" s="160"/>
      <c r="D96" s="160"/>
      <c r="E96" s="160"/>
      <c r="F96" s="160"/>
      <c r="G96" s="160"/>
      <c r="H96" s="160"/>
      <c r="I96" s="160"/>
      <c r="J96" s="160"/>
      <c r="K96" s="160"/>
      <c r="L96" s="43"/>
      <c r="M96" s="43"/>
    </row>
    <row r="97" spans="1:13" s="1" customFormat="1" ht="12.75" customHeight="1">
      <c r="A97" s="8"/>
      <c r="B97" s="160"/>
      <c r="C97" s="160"/>
      <c r="D97" s="160"/>
      <c r="E97" s="160"/>
      <c r="F97" s="160"/>
      <c r="G97" s="160"/>
      <c r="H97" s="160"/>
      <c r="I97" s="160"/>
      <c r="J97" s="160"/>
      <c r="K97" s="160"/>
      <c r="L97" s="43"/>
      <c r="M97" s="43"/>
    </row>
    <row r="98" spans="1:13" s="1" customFormat="1" ht="12.75" customHeight="1">
      <c r="A98" s="8"/>
      <c r="B98" s="120"/>
      <c r="C98" s="120"/>
      <c r="D98" s="120"/>
      <c r="E98" s="120"/>
      <c r="F98" s="120"/>
      <c r="G98" s="120"/>
      <c r="H98" s="120"/>
      <c r="I98" s="120"/>
      <c r="J98" s="120"/>
      <c r="K98" s="120"/>
      <c r="L98" s="43"/>
      <c r="M98" s="43"/>
    </row>
    <row r="99" spans="1:13" s="1" customFormat="1" ht="12.75" customHeight="1">
      <c r="A99" s="8" t="s">
        <v>166</v>
      </c>
      <c r="B99" s="26" t="s">
        <v>167</v>
      </c>
      <c r="K99" s="43"/>
      <c r="L99" s="43"/>
      <c r="M99" s="43"/>
    </row>
    <row r="100" spans="1:13" s="1" customFormat="1" ht="12.75" customHeight="1">
      <c r="A100" s="15"/>
      <c r="B100" s="160" t="s">
        <v>168</v>
      </c>
      <c r="C100" s="160"/>
      <c r="D100" s="160"/>
      <c r="E100" s="160"/>
      <c r="F100" s="160"/>
      <c r="G100" s="160"/>
      <c r="H100" s="160"/>
      <c r="I100" s="160"/>
      <c r="J100" s="160"/>
      <c r="K100" s="160"/>
      <c r="L100" s="43"/>
      <c r="M100" s="43"/>
    </row>
    <row r="101" spans="1:13" s="1" customFormat="1" ht="12.75" customHeight="1">
      <c r="A101" s="15"/>
      <c r="B101" s="160"/>
      <c r="C101" s="160"/>
      <c r="D101" s="160"/>
      <c r="E101" s="160"/>
      <c r="F101" s="160"/>
      <c r="G101" s="160"/>
      <c r="H101" s="160"/>
      <c r="I101" s="160"/>
      <c r="J101" s="160"/>
      <c r="K101" s="160"/>
      <c r="L101" s="43"/>
      <c r="M101" s="43"/>
    </row>
    <row r="102" spans="1:13" s="1" customFormat="1" ht="12.75" customHeight="1">
      <c r="A102" s="8"/>
      <c r="B102" s="120"/>
      <c r="C102" s="120"/>
      <c r="D102" s="120"/>
      <c r="E102" s="120"/>
      <c r="F102" s="120"/>
      <c r="G102" s="120"/>
      <c r="H102" s="120"/>
      <c r="I102" s="120"/>
      <c r="J102" s="120"/>
      <c r="K102" s="120"/>
      <c r="L102" s="43"/>
      <c r="M102" s="43"/>
    </row>
    <row r="103" spans="1:13" s="1" customFormat="1" ht="12.75" customHeight="1">
      <c r="A103" s="8" t="s">
        <v>169</v>
      </c>
      <c r="B103" s="26" t="s">
        <v>170</v>
      </c>
      <c r="C103" s="52"/>
      <c r="D103" s="52"/>
      <c r="E103" s="52"/>
      <c r="F103" s="52"/>
      <c r="G103" s="52"/>
      <c r="H103" s="52"/>
      <c r="I103" s="52"/>
      <c r="J103" s="52"/>
      <c r="K103" s="52"/>
      <c r="L103" s="43"/>
      <c r="M103" s="43"/>
    </row>
    <row r="104" spans="1:13" s="1" customFormat="1" ht="12.75" customHeight="1">
      <c r="A104" s="8"/>
      <c r="B104" s="160" t="s">
        <v>171</v>
      </c>
      <c r="C104" s="160"/>
      <c r="D104" s="160"/>
      <c r="E104" s="160"/>
      <c r="F104" s="160"/>
      <c r="G104" s="160"/>
      <c r="H104" s="160"/>
      <c r="I104" s="160"/>
      <c r="J104" s="160"/>
      <c r="K104" s="160"/>
      <c r="L104" s="43"/>
      <c r="M104" s="43"/>
    </row>
    <row r="105" spans="1:13" s="1" customFormat="1" ht="12.75" customHeight="1">
      <c r="A105" s="8"/>
      <c r="B105" s="160"/>
      <c r="C105" s="160"/>
      <c r="D105" s="160"/>
      <c r="E105" s="160"/>
      <c r="F105" s="160"/>
      <c r="G105" s="160"/>
      <c r="H105" s="160"/>
      <c r="I105" s="160"/>
      <c r="J105" s="160"/>
      <c r="K105" s="160"/>
      <c r="L105" s="43"/>
      <c r="M105" s="43"/>
    </row>
    <row r="106" spans="1:13" s="1" customFormat="1" ht="12.75" customHeight="1">
      <c r="A106" s="8"/>
      <c r="B106" s="121"/>
      <c r="C106" s="121"/>
      <c r="D106" s="121"/>
      <c r="E106" s="121"/>
      <c r="F106" s="121"/>
      <c r="G106" s="121"/>
      <c r="H106" s="121"/>
      <c r="I106" s="121"/>
      <c r="J106" s="121"/>
      <c r="K106" s="121"/>
      <c r="L106" s="43"/>
      <c r="M106" s="43"/>
    </row>
    <row r="107" spans="1:13" s="1" customFormat="1" ht="12.75" customHeight="1">
      <c r="A107" s="8" t="s">
        <v>172</v>
      </c>
      <c r="B107" s="26" t="s">
        <v>173</v>
      </c>
      <c r="K107" s="43"/>
      <c r="L107" s="43"/>
      <c r="M107" s="43"/>
    </row>
    <row r="108" spans="1:13" s="1" customFormat="1" ht="12.75" customHeight="1">
      <c r="A108" s="15"/>
      <c r="B108" s="160" t="s">
        <v>174</v>
      </c>
      <c r="C108" s="160"/>
      <c r="D108" s="160"/>
      <c r="E108" s="160"/>
      <c r="F108" s="160"/>
      <c r="G108" s="160"/>
      <c r="H108" s="160"/>
      <c r="I108" s="160"/>
      <c r="J108" s="160"/>
      <c r="K108" s="160"/>
      <c r="L108" s="43"/>
      <c r="M108" s="43"/>
    </row>
    <row r="109" spans="1:13" s="1" customFormat="1" ht="12.75" customHeight="1">
      <c r="A109" s="15"/>
      <c r="B109" s="160"/>
      <c r="C109" s="160"/>
      <c r="D109" s="160"/>
      <c r="E109" s="160"/>
      <c r="F109" s="160"/>
      <c r="G109" s="160"/>
      <c r="H109" s="160"/>
      <c r="I109" s="160"/>
      <c r="J109" s="160"/>
      <c r="K109" s="160"/>
      <c r="L109" s="43"/>
      <c r="M109" s="43"/>
    </row>
    <row r="110" spans="1:13" s="1" customFormat="1" ht="12.75" customHeight="1">
      <c r="A110" s="8"/>
      <c r="C110" s="52"/>
      <c r="D110" s="52"/>
      <c r="E110" s="52"/>
      <c r="F110" s="52"/>
      <c r="G110" s="52"/>
      <c r="H110" s="52"/>
      <c r="I110" s="52"/>
      <c r="J110" s="52"/>
      <c r="K110" s="52"/>
      <c r="L110" s="43"/>
      <c r="M110" s="43"/>
    </row>
    <row r="111" spans="1:13" s="1" customFormat="1" ht="12.75" customHeight="1">
      <c r="A111" s="8" t="s">
        <v>175</v>
      </c>
      <c r="B111" s="26" t="s">
        <v>176</v>
      </c>
      <c r="K111" s="43"/>
      <c r="L111" s="43"/>
      <c r="M111" s="43"/>
    </row>
    <row r="112" spans="1:13" s="1" customFormat="1" ht="12.75" customHeight="1">
      <c r="A112" s="15"/>
      <c r="B112" s="120" t="s">
        <v>177</v>
      </c>
      <c r="C112" s="120"/>
      <c r="D112" s="120"/>
      <c r="E112" s="120"/>
      <c r="F112" s="120"/>
      <c r="G112" s="120"/>
      <c r="H112" s="120"/>
      <c r="I112" s="120"/>
      <c r="J112" s="120"/>
      <c r="K112" s="120"/>
      <c r="L112" s="43"/>
      <c r="M112" s="43"/>
    </row>
    <row r="113" spans="1:13" s="1" customFormat="1" ht="12.75" customHeight="1">
      <c r="A113" s="15"/>
      <c r="B113" s="120"/>
      <c r="C113" s="120"/>
      <c r="D113" s="120"/>
      <c r="E113" s="120"/>
      <c r="F113" s="120"/>
      <c r="G113" s="120"/>
      <c r="H113" s="120"/>
      <c r="I113" s="120"/>
      <c r="J113" s="120"/>
      <c r="K113" s="120"/>
      <c r="L113" s="43"/>
      <c r="M113" s="43"/>
    </row>
    <row r="114" spans="1:13" s="1" customFormat="1" ht="12.75" customHeight="1">
      <c r="A114" s="8" t="s">
        <v>178</v>
      </c>
      <c r="B114" s="26" t="s">
        <v>179</v>
      </c>
      <c r="C114" s="120"/>
      <c r="D114" s="120"/>
      <c r="E114" s="120"/>
      <c r="F114" s="120"/>
      <c r="G114" s="120"/>
      <c r="H114" s="120"/>
      <c r="I114" s="120"/>
      <c r="J114" s="120"/>
      <c r="K114" s="120"/>
      <c r="L114" s="43"/>
      <c r="M114" s="43"/>
    </row>
    <row r="115" spans="1:13" s="1" customFormat="1" ht="12.75" customHeight="1">
      <c r="A115" s="15"/>
      <c r="B115" s="120" t="s">
        <v>180</v>
      </c>
      <c r="C115" s="120"/>
      <c r="D115" s="120"/>
      <c r="E115" s="120"/>
      <c r="F115" s="120"/>
      <c r="G115" s="120"/>
      <c r="H115" s="120"/>
      <c r="I115" s="120"/>
      <c r="J115" s="120"/>
      <c r="K115" s="120"/>
      <c r="L115" s="43"/>
      <c r="M115" s="43"/>
    </row>
    <row r="116" spans="1:13" s="1" customFormat="1" ht="12.75" customHeight="1">
      <c r="A116" s="15"/>
      <c r="B116" s="120"/>
      <c r="C116" s="120"/>
      <c r="D116" s="120"/>
      <c r="E116" s="120"/>
      <c r="F116" s="120"/>
      <c r="G116" s="120"/>
      <c r="H116" s="120"/>
      <c r="I116" s="120"/>
      <c r="J116" s="120"/>
      <c r="K116" s="120"/>
      <c r="L116" s="43"/>
      <c r="M116" s="43"/>
    </row>
    <row r="117" spans="1:13" s="1" customFormat="1" ht="12.75" customHeight="1">
      <c r="A117" s="8" t="s">
        <v>181</v>
      </c>
      <c r="B117" s="26" t="s">
        <v>182</v>
      </c>
      <c r="C117" s="120"/>
      <c r="D117" s="120"/>
      <c r="E117" s="120"/>
      <c r="F117" s="120"/>
      <c r="G117" s="120"/>
      <c r="H117" s="120"/>
      <c r="I117" s="120"/>
      <c r="J117" s="120"/>
      <c r="K117" s="120"/>
      <c r="L117" s="43"/>
      <c r="M117" s="43"/>
    </row>
    <row r="118" spans="1:13" s="1" customFormat="1" ht="12.75" customHeight="1">
      <c r="A118" s="15"/>
      <c r="B118" s="174" t="s">
        <v>183</v>
      </c>
      <c r="C118" s="174"/>
      <c r="D118" s="174"/>
      <c r="E118" s="174"/>
      <c r="F118" s="174"/>
      <c r="G118" s="174"/>
      <c r="H118" s="174"/>
      <c r="I118" s="174"/>
      <c r="J118" s="174"/>
      <c r="K118" s="174"/>
      <c r="L118" s="43"/>
      <c r="M118" s="43"/>
    </row>
    <row r="119" spans="1:13" s="1" customFormat="1" ht="12.75" customHeight="1">
      <c r="A119" s="15"/>
      <c r="B119" s="174"/>
      <c r="C119" s="174"/>
      <c r="D119" s="174"/>
      <c r="E119" s="174"/>
      <c r="F119" s="174"/>
      <c r="G119" s="174"/>
      <c r="H119" s="174"/>
      <c r="I119" s="174"/>
      <c r="J119" s="174"/>
      <c r="K119" s="174"/>
      <c r="L119" s="43"/>
      <c r="M119" s="43"/>
    </row>
    <row r="120" spans="1:13" s="1" customFormat="1" ht="12.75" customHeight="1">
      <c r="A120" s="15"/>
      <c r="B120" s="174"/>
      <c r="C120" s="174"/>
      <c r="D120" s="174"/>
      <c r="E120" s="174"/>
      <c r="F120" s="174"/>
      <c r="G120" s="174"/>
      <c r="H120" s="174"/>
      <c r="I120" s="174"/>
      <c r="J120" s="174"/>
      <c r="K120" s="174"/>
      <c r="L120" s="43"/>
      <c r="M120" s="43"/>
    </row>
    <row r="121" spans="1:13" s="1" customFormat="1" ht="12.75" customHeight="1">
      <c r="A121" s="15"/>
      <c r="B121" s="174"/>
      <c r="C121" s="174"/>
      <c r="D121" s="174"/>
      <c r="E121" s="174"/>
      <c r="F121" s="174"/>
      <c r="G121" s="174"/>
      <c r="H121" s="174"/>
      <c r="I121" s="174"/>
      <c r="J121" s="174"/>
      <c r="K121" s="174"/>
      <c r="L121" s="43"/>
      <c r="M121" s="43"/>
    </row>
    <row r="122" spans="1:13" s="1" customFormat="1" ht="12.75" customHeight="1">
      <c r="A122" s="15"/>
      <c r="B122" s="174"/>
      <c r="C122" s="174"/>
      <c r="D122" s="174"/>
      <c r="E122" s="174"/>
      <c r="F122" s="174"/>
      <c r="G122" s="174"/>
      <c r="H122" s="174"/>
      <c r="I122" s="174"/>
      <c r="J122" s="174"/>
      <c r="K122" s="174"/>
      <c r="L122" s="43"/>
      <c r="M122" s="43"/>
    </row>
    <row r="123" spans="2:13" s="1" customFormat="1" ht="12.75" customHeight="1">
      <c r="B123" s="15" t="s">
        <v>184</v>
      </c>
      <c r="C123" s="175" t="s">
        <v>185</v>
      </c>
      <c r="D123" s="175"/>
      <c r="E123" s="175"/>
      <c r="F123" s="122"/>
      <c r="G123" s="122"/>
      <c r="H123" s="122"/>
      <c r="I123" s="122"/>
      <c r="J123" s="122"/>
      <c r="K123" s="122"/>
      <c r="L123" s="43"/>
      <c r="M123" s="43"/>
    </row>
    <row r="124" spans="1:13" s="1" customFormat="1" ht="12.75" customHeight="1">
      <c r="A124" s="15"/>
      <c r="C124" s="174" t="s">
        <v>186</v>
      </c>
      <c r="D124" s="174"/>
      <c r="E124" s="174"/>
      <c r="F124" s="174"/>
      <c r="G124" s="174"/>
      <c r="H124" s="174"/>
      <c r="I124" s="174"/>
      <c r="J124" s="174"/>
      <c r="K124" s="174"/>
      <c r="L124" s="43"/>
      <c r="M124" s="43"/>
    </row>
    <row r="125" spans="1:13" s="1" customFormat="1" ht="12.75" customHeight="1">
      <c r="A125" s="15"/>
      <c r="B125" s="106"/>
      <c r="C125" s="174"/>
      <c r="D125" s="174"/>
      <c r="E125" s="174"/>
      <c r="F125" s="174"/>
      <c r="G125" s="174"/>
      <c r="H125" s="174"/>
      <c r="I125" s="174"/>
      <c r="J125" s="174"/>
      <c r="K125" s="174"/>
      <c r="L125" s="43"/>
      <c r="M125" s="43"/>
    </row>
    <row r="126" spans="1:13" s="1" customFormat="1" ht="12.75" customHeight="1">
      <c r="A126" s="15"/>
      <c r="B126" s="106"/>
      <c r="C126" s="174"/>
      <c r="D126" s="174"/>
      <c r="E126" s="174"/>
      <c r="F126" s="174"/>
      <c r="G126" s="174"/>
      <c r="H126" s="174"/>
      <c r="I126" s="174"/>
      <c r="J126" s="174"/>
      <c r="K126" s="174"/>
      <c r="L126" s="43"/>
      <c r="M126" s="43"/>
    </row>
    <row r="127" spans="1:13" s="1" customFormat="1" ht="12.75" customHeight="1">
      <c r="A127" s="15"/>
      <c r="B127" s="106"/>
      <c r="C127" s="174"/>
      <c r="D127" s="174"/>
      <c r="E127" s="174"/>
      <c r="F127" s="174"/>
      <c r="G127" s="174"/>
      <c r="H127" s="174"/>
      <c r="I127" s="174"/>
      <c r="J127" s="174"/>
      <c r="K127" s="174"/>
      <c r="L127" s="43"/>
      <c r="M127" s="43"/>
    </row>
    <row r="128" spans="1:13" s="1" customFormat="1" ht="12.75" customHeight="1">
      <c r="A128" s="15"/>
      <c r="B128" s="106"/>
      <c r="C128" s="174"/>
      <c r="D128" s="174"/>
      <c r="E128" s="174"/>
      <c r="F128" s="174"/>
      <c r="G128" s="174"/>
      <c r="H128" s="174"/>
      <c r="I128" s="174"/>
      <c r="J128" s="174"/>
      <c r="K128" s="174"/>
      <c r="L128" s="43"/>
      <c r="M128" s="43"/>
    </row>
    <row r="129" spans="1:13" s="1" customFormat="1" ht="12.75" customHeight="1">
      <c r="A129" s="15"/>
      <c r="B129" s="123"/>
      <c r="C129" s="174"/>
      <c r="D129" s="174"/>
      <c r="E129" s="174"/>
      <c r="F129" s="174"/>
      <c r="G129" s="174"/>
      <c r="H129" s="174"/>
      <c r="I129" s="174"/>
      <c r="J129" s="174"/>
      <c r="K129" s="174"/>
      <c r="L129" s="43"/>
      <c r="M129" s="43"/>
    </row>
    <row r="130" spans="2:13" s="1" customFormat="1" ht="12.75" customHeight="1">
      <c r="B130" s="15" t="s">
        <v>187</v>
      </c>
      <c r="C130" s="176" t="s">
        <v>188</v>
      </c>
      <c r="D130" s="176"/>
      <c r="E130" s="176"/>
      <c r="F130" s="176"/>
      <c r="G130" s="176"/>
      <c r="H130" s="106"/>
      <c r="I130" s="106"/>
      <c r="J130" s="106"/>
      <c r="K130" s="106"/>
      <c r="L130" s="43"/>
      <c r="M130" s="43"/>
    </row>
    <row r="131" spans="1:13" s="1" customFormat="1" ht="12.75" customHeight="1">
      <c r="A131" s="15"/>
      <c r="C131" s="177" t="s">
        <v>189</v>
      </c>
      <c r="D131" s="177"/>
      <c r="E131" s="177"/>
      <c r="F131" s="177"/>
      <c r="G131" s="177"/>
      <c r="H131" s="177"/>
      <c r="I131" s="177"/>
      <c r="J131" s="177"/>
      <c r="K131" s="177"/>
      <c r="L131" s="43"/>
      <c r="M131" s="43"/>
    </row>
    <row r="132" spans="1:13" s="1" customFormat="1" ht="12.75" customHeight="1">
      <c r="A132" s="15"/>
      <c r="B132" s="106"/>
      <c r="C132" s="177"/>
      <c r="D132" s="177"/>
      <c r="E132" s="177"/>
      <c r="F132" s="177"/>
      <c r="G132" s="177"/>
      <c r="H132" s="177"/>
      <c r="I132" s="177"/>
      <c r="J132" s="177"/>
      <c r="K132" s="177"/>
      <c r="L132" s="43"/>
      <c r="M132" s="43"/>
    </row>
    <row r="133" spans="1:13" s="1" customFormat="1" ht="12.75" customHeight="1">
      <c r="A133" s="15"/>
      <c r="B133" s="106"/>
      <c r="C133" s="177"/>
      <c r="D133" s="177"/>
      <c r="E133" s="177"/>
      <c r="F133" s="177"/>
      <c r="G133" s="177"/>
      <c r="H133" s="177"/>
      <c r="I133" s="177"/>
      <c r="J133" s="177"/>
      <c r="K133" s="177"/>
      <c r="L133" s="43"/>
      <c r="M133" s="43"/>
    </row>
    <row r="134" spans="1:13" s="1" customFormat="1" ht="12.75" customHeight="1">
      <c r="A134" s="15"/>
      <c r="B134" s="106"/>
      <c r="C134" s="177"/>
      <c r="D134" s="177"/>
      <c r="E134" s="177"/>
      <c r="F134" s="177"/>
      <c r="G134" s="177"/>
      <c r="H134" s="177"/>
      <c r="I134" s="177"/>
      <c r="J134" s="177"/>
      <c r="K134" s="177"/>
      <c r="L134" s="43"/>
      <c r="M134" s="43"/>
    </row>
    <row r="135" spans="1:13" s="1" customFormat="1" ht="12.75" customHeight="1">
      <c r="A135" s="15"/>
      <c r="B135" s="106"/>
      <c r="C135" s="177"/>
      <c r="D135" s="177"/>
      <c r="E135" s="177"/>
      <c r="F135" s="177"/>
      <c r="G135" s="177"/>
      <c r="H135" s="177"/>
      <c r="I135" s="177"/>
      <c r="J135" s="177"/>
      <c r="K135" s="177"/>
      <c r="L135" s="43"/>
      <c r="M135" s="43"/>
    </row>
    <row r="136" spans="2:13" s="1" customFormat="1" ht="12.75" customHeight="1">
      <c r="B136" s="15" t="s">
        <v>190</v>
      </c>
      <c r="C136" s="176" t="s">
        <v>191</v>
      </c>
      <c r="D136" s="176"/>
      <c r="E136" s="176"/>
      <c r="F136" s="106"/>
      <c r="G136" s="106"/>
      <c r="H136" s="106"/>
      <c r="I136" s="106"/>
      <c r="J136" s="106"/>
      <c r="K136" s="106"/>
      <c r="L136" s="43"/>
      <c r="M136" s="43"/>
    </row>
    <row r="137" spans="2:13" s="1" customFormat="1" ht="12.75" customHeight="1">
      <c r="B137" s="15"/>
      <c r="C137" s="177" t="s">
        <v>192</v>
      </c>
      <c r="D137" s="177"/>
      <c r="E137" s="177"/>
      <c r="F137" s="177"/>
      <c r="G137" s="177"/>
      <c r="H137" s="177"/>
      <c r="I137" s="177"/>
      <c r="J137" s="177"/>
      <c r="K137" s="177"/>
      <c r="L137" s="43"/>
      <c r="M137" s="43"/>
    </row>
    <row r="138" spans="1:13" s="1" customFormat="1" ht="12.75" customHeight="1">
      <c r="A138" s="15"/>
      <c r="B138" s="106"/>
      <c r="C138" s="106"/>
      <c r="D138" s="106"/>
      <c r="E138" s="106"/>
      <c r="F138" s="106"/>
      <c r="G138" s="106"/>
      <c r="H138" s="106"/>
      <c r="I138" s="106"/>
      <c r="J138" s="106"/>
      <c r="K138" s="106"/>
      <c r="L138" s="43"/>
      <c r="M138" s="43"/>
    </row>
    <row r="139" spans="2:13" s="1" customFormat="1" ht="12.75" customHeight="1">
      <c r="B139" s="15" t="s">
        <v>193</v>
      </c>
      <c r="C139" s="176" t="s">
        <v>194</v>
      </c>
      <c r="D139" s="176"/>
      <c r="E139" s="176"/>
      <c r="F139" s="176"/>
      <c r="G139" s="176"/>
      <c r="H139" s="106"/>
      <c r="I139" s="106"/>
      <c r="J139" s="106"/>
      <c r="K139" s="106"/>
      <c r="L139" s="43"/>
      <c r="M139" s="43"/>
    </row>
    <row r="140" spans="1:13" s="1" customFormat="1" ht="12.75" customHeight="1">
      <c r="A140" s="15"/>
      <c r="C140" s="177" t="s">
        <v>195</v>
      </c>
      <c r="D140" s="177"/>
      <c r="E140" s="177"/>
      <c r="F140" s="177"/>
      <c r="G140" s="177"/>
      <c r="H140" s="177"/>
      <c r="I140" s="177"/>
      <c r="J140" s="177"/>
      <c r="K140" s="177"/>
      <c r="L140" s="43"/>
      <c r="M140" s="43"/>
    </row>
    <row r="141" spans="1:13" s="1" customFormat="1" ht="12.75" customHeight="1">
      <c r="A141" s="15"/>
      <c r="B141" s="106"/>
      <c r="C141" s="177"/>
      <c r="D141" s="177"/>
      <c r="E141" s="177"/>
      <c r="F141" s="177"/>
      <c r="G141" s="177"/>
      <c r="H141" s="177"/>
      <c r="I141" s="177"/>
      <c r="J141" s="177"/>
      <c r="K141" s="177"/>
      <c r="L141" s="43"/>
      <c r="M141" s="43"/>
    </row>
    <row r="142" spans="1:13" s="1" customFormat="1" ht="12.75" customHeight="1">
      <c r="A142" s="15"/>
      <c r="B142" s="106"/>
      <c r="C142" s="177"/>
      <c r="D142" s="177"/>
      <c r="E142" s="177"/>
      <c r="F142" s="177"/>
      <c r="G142" s="177"/>
      <c r="H142" s="177"/>
      <c r="I142" s="177"/>
      <c r="J142" s="177"/>
      <c r="K142" s="177"/>
      <c r="L142" s="43"/>
      <c r="M142" s="43"/>
    </row>
    <row r="143" spans="1:13" s="1" customFormat="1" ht="12.75" customHeight="1">
      <c r="A143" s="15"/>
      <c r="B143" s="106"/>
      <c r="C143" s="106"/>
      <c r="D143" s="106"/>
      <c r="E143" s="106"/>
      <c r="F143" s="106"/>
      <c r="G143" s="106"/>
      <c r="H143" s="106"/>
      <c r="I143" s="106"/>
      <c r="J143" s="106"/>
      <c r="K143" s="106"/>
      <c r="L143" s="43"/>
      <c r="M143" s="43"/>
    </row>
    <row r="144" spans="2:13" s="1" customFormat="1" ht="12.75" customHeight="1">
      <c r="B144" s="15" t="s">
        <v>196</v>
      </c>
      <c r="C144" s="177" t="s">
        <v>197</v>
      </c>
      <c r="D144" s="177"/>
      <c r="E144" s="177"/>
      <c r="F144" s="177"/>
      <c r="G144" s="177"/>
      <c r="H144" s="177"/>
      <c r="I144" s="177"/>
      <c r="J144" s="177"/>
      <c r="K144" s="177"/>
      <c r="L144" s="43"/>
      <c r="M144" s="43"/>
    </row>
    <row r="145" spans="1:13" s="1" customFormat="1" ht="12.75" customHeight="1">
      <c r="A145" s="15"/>
      <c r="B145" s="124"/>
      <c r="C145" s="124"/>
      <c r="D145" s="124"/>
      <c r="E145" s="124"/>
      <c r="F145" s="124"/>
      <c r="G145" s="124"/>
      <c r="H145" s="124"/>
      <c r="I145" s="124"/>
      <c r="J145" s="124"/>
      <c r="K145" s="124"/>
      <c r="L145" s="43"/>
      <c r="M145" s="43"/>
    </row>
    <row r="146" spans="1:13" s="1" customFormat="1" ht="12.75" customHeight="1">
      <c r="A146" s="8" t="s">
        <v>198</v>
      </c>
      <c r="B146" s="125" t="s">
        <v>199</v>
      </c>
      <c r="C146" s="120"/>
      <c r="D146" s="120"/>
      <c r="E146" s="120"/>
      <c r="F146" s="120"/>
      <c r="G146" s="120"/>
      <c r="H146" s="120"/>
      <c r="I146" s="120"/>
      <c r="J146" s="120"/>
      <c r="K146" s="120"/>
      <c r="L146" s="43"/>
      <c r="M146" s="43"/>
    </row>
    <row r="147" spans="1:13" s="1" customFormat="1" ht="12.75" customHeight="1">
      <c r="A147" s="15"/>
      <c r="B147" s="160" t="s">
        <v>200</v>
      </c>
      <c r="C147" s="160"/>
      <c r="D147" s="160"/>
      <c r="E147" s="160"/>
      <c r="F147" s="160"/>
      <c r="G147" s="160"/>
      <c r="H147" s="160"/>
      <c r="I147" s="160"/>
      <c r="J147" s="160"/>
      <c r="K147" s="160"/>
      <c r="L147" s="43"/>
      <c r="M147" s="43"/>
    </row>
    <row r="148" spans="1:13" s="1" customFormat="1" ht="12.75" customHeight="1">
      <c r="A148" s="15"/>
      <c r="B148" s="160"/>
      <c r="C148" s="160"/>
      <c r="D148" s="160"/>
      <c r="E148" s="160"/>
      <c r="F148" s="160"/>
      <c r="G148" s="160"/>
      <c r="H148" s="160"/>
      <c r="I148" s="160"/>
      <c r="J148" s="160"/>
      <c r="K148" s="160"/>
      <c r="L148" s="43"/>
      <c r="M148" s="43"/>
    </row>
    <row r="149" spans="1:13" s="1" customFormat="1" ht="12.75" customHeight="1">
      <c r="A149" s="8"/>
      <c r="C149" s="52"/>
      <c r="D149" s="52"/>
      <c r="E149" s="52"/>
      <c r="F149" s="52"/>
      <c r="G149" s="52"/>
      <c r="H149" s="52"/>
      <c r="I149" s="52"/>
      <c r="J149" s="52"/>
      <c r="K149" s="52"/>
      <c r="L149" s="43"/>
      <c r="M149" s="43"/>
    </row>
    <row r="150" spans="1:13" s="1" customFormat="1" ht="12.75" customHeight="1">
      <c r="A150" s="8" t="s">
        <v>201</v>
      </c>
      <c r="B150" s="26" t="s">
        <v>202</v>
      </c>
      <c r="C150" s="52"/>
      <c r="D150" s="52"/>
      <c r="E150" s="52"/>
      <c r="F150" s="52"/>
      <c r="G150" s="52"/>
      <c r="H150" s="52"/>
      <c r="I150" s="52"/>
      <c r="J150" s="52"/>
      <c r="K150" s="52"/>
      <c r="L150" s="43"/>
      <c r="M150" s="43"/>
    </row>
    <row r="151" spans="1:13" s="1" customFormat="1" ht="12.75" customHeight="1">
      <c r="A151" s="8"/>
      <c r="B151" s="1" t="s">
        <v>203</v>
      </c>
      <c r="C151" s="52"/>
      <c r="D151" s="52"/>
      <c r="E151" s="52"/>
      <c r="F151" s="52"/>
      <c r="G151" s="52"/>
      <c r="H151" s="52"/>
      <c r="I151" s="52"/>
      <c r="J151" s="52"/>
      <c r="K151" s="52"/>
      <c r="L151" s="43"/>
      <c r="M151" s="43"/>
    </row>
    <row r="152" spans="1:13" s="1" customFormat="1" ht="12.75" customHeight="1">
      <c r="A152" s="8"/>
      <c r="B152" s="26"/>
      <c r="C152" s="52"/>
      <c r="D152" s="52"/>
      <c r="E152" s="52"/>
      <c r="F152" s="52"/>
      <c r="G152" s="52"/>
      <c r="H152" s="52"/>
      <c r="I152" s="52"/>
      <c r="J152" s="52"/>
      <c r="K152" s="52"/>
      <c r="L152" s="43"/>
      <c r="M152" s="43"/>
    </row>
    <row r="153" spans="1:13" s="1" customFormat="1" ht="12.75" customHeight="1">
      <c r="A153" s="8" t="s">
        <v>204</v>
      </c>
      <c r="B153" s="26" t="s">
        <v>205</v>
      </c>
      <c r="C153" s="52"/>
      <c r="D153" s="52"/>
      <c r="E153" s="52"/>
      <c r="F153" s="52"/>
      <c r="G153" s="52"/>
      <c r="H153" s="52"/>
      <c r="I153" s="52"/>
      <c r="J153" s="52"/>
      <c r="K153" s="52"/>
      <c r="L153" s="43"/>
      <c r="M153" s="43"/>
    </row>
    <row r="154" spans="1:13" s="1" customFormat="1" ht="12.75" customHeight="1">
      <c r="A154" s="15"/>
      <c r="B154" s="1" t="s">
        <v>206</v>
      </c>
      <c r="C154" s="52"/>
      <c r="D154" s="52"/>
      <c r="E154" s="52"/>
      <c r="F154" s="52"/>
      <c r="G154" s="52"/>
      <c r="H154" s="52"/>
      <c r="I154" s="52"/>
      <c r="J154" s="52"/>
      <c r="K154" s="52"/>
      <c r="L154" s="43"/>
      <c r="M154" s="43"/>
    </row>
    <row r="155" spans="1:13" s="1" customFormat="1" ht="12.75" customHeight="1">
      <c r="A155" s="8"/>
      <c r="B155" s="26"/>
      <c r="C155" s="52"/>
      <c r="D155" s="52"/>
      <c r="E155" s="52"/>
      <c r="F155" s="52"/>
      <c r="G155" s="52"/>
      <c r="H155" s="52"/>
      <c r="I155" s="52"/>
      <c r="J155" s="52"/>
      <c r="K155" s="52"/>
      <c r="L155" s="43"/>
      <c r="M155" s="43"/>
    </row>
    <row r="156" spans="1:13" s="1" customFormat="1" ht="12.75" customHeight="1">
      <c r="A156" s="8"/>
      <c r="B156" s="26"/>
      <c r="C156" s="52"/>
      <c r="D156" s="52"/>
      <c r="E156" s="52"/>
      <c r="F156" s="52"/>
      <c r="G156" s="52"/>
      <c r="H156" s="52"/>
      <c r="I156" s="52"/>
      <c r="J156" s="52"/>
      <c r="K156" s="52"/>
      <c r="L156" s="43"/>
      <c r="M156" s="43"/>
    </row>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sheetData>
  <mergeCells count="32">
    <mergeCell ref="C139:G139"/>
    <mergeCell ref="C140:K142"/>
    <mergeCell ref="C144:K144"/>
    <mergeCell ref="B147:K148"/>
    <mergeCell ref="C130:G130"/>
    <mergeCell ref="C131:K135"/>
    <mergeCell ref="C136:E136"/>
    <mergeCell ref="C137:K137"/>
    <mergeCell ref="B108:K109"/>
    <mergeCell ref="B118:K122"/>
    <mergeCell ref="C123:E123"/>
    <mergeCell ref="C124:K129"/>
    <mergeCell ref="B92:K93"/>
    <mergeCell ref="B96:K97"/>
    <mergeCell ref="B100:K101"/>
    <mergeCell ref="B104:K105"/>
    <mergeCell ref="C61:K63"/>
    <mergeCell ref="C66:K67"/>
    <mergeCell ref="C69:K71"/>
    <mergeCell ref="B85:K86"/>
    <mergeCell ref="B28:K29"/>
    <mergeCell ref="B31:K32"/>
    <mergeCell ref="B53:K55"/>
    <mergeCell ref="C58:K59"/>
    <mergeCell ref="B10:K12"/>
    <mergeCell ref="B14:K17"/>
    <mergeCell ref="B19:K22"/>
    <mergeCell ref="B25:K26"/>
    <mergeCell ref="A1:K1"/>
    <mergeCell ref="A2:K2"/>
    <mergeCell ref="A3:K3"/>
    <mergeCell ref="A5:K5"/>
  </mergeCells>
  <printOptions horizontalCentered="1"/>
  <pageMargins left="0.7479166666666667" right="0.5" top="0.5" bottom="0.5" header="0.5118055555555556" footer="0.5118055555555556"/>
  <pageSetup horizontalDpi="300" verticalDpi="300" orientation="portrait" paperSize="9" scale="77" r:id="rId1"/>
  <rowBreaks count="1" manualBreakCount="1">
    <brk id="64" max="255" man="1"/>
  </rowBreaks>
</worksheet>
</file>

<file path=xl/worksheets/sheet6.xml><?xml version="1.0" encoding="utf-8"?>
<worksheet xmlns="http://schemas.openxmlformats.org/spreadsheetml/2006/main" xmlns:r="http://schemas.openxmlformats.org/officeDocument/2006/relationships">
  <dimension ref="A1:R297"/>
  <sheetViews>
    <sheetView zoomScale="115" zoomScaleNormal="115" workbookViewId="0" topLeftCell="A1">
      <selection activeCell="A1" sqref="A1:K1"/>
    </sheetView>
  </sheetViews>
  <sheetFormatPr defaultColWidth="9.140625" defaultRowHeight="12.75"/>
  <cols>
    <col min="1" max="1" width="3.7109375" style="92" customWidth="1"/>
    <col min="2" max="2" width="5.7109375" style="92" customWidth="1"/>
    <col min="3" max="3" width="3.7109375" style="92" customWidth="1"/>
    <col min="4" max="4" width="25.7109375" style="92" customWidth="1"/>
    <col min="5" max="5" width="15.7109375" style="92" customWidth="1"/>
    <col min="6" max="6" width="1.7109375" style="92" customWidth="1"/>
    <col min="7" max="7" width="17.7109375" style="92" customWidth="1"/>
    <col min="8" max="8" width="1.7109375" style="92" customWidth="1"/>
    <col min="9" max="9" width="15.7109375" style="92" customWidth="1"/>
    <col min="10" max="10" width="1.7109375" style="92" customWidth="1"/>
    <col min="11" max="11" width="17.140625" style="93" customWidth="1"/>
    <col min="12" max="12" width="11.140625" style="93" customWidth="1"/>
    <col min="13" max="13" width="9.140625" style="93" customWidth="1"/>
    <col min="14" max="16384" width="9.140625" style="92" customWidth="1"/>
  </cols>
  <sheetData>
    <row r="1" spans="1:11" ht="23.25">
      <c r="A1" s="171" t="s">
        <v>0</v>
      </c>
      <c r="B1" s="171"/>
      <c r="C1" s="171"/>
      <c r="D1" s="171"/>
      <c r="E1" s="171"/>
      <c r="F1" s="171"/>
      <c r="G1" s="171"/>
      <c r="H1" s="171"/>
      <c r="I1" s="171"/>
      <c r="J1" s="171"/>
      <c r="K1" s="171"/>
    </row>
    <row r="2" spans="1:11" ht="12.75" customHeight="1">
      <c r="A2" s="158" t="s">
        <v>1</v>
      </c>
      <c r="B2" s="158"/>
      <c r="C2" s="158"/>
      <c r="D2" s="158"/>
      <c r="E2" s="158"/>
      <c r="F2" s="158"/>
      <c r="G2" s="158"/>
      <c r="H2" s="158"/>
      <c r="I2" s="158"/>
      <c r="J2" s="158"/>
      <c r="K2" s="158"/>
    </row>
    <row r="3" spans="1:11" ht="12.75" customHeight="1">
      <c r="A3" s="158" t="s">
        <v>2</v>
      </c>
      <c r="B3" s="158"/>
      <c r="C3" s="158"/>
      <c r="D3" s="158"/>
      <c r="E3" s="158"/>
      <c r="F3" s="158"/>
      <c r="G3" s="158"/>
      <c r="H3" s="158"/>
      <c r="I3" s="158"/>
      <c r="J3" s="158"/>
      <c r="K3" s="158"/>
    </row>
    <row r="4" spans="1:11" ht="15" customHeight="1">
      <c r="A4" s="3"/>
      <c r="B4" s="3"/>
      <c r="C4" s="3"/>
      <c r="D4" s="3"/>
      <c r="E4" s="3"/>
      <c r="F4" s="3"/>
      <c r="G4" s="3"/>
      <c r="H4" s="3"/>
      <c r="I4" s="3"/>
      <c r="J4" s="3"/>
      <c r="K4" s="3"/>
    </row>
    <row r="5" spans="1:11" ht="15.75">
      <c r="A5" s="161" t="s">
        <v>294</v>
      </c>
      <c r="B5" s="161"/>
      <c r="C5" s="161"/>
      <c r="D5" s="161"/>
      <c r="E5" s="161"/>
      <c r="F5" s="161"/>
      <c r="G5" s="161"/>
      <c r="H5" s="161"/>
      <c r="I5" s="161"/>
      <c r="J5" s="161"/>
      <c r="K5" s="161"/>
    </row>
    <row r="6" spans="1:11" ht="15.75">
      <c r="A6" s="94"/>
      <c r="B6" s="94"/>
      <c r="C6" s="94"/>
      <c r="D6" s="94"/>
      <c r="E6" s="94"/>
      <c r="F6" s="94"/>
      <c r="G6" s="94"/>
      <c r="H6" s="94"/>
      <c r="I6" s="94"/>
      <c r="J6" s="94"/>
      <c r="K6" s="94"/>
    </row>
    <row r="7" spans="1:11" ht="12.75" customHeight="1">
      <c r="A7" s="126" t="s">
        <v>207</v>
      </c>
      <c r="B7" s="178" t="s">
        <v>208</v>
      </c>
      <c r="C7" s="178"/>
      <c r="D7" s="178"/>
      <c r="E7" s="178"/>
      <c r="F7" s="178"/>
      <c r="G7" s="178"/>
      <c r="H7" s="178"/>
      <c r="I7" s="178"/>
      <c r="J7" s="178"/>
      <c r="K7" s="178"/>
    </row>
    <row r="8" spans="1:11" ht="12.75" customHeight="1">
      <c r="A8" s="126"/>
      <c r="B8" s="178"/>
      <c r="C8" s="178"/>
      <c r="D8" s="178"/>
      <c r="E8" s="178"/>
      <c r="F8" s="178"/>
      <c r="G8" s="178"/>
      <c r="H8" s="178"/>
      <c r="I8" s="178"/>
      <c r="J8" s="178"/>
      <c r="K8" s="178"/>
    </row>
    <row r="9" spans="1:11" ht="12.75" customHeight="1">
      <c r="A9" s="126"/>
      <c r="B9" s="121"/>
      <c r="C9" s="121"/>
      <c r="D9" s="121"/>
      <c r="E9" s="121"/>
      <c r="F9" s="121"/>
      <c r="G9" s="121"/>
      <c r="H9" s="121"/>
      <c r="I9" s="121"/>
      <c r="J9" s="121"/>
      <c r="K9" s="121"/>
    </row>
    <row r="10" spans="1:13" s="1" customFormat="1" ht="12.75" customHeight="1">
      <c r="A10" s="8" t="s">
        <v>209</v>
      </c>
      <c r="B10" s="26" t="s">
        <v>210</v>
      </c>
      <c r="K10" s="43"/>
      <c r="L10" s="43"/>
      <c r="M10" s="43"/>
    </row>
    <row r="11" spans="1:13" s="1" customFormat="1" ht="12.75" customHeight="1">
      <c r="A11" s="8"/>
      <c r="B11" s="174" t="s">
        <v>303</v>
      </c>
      <c r="C11" s="174"/>
      <c r="D11" s="174"/>
      <c r="E11" s="174"/>
      <c r="F11" s="174"/>
      <c r="G11" s="174"/>
      <c r="H11" s="174"/>
      <c r="I11" s="174"/>
      <c r="J11" s="174"/>
      <c r="K11" s="174"/>
      <c r="L11" s="43"/>
      <c r="M11" s="43"/>
    </row>
    <row r="12" spans="1:13" s="1" customFormat="1" ht="12.75" customHeight="1">
      <c r="A12" s="8"/>
      <c r="B12" s="174"/>
      <c r="C12" s="174"/>
      <c r="D12" s="174"/>
      <c r="E12" s="174"/>
      <c r="F12" s="174"/>
      <c r="G12" s="174"/>
      <c r="H12" s="174"/>
      <c r="I12" s="174"/>
      <c r="J12" s="174"/>
      <c r="K12" s="174"/>
      <c r="L12" s="43"/>
      <c r="M12" s="43"/>
    </row>
    <row r="13" spans="1:13" s="1" customFormat="1" ht="12.75" customHeight="1">
      <c r="A13" s="8"/>
      <c r="B13" s="174"/>
      <c r="C13" s="174"/>
      <c r="D13" s="174"/>
      <c r="E13" s="174"/>
      <c r="F13" s="174"/>
      <c r="G13" s="174"/>
      <c r="H13" s="174"/>
      <c r="I13" s="174"/>
      <c r="J13" s="174"/>
      <c r="K13" s="174"/>
      <c r="L13" s="43"/>
      <c r="M13" s="43"/>
    </row>
    <row r="14" spans="1:13" s="1" customFormat="1" ht="12.75" customHeight="1">
      <c r="A14" s="8"/>
      <c r="B14" s="179"/>
      <c r="C14" s="179"/>
      <c r="D14" s="179"/>
      <c r="E14" s="179"/>
      <c r="F14" s="179"/>
      <c r="G14" s="179"/>
      <c r="H14" s="179"/>
      <c r="I14" s="179"/>
      <c r="J14" s="179"/>
      <c r="K14" s="179"/>
      <c r="L14" s="43"/>
      <c r="M14" s="43"/>
    </row>
    <row r="15" spans="1:13" s="1" customFormat="1" ht="12.75" customHeight="1">
      <c r="A15" s="8"/>
      <c r="B15" s="52"/>
      <c r="C15" s="52"/>
      <c r="D15" s="52"/>
      <c r="E15" s="52"/>
      <c r="F15" s="52"/>
      <c r="G15" s="52"/>
      <c r="H15" s="52"/>
      <c r="I15" s="52"/>
      <c r="J15" s="52"/>
      <c r="K15" s="52"/>
      <c r="L15" s="43"/>
      <c r="M15" s="43"/>
    </row>
    <row r="16" spans="1:18" s="1" customFormat="1" ht="12.75" customHeight="1">
      <c r="A16" s="8" t="s">
        <v>211</v>
      </c>
      <c r="B16" s="26" t="s">
        <v>212</v>
      </c>
      <c r="K16" s="43"/>
      <c r="L16" s="43"/>
      <c r="M16" s="43"/>
      <c r="N16" s="2"/>
      <c r="O16" s="23"/>
      <c r="P16" s="23"/>
      <c r="Q16" s="23"/>
      <c r="R16" s="2"/>
    </row>
    <row r="17" spans="1:18" s="1" customFormat="1" ht="12.75" customHeight="1">
      <c r="A17" s="8"/>
      <c r="B17" s="174" t="s">
        <v>297</v>
      </c>
      <c r="C17" s="174"/>
      <c r="D17" s="174"/>
      <c r="E17" s="174"/>
      <c r="F17" s="174"/>
      <c r="G17" s="174"/>
      <c r="H17" s="174"/>
      <c r="I17" s="174"/>
      <c r="J17" s="174"/>
      <c r="K17" s="174"/>
      <c r="L17" s="43"/>
      <c r="M17" s="43"/>
      <c r="N17" s="2"/>
      <c r="O17" s="23"/>
      <c r="P17" s="23"/>
      <c r="Q17" s="23"/>
      <c r="R17" s="2"/>
    </row>
    <row r="18" spans="1:18" s="1" customFormat="1" ht="12.75" customHeight="1">
      <c r="A18" s="8"/>
      <c r="B18" s="174"/>
      <c r="C18" s="174"/>
      <c r="D18" s="174"/>
      <c r="E18" s="174"/>
      <c r="F18" s="174"/>
      <c r="G18" s="174"/>
      <c r="H18" s="174"/>
      <c r="I18" s="174"/>
      <c r="J18" s="174"/>
      <c r="K18" s="174"/>
      <c r="L18" s="43"/>
      <c r="M18" s="43"/>
      <c r="N18" s="2"/>
      <c r="O18" s="23"/>
      <c r="P18" s="23"/>
      <c r="Q18" s="23"/>
      <c r="R18" s="2"/>
    </row>
    <row r="19" spans="1:18" s="1" customFormat="1" ht="12.75" customHeight="1">
      <c r="A19" s="8"/>
      <c r="B19" s="174"/>
      <c r="C19" s="174"/>
      <c r="D19" s="174"/>
      <c r="E19" s="174"/>
      <c r="F19" s="174"/>
      <c r="G19" s="174"/>
      <c r="H19" s="174"/>
      <c r="I19" s="174"/>
      <c r="J19" s="174"/>
      <c r="K19" s="174"/>
      <c r="L19" s="43"/>
      <c r="M19" s="43"/>
      <c r="N19" s="2"/>
      <c r="O19" s="23"/>
      <c r="P19" s="23"/>
      <c r="Q19" s="23"/>
      <c r="R19" s="2"/>
    </row>
    <row r="20" spans="1:18" s="1" customFormat="1" ht="12.75" customHeight="1">
      <c r="A20" s="8"/>
      <c r="B20" s="127"/>
      <c r="C20" s="127"/>
      <c r="D20" s="127"/>
      <c r="E20" s="127"/>
      <c r="F20" s="127"/>
      <c r="G20" s="127"/>
      <c r="H20" s="127"/>
      <c r="I20" s="127"/>
      <c r="J20" s="127"/>
      <c r="K20" s="127"/>
      <c r="L20" s="43"/>
      <c r="M20" s="43"/>
      <c r="N20" s="2"/>
      <c r="O20" s="23"/>
      <c r="P20" s="23"/>
      <c r="Q20" s="23"/>
      <c r="R20" s="2"/>
    </row>
    <row r="21" spans="1:18" s="1" customFormat="1" ht="12.75" customHeight="1">
      <c r="A21" s="8" t="s">
        <v>213</v>
      </c>
      <c r="B21" s="26" t="s">
        <v>214</v>
      </c>
      <c r="K21" s="43"/>
      <c r="L21" s="43"/>
      <c r="M21" s="43"/>
      <c r="N21" s="2"/>
      <c r="O21" s="23"/>
      <c r="P21" s="23"/>
      <c r="Q21" s="23"/>
      <c r="R21" s="2"/>
    </row>
    <row r="22" spans="1:18" s="1" customFormat="1" ht="12.75" customHeight="1">
      <c r="A22" s="8"/>
      <c r="B22" s="174" t="s">
        <v>292</v>
      </c>
      <c r="C22" s="174"/>
      <c r="D22" s="174"/>
      <c r="E22" s="174"/>
      <c r="F22" s="174"/>
      <c r="G22" s="174"/>
      <c r="H22" s="174"/>
      <c r="I22" s="174"/>
      <c r="J22" s="174"/>
      <c r="K22" s="174"/>
      <c r="L22" s="43"/>
      <c r="M22" s="43"/>
      <c r="N22" s="2"/>
      <c r="O22" s="23"/>
      <c r="P22" s="23"/>
      <c r="Q22" s="23"/>
      <c r="R22" s="2"/>
    </row>
    <row r="23" spans="1:18" s="1" customFormat="1" ht="12.75" customHeight="1">
      <c r="A23" s="8"/>
      <c r="B23" s="174"/>
      <c r="C23" s="174"/>
      <c r="D23" s="174"/>
      <c r="E23" s="174"/>
      <c r="F23" s="174"/>
      <c r="G23" s="174"/>
      <c r="H23" s="174"/>
      <c r="I23" s="174"/>
      <c r="J23" s="174"/>
      <c r="K23" s="174"/>
      <c r="L23" s="43"/>
      <c r="M23" s="43"/>
      <c r="N23" s="2"/>
      <c r="O23" s="23"/>
      <c r="P23" s="23"/>
      <c r="Q23" s="23"/>
      <c r="R23" s="2"/>
    </row>
    <row r="24" spans="1:18" s="1" customFormat="1" ht="12.75" customHeight="1">
      <c r="A24" s="8"/>
      <c r="B24" s="127"/>
      <c r="C24" s="127"/>
      <c r="D24" s="127"/>
      <c r="E24" s="127"/>
      <c r="F24" s="127"/>
      <c r="G24" s="127"/>
      <c r="H24" s="127"/>
      <c r="I24" s="127"/>
      <c r="J24" s="127"/>
      <c r="K24" s="127"/>
      <c r="L24" s="43"/>
      <c r="M24" s="43"/>
      <c r="N24" s="2"/>
      <c r="O24" s="23"/>
      <c r="P24" s="23"/>
      <c r="Q24" s="23"/>
      <c r="R24" s="2"/>
    </row>
    <row r="25" spans="1:18" s="1" customFormat="1" ht="12.75" customHeight="1">
      <c r="A25" s="8" t="s">
        <v>215</v>
      </c>
      <c r="B25" s="26" t="s">
        <v>216</v>
      </c>
      <c r="C25" s="128"/>
      <c r="D25" s="128"/>
      <c r="E25" s="128"/>
      <c r="F25" s="128"/>
      <c r="G25" s="128"/>
      <c r="H25" s="128"/>
      <c r="I25" s="128"/>
      <c r="J25" s="128"/>
      <c r="K25" s="128"/>
      <c r="L25" s="43"/>
      <c r="M25" s="43"/>
      <c r="N25" s="2"/>
      <c r="O25" s="23"/>
      <c r="P25" s="23"/>
      <c r="Q25" s="23"/>
      <c r="R25" s="2"/>
    </row>
    <row r="26" spans="1:18" s="1" customFormat="1" ht="12.75" customHeight="1">
      <c r="A26" s="8"/>
      <c r="B26" s="180" t="s">
        <v>217</v>
      </c>
      <c r="C26" s="180"/>
      <c r="D26" s="180"/>
      <c r="E26" s="180"/>
      <c r="F26" s="180"/>
      <c r="G26" s="180"/>
      <c r="H26" s="180"/>
      <c r="I26" s="180"/>
      <c r="J26" s="180"/>
      <c r="K26" s="180"/>
      <c r="L26" s="43"/>
      <c r="M26" s="43"/>
      <c r="N26" s="2"/>
      <c r="O26" s="23"/>
      <c r="P26" s="23"/>
      <c r="Q26" s="23"/>
      <c r="R26" s="2"/>
    </row>
    <row r="27" spans="1:13" s="1" customFormat="1" ht="12.75" customHeight="1">
      <c r="A27" s="8"/>
      <c r="B27" s="52"/>
      <c r="C27" s="52"/>
      <c r="D27" s="52"/>
      <c r="E27" s="52"/>
      <c r="F27" s="52"/>
      <c r="G27" s="52"/>
      <c r="H27" s="52"/>
      <c r="I27" s="52"/>
      <c r="J27" s="52"/>
      <c r="K27" s="52"/>
      <c r="L27" s="43"/>
      <c r="M27" s="43"/>
    </row>
    <row r="28" spans="1:13" s="1" customFormat="1" ht="12.75" customHeight="1">
      <c r="A28" s="8" t="s">
        <v>218</v>
      </c>
      <c r="B28" s="26" t="s">
        <v>21</v>
      </c>
      <c r="K28" s="43"/>
      <c r="L28" s="43"/>
      <c r="M28" s="43"/>
    </row>
    <row r="29" spans="1:13" s="1" customFormat="1" ht="12.75" customHeight="1">
      <c r="A29" s="8"/>
      <c r="B29" s="26"/>
      <c r="E29" s="158" t="s">
        <v>5</v>
      </c>
      <c r="F29" s="158"/>
      <c r="G29" s="158"/>
      <c r="H29" s="3"/>
      <c r="I29" s="158" t="s">
        <v>6</v>
      </c>
      <c r="J29" s="158"/>
      <c r="K29" s="158"/>
      <c r="L29" s="43"/>
      <c r="M29" s="43"/>
    </row>
    <row r="30" spans="1:13" s="1" customFormat="1" ht="12.75" customHeight="1">
      <c r="A30" s="8"/>
      <c r="B30" s="26"/>
      <c r="E30" s="29"/>
      <c r="F30" s="29"/>
      <c r="G30" s="29" t="s">
        <v>7</v>
      </c>
      <c r="H30" s="29"/>
      <c r="I30" s="29"/>
      <c r="J30" s="29"/>
      <c r="K30" s="29" t="s">
        <v>7</v>
      </c>
      <c r="L30" s="43"/>
      <c r="M30" s="43"/>
    </row>
    <row r="31" spans="1:13" s="1" customFormat="1" ht="12.75" customHeight="1">
      <c r="A31" s="8"/>
      <c r="B31" s="26"/>
      <c r="E31" s="15" t="s">
        <v>8</v>
      </c>
      <c r="G31" s="15" t="s">
        <v>9</v>
      </c>
      <c r="H31" s="29"/>
      <c r="I31" s="15" t="s">
        <v>8</v>
      </c>
      <c r="J31" s="29"/>
      <c r="K31" s="15" t="s">
        <v>9</v>
      </c>
      <c r="L31" s="43"/>
      <c r="M31" s="43"/>
    </row>
    <row r="32" spans="1:13" s="1" customFormat="1" ht="12.75" customHeight="1">
      <c r="A32" s="8"/>
      <c r="B32" s="26"/>
      <c r="E32" s="29" t="s">
        <v>10</v>
      </c>
      <c r="F32" s="29"/>
      <c r="G32" s="29" t="s">
        <v>10</v>
      </c>
      <c r="H32" s="29"/>
      <c r="I32" s="29" t="s">
        <v>11</v>
      </c>
      <c r="J32" s="29"/>
      <c r="K32" s="29" t="s">
        <v>12</v>
      </c>
      <c r="L32" s="43"/>
      <c r="M32" s="43"/>
    </row>
    <row r="33" spans="1:13" s="1" customFormat="1" ht="12.75" customHeight="1">
      <c r="A33" s="8"/>
      <c r="B33" s="26"/>
      <c r="E33" s="129">
        <f>'Con PL'!D13</f>
        <v>38990</v>
      </c>
      <c r="F33" s="129"/>
      <c r="G33" s="129">
        <f>'Con PL'!F13</f>
        <v>38625</v>
      </c>
      <c r="H33" s="129"/>
      <c r="I33" s="129">
        <f>'Con PL'!H13</f>
        <v>38990</v>
      </c>
      <c r="J33" s="129"/>
      <c r="K33" s="129">
        <f>'Con PL'!J13</f>
        <v>38625</v>
      </c>
      <c r="L33" s="43"/>
      <c r="M33" s="43"/>
    </row>
    <row r="34" spans="1:13" s="1" customFormat="1" ht="12.75" customHeight="1">
      <c r="A34" s="8"/>
      <c r="B34" s="26"/>
      <c r="E34" s="3" t="s">
        <v>13</v>
      </c>
      <c r="F34" s="3"/>
      <c r="G34" s="3" t="s">
        <v>13</v>
      </c>
      <c r="H34" s="3"/>
      <c r="I34" s="3" t="s">
        <v>13</v>
      </c>
      <c r="J34" s="3"/>
      <c r="K34" s="3" t="s">
        <v>13</v>
      </c>
      <c r="L34" s="43"/>
      <c r="M34" s="43"/>
    </row>
    <row r="35" spans="1:13" s="1" customFormat="1" ht="12.75" customHeight="1">
      <c r="A35" s="8"/>
      <c r="B35" s="160" t="s">
        <v>219</v>
      </c>
      <c r="C35" s="160"/>
      <c r="D35" s="160"/>
      <c r="I35" s="15"/>
      <c r="K35" s="130"/>
      <c r="L35" s="43"/>
      <c r="M35" s="43"/>
    </row>
    <row r="36" spans="1:13" s="1" customFormat="1" ht="12.75" customHeight="1">
      <c r="A36" s="8"/>
      <c r="B36" s="160"/>
      <c r="C36" s="160"/>
      <c r="D36" s="160"/>
      <c r="E36" s="131">
        <f>-'Con PL'!D29</f>
        <v>133</v>
      </c>
      <c r="F36" s="15"/>
      <c r="G36" s="21">
        <v>-7</v>
      </c>
      <c r="I36" s="131">
        <f>-'Con PL'!H29</f>
        <v>466</v>
      </c>
      <c r="J36" s="15"/>
      <c r="K36" s="155">
        <v>0</v>
      </c>
      <c r="L36" s="43"/>
      <c r="M36" s="43"/>
    </row>
    <row r="37" spans="1:13" s="1" customFormat="1" ht="12.75" customHeight="1">
      <c r="A37" s="8"/>
      <c r="K37" s="43"/>
      <c r="L37" s="43"/>
      <c r="M37" s="43"/>
    </row>
    <row r="38" spans="1:13" s="1" customFormat="1" ht="12.75" customHeight="1">
      <c r="A38" s="15"/>
      <c r="B38" s="160" t="s">
        <v>220</v>
      </c>
      <c r="C38" s="160"/>
      <c r="D38" s="160"/>
      <c r="E38" s="160"/>
      <c r="F38" s="160"/>
      <c r="G38" s="160"/>
      <c r="H38" s="160"/>
      <c r="I38" s="160"/>
      <c r="J38" s="160"/>
      <c r="K38" s="160"/>
      <c r="L38" s="43"/>
      <c r="M38" s="43"/>
    </row>
    <row r="39" spans="1:13" s="1" customFormat="1" ht="12.75" customHeight="1">
      <c r="A39" s="15"/>
      <c r="B39" s="160"/>
      <c r="C39" s="160"/>
      <c r="D39" s="160"/>
      <c r="E39" s="160"/>
      <c r="F39" s="160"/>
      <c r="G39" s="160"/>
      <c r="H39" s="160"/>
      <c r="I39" s="160"/>
      <c r="J39" s="160"/>
      <c r="K39" s="160"/>
      <c r="L39" s="43"/>
      <c r="M39" s="43"/>
    </row>
    <row r="40" spans="1:13" s="1" customFormat="1" ht="12.75" customHeight="1">
      <c r="A40" s="15"/>
      <c r="B40" s="25"/>
      <c r="C40" s="25"/>
      <c r="D40" s="25"/>
      <c r="E40" s="25"/>
      <c r="F40" s="25"/>
      <c r="G40" s="25"/>
      <c r="H40" s="25"/>
      <c r="I40" s="25"/>
      <c r="J40" s="25"/>
      <c r="K40" s="25"/>
      <c r="L40" s="43"/>
      <c r="M40" s="43"/>
    </row>
    <row r="41" spans="1:13" s="1" customFormat="1" ht="12.75" customHeight="1">
      <c r="A41" s="15"/>
      <c r="B41" s="174" t="s">
        <v>221</v>
      </c>
      <c r="C41" s="174"/>
      <c r="D41" s="174"/>
      <c r="E41" s="174"/>
      <c r="F41" s="174"/>
      <c r="G41" s="174"/>
      <c r="H41" s="174"/>
      <c r="I41" s="174"/>
      <c r="J41" s="174"/>
      <c r="K41" s="174"/>
      <c r="L41" s="43"/>
      <c r="M41" s="43"/>
    </row>
    <row r="42" spans="1:13" s="1" customFormat="1" ht="12.75" customHeight="1">
      <c r="A42" s="15"/>
      <c r="B42" s="174"/>
      <c r="C42" s="174"/>
      <c r="D42" s="174"/>
      <c r="E42" s="174"/>
      <c r="F42" s="174"/>
      <c r="G42" s="174"/>
      <c r="H42" s="174"/>
      <c r="I42" s="174"/>
      <c r="J42" s="174"/>
      <c r="K42" s="174"/>
      <c r="L42" s="43"/>
      <c r="M42" s="43"/>
    </row>
    <row r="43" spans="1:13" s="1" customFormat="1" ht="12.75" customHeight="1">
      <c r="A43" s="8"/>
      <c r="B43" s="174"/>
      <c r="C43" s="174"/>
      <c r="D43" s="174"/>
      <c r="E43" s="174"/>
      <c r="F43" s="174"/>
      <c r="G43" s="174"/>
      <c r="H43" s="174"/>
      <c r="I43" s="174"/>
      <c r="J43" s="174"/>
      <c r="K43" s="174"/>
      <c r="L43" s="43"/>
      <c r="M43" s="43"/>
    </row>
    <row r="44" spans="1:13" s="1" customFormat="1" ht="12.75" customHeight="1">
      <c r="A44" s="8"/>
      <c r="B44" s="174"/>
      <c r="C44" s="174"/>
      <c r="D44" s="174"/>
      <c r="E44" s="174"/>
      <c r="F44" s="174"/>
      <c r="G44" s="174"/>
      <c r="H44" s="174"/>
      <c r="I44" s="174"/>
      <c r="J44" s="174"/>
      <c r="K44" s="174"/>
      <c r="L44" s="43"/>
      <c r="M44" s="43"/>
    </row>
    <row r="45" spans="1:13" s="1" customFormat="1" ht="12.75" customHeight="1">
      <c r="A45" s="15"/>
      <c r="B45" s="55"/>
      <c r="C45" s="132"/>
      <c r="D45" s="132"/>
      <c r="G45" s="60"/>
      <c r="H45" s="133"/>
      <c r="I45" s="60"/>
      <c r="J45" s="133"/>
      <c r="K45" s="60"/>
      <c r="L45" s="43"/>
      <c r="M45" s="43"/>
    </row>
    <row r="46" spans="1:13" s="1" customFormat="1" ht="12.75" customHeight="1">
      <c r="A46" s="8" t="s">
        <v>222</v>
      </c>
      <c r="B46" s="26" t="s">
        <v>223</v>
      </c>
      <c r="H46" s="133"/>
      <c r="I46" s="60"/>
      <c r="J46" s="133"/>
      <c r="K46" s="60"/>
      <c r="L46" s="43"/>
      <c r="M46" s="43"/>
    </row>
    <row r="47" spans="1:13" s="1" customFormat="1" ht="12.75" customHeight="1">
      <c r="A47" s="8"/>
      <c r="B47" s="134" t="s">
        <v>224</v>
      </c>
      <c r="H47" s="133"/>
      <c r="I47" s="60"/>
      <c r="J47" s="133"/>
      <c r="K47" s="60"/>
      <c r="L47" s="43"/>
      <c r="M47" s="43"/>
    </row>
    <row r="48" spans="1:13" s="1" customFormat="1" ht="12.75" customHeight="1">
      <c r="A48" s="8"/>
      <c r="B48" s="26"/>
      <c r="H48" s="133"/>
      <c r="I48" s="60"/>
      <c r="J48" s="133"/>
      <c r="K48" s="60"/>
      <c r="L48" s="43"/>
      <c r="M48" s="43"/>
    </row>
    <row r="49" spans="1:13" s="1" customFormat="1" ht="12.75" customHeight="1">
      <c r="A49" s="8" t="s">
        <v>225</v>
      </c>
      <c r="B49" s="26" t="s">
        <v>226</v>
      </c>
      <c r="H49" s="133"/>
      <c r="I49" s="60"/>
      <c r="J49" s="133"/>
      <c r="K49" s="60"/>
      <c r="L49" s="43"/>
      <c r="M49" s="43"/>
    </row>
    <row r="50" spans="1:13" s="1" customFormat="1" ht="12.75" customHeight="1">
      <c r="A50" s="15"/>
      <c r="B50" s="134" t="s">
        <v>227</v>
      </c>
      <c r="H50" s="133"/>
      <c r="I50" s="60"/>
      <c r="J50" s="133"/>
      <c r="K50" s="60"/>
      <c r="L50" s="43"/>
      <c r="M50" s="43"/>
    </row>
    <row r="51" spans="1:13" s="1" customFormat="1" ht="12.75" customHeight="1">
      <c r="A51" s="15"/>
      <c r="B51" s="55"/>
      <c r="C51" s="132"/>
      <c r="D51" s="132"/>
      <c r="G51" s="60"/>
      <c r="H51" s="133"/>
      <c r="I51" s="60"/>
      <c r="J51" s="133"/>
      <c r="K51" s="60"/>
      <c r="L51" s="43"/>
      <c r="M51" s="43"/>
    </row>
    <row r="52" spans="1:13" s="1" customFormat="1" ht="12.75" customHeight="1">
      <c r="A52" s="8" t="s">
        <v>228</v>
      </c>
      <c r="B52" s="26" t="s">
        <v>229</v>
      </c>
      <c r="C52" s="132"/>
      <c r="D52" s="132"/>
      <c r="G52" s="60"/>
      <c r="H52" s="133"/>
      <c r="I52" s="60"/>
      <c r="J52" s="133"/>
      <c r="K52" s="60"/>
      <c r="L52" s="43"/>
      <c r="M52" s="43"/>
    </row>
    <row r="53" spans="1:13" s="1" customFormat="1" ht="12.75" customHeight="1">
      <c r="A53" s="15"/>
      <c r="B53" s="134" t="s">
        <v>230</v>
      </c>
      <c r="C53" s="132"/>
      <c r="D53" s="132"/>
      <c r="G53" s="60"/>
      <c r="H53" s="133"/>
      <c r="I53" s="60"/>
      <c r="J53" s="133"/>
      <c r="K53" s="60"/>
      <c r="L53" s="43"/>
      <c r="M53" s="43"/>
    </row>
    <row r="54" spans="1:13" s="1" customFormat="1" ht="12.75" customHeight="1">
      <c r="A54" s="15"/>
      <c r="B54" s="134"/>
      <c r="C54" s="132"/>
      <c r="D54" s="132"/>
      <c r="G54" s="60"/>
      <c r="H54" s="133"/>
      <c r="I54" s="60"/>
      <c r="J54" s="133"/>
      <c r="K54" s="60"/>
      <c r="L54" s="43"/>
      <c r="M54" s="43"/>
    </row>
    <row r="55" spans="1:13" s="1" customFormat="1" ht="12.75" customHeight="1">
      <c r="A55" s="8" t="s">
        <v>231</v>
      </c>
      <c r="B55" s="26" t="s">
        <v>232</v>
      </c>
      <c r="J55" s="25"/>
      <c r="K55" s="25"/>
      <c r="L55" s="43"/>
      <c r="M55" s="43"/>
    </row>
    <row r="56" spans="1:13" s="1" customFormat="1" ht="12.75" customHeight="1">
      <c r="A56" s="8"/>
      <c r="B56" s="26"/>
      <c r="I56" s="15" t="s">
        <v>32</v>
      </c>
      <c r="J56" s="25"/>
      <c r="K56" s="15" t="s">
        <v>32</v>
      </c>
      <c r="L56" s="43"/>
      <c r="M56" s="43"/>
    </row>
    <row r="57" spans="1:13" s="1" customFormat="1" ht="12.75" customHeight="1">
      <c r="A57" s="8"/>
      <c r="B57" s="26"/>
      <c r="I57" s="135">
        <v>38990</v>
      </c>
      <c r="J57" s="25"/>
      <c r="K57" s="135">
        <v>38717</v>
      </c>
      <c r="L57" s="43"/>
      <c r="M57" s="43"/>
    </row>
    <row r="58" spans="1:13" s="1" customFormat="1" ht="12.75" customHeight="1">
      <c r="A58" s="8"/>
      <c r="I58" s="15" t="s">
        <v>13</v>
      </c>
      <c r="J58" s="25"/>
      <c r="K58" s="15" t="s">
        <v>13</v>
      </c>
      <c r="L58" s="43"/>
      <c r="M58" s="43"/>
    </row>
    <row r="59" spans="1:13" s="1" customFormat="1" ht="12.75" customHeight="1">
      <c r="A59" s="8"/>
      <c r="I59" s="15"/>
      <c r="J59" s="25"/>
      <c r="K59" s="15"/>
      <c r="L59" s="43"/>
      <c r="M59" s="43"/>
    </row>
    <row r="60" spans="1:13" s="1" customFormat="1" ht="12.75" customHeight="1">
      <c r="A60" s="8"/>
      <c r="B60" s="1" t="s">
        <v>233</v>
      </c>
      <c r="I60" s="81">
        <f>'Con BS'!C28</f>
        <v>544</v>
      </c>
      <c r="J60" s="25"/>
      <c r="K60" s="81">
        <f>'Con BS'!E28</f>
        <v>576</v>
      </c>
      <c r="L60" s="43"/>
      <c r="M60" s="43"/>
    </row>
    <row r="61" spans="1:13" s="1" customFormat="1" ht="12.75" customHeight="1">
      <c r="A61" s="8"/>
      <c r="B61" s="1" t="s">
        <v>234</v>
      </c>
      <c r="I61" s="10">
        <f>'Con BS'!C43</f>
        <v>2583</v>
      </c>
      <c r="J61" s="25"/>
      <c r="K61" s="10">
        <f>'Con BS'!E43</f>
        <v>2417</v>
      </c>
      <c r="L61" s="43"/>
      <c r="M61" s="43"/>
    </row>
    <row r="62" spans="1:13" s="1" customFormat="1" ht="12.75" customHeight="1">
      <c r="A62" s="8"/>
      <c r="B62" s="26"/>
      <c r="I62" s="14">
        <f>SUM(I60:I61)</f>
        <v>3127</v>
      </c>
      <c r="J62" s="25"/>
      <c r="K62" s="14">
        <f>SUM(K60:K61)</f>
        <v>2993</v>
      </c>
      <c r="L62" s="43"/>
      <c r="M62" s="43"/>
    </row>
    <row r="63" spans="1:13" s="1" customFormat="1" ht="12.75" customHeight="1">
      <c r="A63" s="15"/>
      <c r="B63" s="55" t="s">
        <v>235</v>
      </c>
      <c r="C63" s="132"/>
      <c r="D63" s="132"/>
      <c r="G63" s="60"/>
      <c r="H63" s="133"/>
      <c r="I63" s="60"/>
      <c r="J63" s="133"/>
      <c r="K63" s="60"/>
      <c r="L63" s="43"/>
      <c r="M63" s="43"/>
    </row>
    <row r="64" spans="1:13" s="1" customFormat="1" ht="12.75" customHeight="1">
      <c r="A64" s="15"/>
      <c r="B64" s="55"/>
      <c r="C64" s="132"/>
      <c r="D64" s="132"/>
      <c r="G64" s="60"/>
      <c r="H64" s="133"/>
      <c r="I64" s="60"/>
      <c r="J64" s="133"/>
      <c r="K64" s="60"/>
      <c r="L64" s="43"/>
      <c r="M64" s="43"/>
    </row>
    <row r="65" spans="1:13" s="1" customFormat="1" ht="12.75" customHeight="1">
      <c r="A65" s="8" t="s">
        <v>236</v>
      </c>
      <c r="B65" s="26" t="s">
        <v>237</v>
      </c>
      <c r="J65" s="133"/>
      <c r="K65" s="60"/>
      <c r="L65" s="43"/>
      <c r="M65" s="43"/>
    </row>
    <row r="66" spans="1:13" s="1" customFormat="1" ht="12.75" customHeight="1">
      <c r="A66" s="15"/>
      <c r="B66" s="160" t="s">
        <v>296</v>
      </c>
      <c r="C66" s="160"/>
      <c r="D66" s="160"/>
      <c r="E66" s="160"/>
      <c r="F66" s="160"/>
      <c r="G66" s="160"/>
      <c r="H66" s="160"/>
      <c r="I66" s="160"/>
      <c r="J66" s="160"/>
      <c r="K66" s="160"/>
      <c r="L66" s="43"/>
      <c r="M66" s="43"/>
    </row>
    <row r="67" spans="1:13" s="1" customFormat="1" ht="12.75" customHeight="1">
      <c r="A67" s="15"/>
      <c r="B67" s="160"/>
      <c r="C67" s="160"/>
      <c r="D67" s="160"/>
      <c r="E67" s="160"/>
      <c r="F67" s="160"/>
      <c r="G67" s="160"/>
      <c r="H67" s="160"/>
      <c r="I67" s="160"/>
      <c r="J67" s="160"/>
      <c r="K67" s="160"/>
      <c r="L67" s="43"/>
      <c r="M67" s="43"/>
    </row>
    <row r="68" spans="1:13" s="1" customFormat="1" ht="12.75" customHeight="1">
      <c r="A68" s="15"/>
      <c r="B68" s="121"/>
      <c r="C68" s="121"/>
      <c r="D68" s="121"/>
      <c r="E68" s="121"/>
      <c r="F68" s="121"/>
      <c r="G68" s="121"/>
      <c r="H68" s="121"/>
      <c r="I68" s="121"/>
      <c r="J68" s="121"/>
      <c r="K68" s="121"/>
      <c r="L68" s="43"/>
      <c r="M68" s="43"/>
    </row>
    <row r="69" spans="1:13" s="1" customFormat="1" ht="12.75" customHeight="1">
      <c r="A69" s="8" t="s">
        <v>238</v>
      </c>
      <c r="B69" s="26" t="s">
        <v>239</v>
      </c>
      <c r="I69" s="10"/>
      <c r="J69" s="25"/>
      <c r="K69" s="25"/>
      <c r="L69" s="43"/>
      <c r="M69" s="43"/>
    </row>
    <row r="70" spans="1:13" s="1" customFormat="1" ht="12.75" customHeight="1">
      <c r="A70" s="8" t="s">
        <v>138</v>
      </c>
      <c r="B70" s="175" t="s">
        <v>240</v>
      </c>
      <c r="C70" s="175"/>
      <c r="D70" s="175"/>
      <c r="E70" s="175"/>
      <c r="F70" s="175"/>
      <c r="G70" s="175"/>
      <c r="H70" s="175"/>
      <c r="I70" s="175"/>
      <c r="J70" s="175"/>
      <c r="K70" s="175"/>
      <c r="L70" s="43"/>
      <c r="M70" s="43"/>
    </row>
    <row r="71" spans="1:13" s="1" customFormat="1" ht="12.75" customHeight="1">
      <c r="A71" s="8"/>
      <c r="B71" s="175"/>
      <c r="C71" s="175"/>
      <c r="D71" s="175"/>
      <c r="E71" s="175"/>
      <c r="F71" s="175"/>
      <c r="G71" s="175"/>
      <c r="H71" s="175"/>
      <c r="I71" s="175"/>
      <c r="J71" s="175"/>
      <c r="K71" s="175"/>
      <c r="L71" s="43"/>
      <c r="M71" s="43"/>
    </row>
    <row r="72" spans="1:13" s="1" customFormat="1" ht="12.75" customHeight="1">
      <c r="A72" s="8"/>
      <c r="B72" s="174" t="s">
        <v>241</v>
      </c>
      <c r="C72" s="174"/>
      <c r="D72" s="174"/>
      <c r="E72" s="174"/>
      <c r="F72" s="174"/>
      <c r="G72" s="174"/>
      <c r="H72" s="174"/>
      <c r="I72" s="174"/>
      <c r="J72" s="174"/>
      <c r="K72" s="174"/>
      <c r="L72" s="43"/>
      <c r="M72" s="43"/>
    </row>
    <row r="73" spans="1:13" s="1" customFormat="1" ht="12.75" customHeight="1">
      <c r="A73" s="8"/>
      <c r="B73" s="174"/>
      <c r="C73" s="174"/>
      <c r="D73" s="174"/>
      <c r="E73" s="174"/>
      <c r="F73" s="174"/>
      <c r="G73" s="174"/>
      <c r="H73" s="174"/>
      <c r="I73" s="174"/>
      <c r="J73" s="174"/>
      <c r="K73" s="174"/>
      <c r="L73" s="43"/>
      <c r="M73" s="43"/>
    </row>
    <row r="74" spans="1:13" s="1" customFormat="1" ht="12.75" customHeight="1">
      <c r="A74" s="8"/>
      <c r="B74" s="136"/>
      <c r="C74" s="136"/>
      <c r="D74" s="136"/>
      <c r="E74" s="136"/>
      <c r="F74" s="136"/>
      <c r="G74" s="136"/>
      <c r="H74" s="136"/>
      <c r="I74" s="136"/>
      <c r="J74" s="136"/>
      <c r="K74" s="136"/>
      <c r="L74" s="43"/>
      <c r="M74" s="43"/>
    </row>
    <row r="75" spans="1:13" s="1" customFormat="1" ht="12.75" customHeight="1">
      <c r="A75" s="8"/>
      <c r="B75" s="174" t="s">
        <v>242</v>
      </c>
      <c r="C75" s="174"/>
      <c r="D75" s="174"/>
      <c r="E75" s="174"/>
      <c r="F75" s="174"/>
      <c r="G75" s="174"/>
      <c r="H75" s="174"/>
      <c r="I75" s="174"/>
      <c r="J75" s="174"/>
      <c r="K75" s="174"/>
      <c r="L75" s="43"/>
      <c r="M75" s="43"/>
    </row>
    <row r="76" spans="1:13" s="1" customFormat="1" ht="12.75" customHeight="1">
      <c r="A76" s="8"/>
      <c r="B76" s="174"/>
      <c r="C76" s="174"/>
      <c r="D76" s="174"/>
      <c r="E76" s="174"/>
      <c r="F76" s="174"/>
      <c r="G76" s="174"/>
      <c r="H76" s="174"/>
      <c r="I76" s="174"/>
      <c r="J76" s="174"/>
      <c r="K76" s="174"/>
      <c r="L76" s="43"/>
      <c r="M76" s="43"/>
    </row>
    <row r="77" spans="1:13" s="1" customFormat="1" ht="12.75" customHeight="1">
      <c r="A77" s="8"/>
      <c r="B77" s="174"/>
      <c r="C77" s="174"/>
      <c r="D77" s="174"/>
      <c r="E77" s="174"/>
      <c r="F77" s="174"/>
      <c r="G77" s="174"/>
      <c r="H77" s="174"/>
      <c r="I77" s="174"/>
      <c r="J77" s="174"/>
      <c r="K77" s="174"/>
      <c r="L77" s="43"/>
      <c r="M77" s="43"/>
    </row>
    <row r="78" spans="1:13" s="1" customFormat="1" ht="12.75" customHeight="1">
      <c r="A78" s="8"/>
      <c r="B78" s="136"/>
      <c r="C78" s="136"/>
      <c r="D78" s="136"/>
      <c r="E78" s="136"/>
      <c r="F78" s="136"/>
      <c r="G78" s="136"/>
      <c r="H78" s="136"/>
      <c r="I78" s="136"/>
      <c r="J78" s="136"/>
      <c r="K78" s="136"/>
      <c r="L78" s="43"/>
      <c r="M78" s="43"/>
    </row>
    <row r="79" spans="1:13" s="1" customFormat="1" ht="12.75" customHeight="1">
      <c r="A79" s="8"/>
      <c r="B79" s="174" t="s">
        <v>243</v>
      </c>
      <c r="C79" s="174"/>
      <c r="D79" s="174"/>
      <c r="E79" s="174"/>
      <c r="F79" s="174"/>
      <c r="G79" s="174"/>
      <c r="H79" s="174"/>
      <c r="I79" s="174"/>
      <c r="J79" s="174"/>
      <c r="K79" s="174"/>
      <c r="L79" s="43"/>
      <c r="M79" s="43"/>
    </row>
    <row r="80" spans="1:13" s="1" customFormat="1" ht="12.75" customHeight="1">
      <c r="A80" s="8"/>
      <c r="B80" s="174"/>
      <c r="C80" s="174"/>
      <c r="D80" s="174"/>
      <c r="E80" s="174"/>
      <c r="F80" s="174"/>
      <c r="G80" s="174"/>
      <c r="H80" s="174"/>
      <c r="I80" s="174"/>
      <c r="J80" s="174"/>
      <c r="K80" s="174"/>
      <c r="L80" s="43"/>
      <c r="M80" s="43"/>
    </row>
    <row r="81" spans="1:13" s="1" customFormat="1" ht="12.75" customHeight="1">
      <c r="A81" s="8"/>
      <c r="B81" s="174"/>
      <c r="C81" s="174"/>
      <c r="D81" s="174"/>
      <c r="E81" s="174"/>
      <c r="F81" s="174"/>
      <c r="G81" s="174"/>
      <c r="H81" s="174"/>
      <c r="I81" s="174"/>
      <c r="J81" s="174"/>
      <c r="K81" s="174"/>
      <c r="L81" s="43"/>
      <c r="M81" s="43"/>
    </row>
    <row r="82" spans="1:13" s="1" customFormat="1" ht="12.75" customHeight="1">
      <c r="A82" s="8"/>
      <c r="B82" s="174"/>
      <c r="C82" s="174"/>
      <c r="D82" s="174"/>
      <c r="E82" s="174"/>
      <c r="F82" s="174"/>
      <c r="G82" s="174"/>
      <c r="H82" s="174"/>
      <c r="I82" s="174"/>
      <c r="J82" s="174"/>
      <c r="K82" s="174"/>
      <c r="L82" s="43"/>
      <c r="M82" s="43"/>
    </row>
    <row r="83" spans="1:13" s="1" customFormat="1" ht="12.75" customHeight="1">
      <c r="A83" s="8"/>
      <c r="B83" s="136"/>
      <c r="C83" s="136"/>
      <c r="D83" s="136"/>
      <c r="E83" s="136"/>
      <c r="F83" s="136"/>
      <c r="G83" s="136"/>
      <c r="H83" s="136"/>
      <c r="I83" s="136"/>
      <c r="J83" s="136"/>
      <c r="K83" s="136"/>
      <c r="L83" s="43"/>
      <c r="M83" s="43"/>
    </row>
    <row r="84" spans="1:13" s="1" customFormat="1" ht="12.75" customHeight="1">
      <c r="A84" s="8"/>
      <c r="B84" s="174" t="s">
        <v>244</v>
      </c>
      <c r="C84" s="174"/>
      <c r="D84" s="174"/>
      <c r="E84" s="174"/>
      <c r="F84" s="174"/>
      <c r="G84" s="174"/>
      <c r="H84" s="174"/>
      <c r="I84" s="174"/>
      <c r="J84" s="174"/>
      <c r="K84" s="174"/>
      <c r="L84" s="43"/>
      <c r="M84" s="43"/>
    </row>
    <row r="85" spans="1:13" s="1" customFormat="1" ht="12.75" customHeight="1">
      <c r="A85" s="8"/>
      <c r="B85" s="174"/>
      <c r="C85" s="174"/>
      <c r="D85" s="174"/>
      <c r="E85" s="174"/>
      <c r="F85" s="174"/>
      <c r="G85" s="174"/>
      <c r="H85" s="174"/>
      <c r="I85" s="174"/>
      <c r="J85" s="174"/>
      <c r="K85" s="174"/>
      <c r="L85" s="43"/>
      <c r="M85" s="43"/>
    </row>
    <row r="86" spans="1:13" s="1" customFormat="1" ht="12.75" customHeight="1">
      <c r="A86" s="8"/>
      <c r="B86" s="174"/>
      <c r="C86" s="174"/>
      <c r="D86" s="174"/>
      <c r="E86" s="174"/>
      <c r="F86" s="174"/>
      <c r="G86" s="174"/>
      <c r="H86" s="174"/>
      <c r="I86" s="174"/>
      <c r="J86" s="174"/>
      <c r="K86" s="174"/>
      <c r="L86" s="43"/>
      <c r="M86" s="43"/>
    </row>
    <row r="87" spans="1:13" s="1" customFormat="1" ht="12.75" customHeight="1">
      <c r="A87" s="8"/>
      <c r="B87" s="137"/>
      <c r="C87" s="137"/>
      <c r="D87" s="137"/>
      <c r="E87" s="137"/>
      <c r="F87" s="137"/>
      <c r="G87" s="137"/>
      <c r="H87" s="137"/>
      <c r="I87" s="137"/>
      <c r="J87" s="137"/>
      <c r="K87" s="137"/>
      <c r="L87" s="43"/>
      <c r="M87" s="43"/>
    </row>
    <row r="88" spans="1:13" s="1" customFormat="1" ht="12.75" customHeight="1">
      <c r="A88" s="8"/>
      <c r="B88" s="174" t="s">
        <v>245</v>
      </c>
      <c r="C88" s="174"/>
      <c r="D88" s="174"/>
      <c r="E88" s="174"/>
      <c r="F88" s="174"/>
      <c r="G88" s="174"/>
      <c r="H88" s="174"/>
      <c r="I88" s="174"/>
      <c r="J88" s="174"/>
      <c r="K88" s="174"/>
      <c r="L88" s="43"/>
      <c r="M88" s="43"/>
    </row>
    <row r="89" spans="1:13" s="1" customFormat="1" ht="12.75" customHeight="1">
      <c r="A89" s="8"/>
      <c r="B89" s="174"/>
      <c r="C89" s="174"/>
      <c r="D89" s="174"/>
      <c r="E89" s="174"/>
      <c r="F89" s="174"/>
      <c r="G89" s="174"/>
      <c r="H89" s="174"/>
      <c r="I89" s="174"/>
      <c r="J89" s="174"/>
      <c r="K89" s="174"/>
      <c r="L89" s="43"/>
      <c r="M89" s="43"/>
    </row>
    <row r="90" spans="1:13" s="1" customFormat="1" ht="12.75" customHeight="1">
      <c r="A90" s="8"/>
      <c r="B90" s="174"/>
      <c r="C90" s="174"/>
      <c r="D90" s="174"/>
      <c r="E90" s="174"/>
      <c r="F90" s="174"/>
      <c r="G90" s="174"/>
      <c r="H90" s="174"/>
      <c r="I90" s="174"/>
      <c r="J90" s="174"/>
      <c r="K90" s="174"/>
      <c r="L90" s="43"/>
      <c r="M90" s="43"/>
    </row>
    <row r="91" spans="1:13" s="1" customFormat="1" ht="12.75" customHeight="1">
      <c r="A91" s="8"/>
      <c r="B91" s="174"/>
      <c r="C91" s="174"/>
      <c r="D91" s="174"/>
      <c r="E91" s="174"/>
      <c r="F91" s="174"/>
      <c r="G91" s="174"/>
      <c r="H91" s="174"/>
      <c r="I91" s="174"/>
      <c r="J91" s="174"/>
      <c r="K91" s="174"/>
      <c r="L91" s="43"/>
      <c r="M91" s="43"/>
    </row>
    <row r="92" spans="1:13" s="1" customFormat="1" ht="12.75" customHeight="1">
      <c r="A92" s="8"/>
      <c r="B92" s="174"/>
      <c r="C92" s="174"/>
      <c r="D92" s="174"/>
      <c r="E92" s="174"/>
      <c r="F92" s="174"/>
      <c r="G92" s="174"/>
      <c r="H92" s="174"/>
      <c r="I92" s="174"/>
      <c r="J92" s="174"/>
      <c r="K92" s="174"/>
      <c r="L92" s="43"/>
      <c r="M92" s="43"/>
    </row>
    <row r="93" spans="1:13" s="1" customFormat="1" ht="12.75" customHeight="1">
      <c r="A93" s="8"/>
      <c r="B93" s="174"/>
      <c r="C93" s="174"/>
      <c r="D93" s="174"/>
      <c r="E93" s="174"/>
      <c r="F93" s="174"/>
      <c r="G93" s="174"/>
      <c r="H93" s="174"/>
      <c r="I93" s="174"/>
      <c r="J93" s="174"/>
      <c r="K93" s="174"/>
      <c r="L93" s="43"/>
      <c r="M93" s="43"/>
    </row>
    <row r="94" spans="1:13" s="1" customFormat="1" ht="12.75" customHeight="1">
      <c r="A94" s="8"/>
      <c r="B94" s="136"/>
      <c r="C94" s="136"/>
      <c r="D94" s="136"/>
      <c r="E94" s="136"/>
      <c r="F94" s="136"/>
      <c r="G94" s="136"/>
      <c r="H94" s="136"/>
      <c r="I94" s="136"/>
      <c r="J94" s="136"/>
      <c r="K94" s="136"/>
      <c r="L94" s="43"/>
      <c r="M94" s="43"/>
    </row>
    <row r="95" spans="1:13" s="1" customFormat="1" ht="12.75" customHeight="1">
      <c r="A95" s="8"/>
      <c r="B95" s="174" t="s">
        <v>305</v>
      </c>
      <c r="C95" s="174"/>
      <c r="D95" s="174"/>
      <c r="E95" s="174"/>
      <c r="F95" s="174"/>
      <c r="G95" s="174"/>
      <c r="H95" s="174"/>
      <c r="I95" s="174"/>
      <c r="J95" s="174"/>
      <c r="K95" s="174"/>
      <c r="L95" s="43"/>
      <c r="M95" s="43"/>
    </row>
    <row r="96" spans="1:13" s="1" customFormat="1" ht="12.75" customHeight="1">
      <c r="A96" s="8"/>
      <c r="B96" s="174"/>
      <c r="C96" s="174"/>
      <c r="D96" s="174"/>
      <c r="E96" s="174"/>
      <c r="F96" s="174"/>
      <c r="G96" s="174"/>
      <c r="H96" s="174"/>
      <c r="I96" s="174"/>
      <c r="J96" s="174"/>
      <c r="K96" s="174"/>
      <c r="L96" s="43"/>
      <c r="M96" s="43"/>
    </row>
    <row r="97" spans="1:13" s="1" customFormat="1" ht="12.75" customHeight="1">
      <c r="A97" s="8"/>
      <c r="B97" s="174"/>
      <c r="C97" s="174"/>
      <c r="D97" s="174"/>
      <c r="E97" s="174"/>
      <c r="F97" s="174"/>
      <c r="G97" s="174"/>
      <c r="H97" s="174"/>
      <c r="I97" s="174"/>
      <c r="J97" s="174"/>
      <c r="K97" s="174"/>
      <c r="L97" s="43"/>
      <c r="M97" s="43"/>
    </row>
    <row r="98" spans="1:13" s="1" customFormat="1" ht="12.75" customHeight="1">
      <c r="A98" s="8"/>
      <c r="B98" s="181"/>
      <c r="C98" s="181"/>
      <c r="D98" s="181"/>
      <c r="E98" s="181"/>
      <c r="F98" s="181"/>
      <c r="G98" s="181"/>
      <c r="H98" s="181"/>
      <c r="I98" s="181"/>
      <c r="J98" s="181"/>
      <c r="K98" s="181"/>
      <c r="L98" s="43"/>
      <c r="M98" s="43"/>
    </row>
    <row r="99" spans="1:13" s="1" customFormat="1" ht="12.75" customHeight="1">
      <c r="A99" s="8"/>
      <c r="B99" s="136"/>
      <c r="C99" s="136"/>
      <c r="D99" s="136"/>
      <c r="E99" s="136"/>
      <c r="F99" s="136"/>
      <c r="G99" s="136"/>
      <c r="H99" s="136"/>
      <c r="I99" s="136"/>
      <c r="J99" s="136"/>
      <c r="K99" s="136"/>
      <c r="L99" s="43"/>
      <c r="M99" s="43"/>
    </row>
    <row r="100" spans="1:13" s="1" customFormat="1" ht="12.75" customHeight="1">
      <c r="A100" s="8"/>
      <c r="B100" s="174" t="s">
        <v>306</v>
      </c>
      <c r="C100" s="174"/>
      <c r="D100" s="174"/>
      <c r="E100" s="174"/>
      <c r="F100" s="174"/>
      <c r="G100" s="174"/>
      <c r="H100" s="174"/>
      <c r="I100" s="174"/>
      <c r="J100" s="174"/>
      <c r="K100" s="174"/>
      <c r="L100" s="43"/>
      <c r="M100" s="43"/>
    </row>
    <row r="101" spans="1:13" s="1" customFormat="1" ht="12.75" customHeight="1">
      <c r="A101" s="8"/>
      <c r="B101" s="174"/>
      <c r="C101" s="174"/>
      <c r="D101" s="174"/>
      <c r="E101" s="174"/>
      <c r="F101" s="174"/>
      <c r="G101" s="174"/>
      <c r="H101" s="174"/>
      <c r="I101" s="174"/>
      <c r="J101" s="174"/>
      <c r="K101" s="174"/>
      <c r="L101" s="43"/>
      <c r="M101" s="43"/>
    </row>
    <row r="102" spans="1:13" s="1" customFormat="1" ht="12.75" customHeight="1">
      <c r="A102" s="8"/>
      <c r="B102" s="174"/>
      <c r="C102" s="174"/>
      <c r="D102" s="174"/>
      <c r="E102" s="174"/>
      <c r="F102" s="174"/>
      <c r="G102" s="174"/>
      <c r="H102" s="174"/>
      <c r="I102" s="174"/>
      <c r="J102" s="174"/>
      <c r="K102" s="174"/>
      <c r="L102" s="43"/>
      <c r="M102" s="43"/>
    </row>
    <row r="103" spans="1:13" s="1" customFormat="1" ht="12.75" customHeight="1">
      <c r="A103" s="8"/>
      <c r="B103" s="156"/>
      <c r="C103" s="156"/>
      <c r="D103" s="156"/>
      <c r="E103" s="156"/>
      <c r="F103" s="156"/>
      <c r="G103" s="156"/>
      <c r="H103" s="156"/>
      <c r="I103" s="156"/>
      <c r="J103" s="156"/>
      <c r="K103" s="156"/>
      <c r="L103" s="43"/>
      <c r="M103" s="43"/>
    </row>
    <row r="104" spans="1:13" s="1" customFormat="1" ht="12.75" customHeight="1">
      <c r="A104" s="8"/>
      <c r="B104" s="174" t="s">
        <v>307</v>
      </c>
      <c r="C104" s="174"/>
      <c r="D104" s="174"/>
      <c r="E104" s="174"/>
      <c r="F104" s="174"/>
      <c r="G104" s="174"/>
      <c r="H104" s="174"/>
      <c r="I104" s="174"/>
      <c r="J104" s="174"/>
      <c r="K104" s="174"/>
      <c r="L104" s="43"/>
      <c r="M104" s="43"/>
    </row>
    <row r="105" spans="1:13" s="1" customFormat="1" ht="12.75" customHeight="1">
      <c r="A105" s="8"/>
      <c r="B105" s="174"/>
      <c r="C105" s="174"/>
      <c r="D105" s="174"/>
      <c r="E105" s="174"/>
      <c r="F105" s="174"/>
      <c r="G105" s="174"/>
      <c r="H105" s="174"/>
      <c r="I105" s="174"/>
      <c r="J105" s="174"/>
      <c r="K105" s="174"/>
      <c r="L105" s="43"/>
      <c r="M105" s="43"/>
    </row>
    <row r="106" spans="1:13" s="1" customFormat="1" ht="12.75" customHeight="1">
      <c r="A106" s="8"/>
      <c r="B106" s="174"/>
      <c r="C106" s="174"/>
      <c r="D106" s="174"/>
      <c r="E106" s="174"/>
      <c r="F106" s="174"/>
      <c r="G106" s="174"/>
      <c r="H106" s="174"/>
      <c r="I106" s="174"/>
      <c r="J106" s="174"/>
      <c r="K106" s="174"/>
      <c r="L106" s="43"/>
      <c r="M106" s="43"/>
    </row>
    <row r="107" spans="1:13" s="1" customFormat="1" ht="12.75" customHeight="1">
      <c r="A107" s="8"/>
      <c r="B107" s="123"/>
      <c r="C107" s="123"/>
      <c r="D107" s="123"/>
      <c r="E107" s="123"/>
      <c r="F107" s="123"/>
      <c r="G107" s="123"/>
      <c r="H107" s="123"/>
      <c r="I107" s="123"/>
      <c r="J107" s="123"/>
      <c r="K107" s="123"/>
      <c r="L107" s="43"/>
      <c r="M107" s="43"/>
    </row>
    <row r="108" spans="1:13" s="1" customFormat="1" ht="12.75" customHeight="1">
      <c r="A108" s="8" t="s">
        <v>142</v>
      </c>
      <c r="B108" s="175" t="s">
        <v>246</v>
      </c>
      <c r="C108" s="175"/>
      <c r="D108" s="175"/>
      <c r="E108" s="175"/>
      <c r="F108" s="175"/>
      <c r="G108" s="175"/>
      <c r="H108" s="175"/>
      <c r="I108" s="175"/>
      <c r="J108" s="175"/>
      <c r="K108" s="175"/>
      <c r="L108" s="43"/>
      <c r="M108" s="43"/>
    </row>
    <row r="109" spans="2:13" s="1" customFormat="1" ht="12.75" customHeight="1">
      <c r="B109" s="160" t="s">
        <v>247</v>
      </c>
      <c r="C109" s="160"/>
      <c r="D109" s="160"/>
      <c r="E109" s="160"/>
      <c r="F109" s="160"/>
      <c r="G109" s="160"/>
      <c r="H109" s="160"/>
      <c r="I109" s="160"/>
      <c r="J109" s="160"/>
      <c r="K109" s="160"/>
      <c r="L109" s="43"/>
      <c r="M109" s="43"/>
    </row>
    <row r="110" spans="1:13" s="1" customFormat="1" ht="12.75" customHeight="1">
      <c r="A110" s="8"/>
      <c r="B110" s="160"/>
      <c r="C110" s="160"/>
      <c r="D110" s="160"/>
      <c r="E110" s="160"/>
      <c r="F110" s="160"/>
      <c r="G110" s="160"/>
      <c r="H110" s="160"/>
      <c r="I110" s="160"/>
      <c r="J110" s="160"/>
      <c r="K110" s="160"/>
      <c r="L110" s="43"/>
      <c r="M110" s="43"/>
    </row>
    <row r="111" spans="1:13" s="1" customFormat="1" ht="12.75" customHeight="1">
      <c r="A111" s="8"/>
      <c r="B111" s="160"/>
      <c r="C111" s="160"/>
      <c r="D111" s="160"/>
      <c r="E111" s="160"/>
      <c r="F111" s="160"/>
      <c r="G111" s="160"/>
      <c r="H111" s="160"/>
      <c r="I111" s="160"/>
      <c r="J111" s="160"/>
      <c r="K111" s="160"/>
      <c r="L111" s="43"/>
      <c r="M111" s="43"/>
    </row>
    <row r="112" spans="1:13" s="1" customFormat="1" ht="12.75" customHeight="1">
      <c r="A112" s="8"/>
      <c r="B112" s="137"/>
      <c r="C112" s="137"/>
      <c r="D112" s="137"/>
      <c r="E112" s="137"/>
      <c r="F112" s="137"/>
      <c r="G112" s="137"/>
      <c r="H112" s="137"/>
      <c r="I112" s="137"/>
      <c r="J112" s="137"/>
      <c r="K112" s="137"/>
      <c r="L112" s="43"/>
      <c r="M112" s="43"/>
    </row>
    <row r="113" spans="1:13" s="1" customFormat="1" ht="12.75" customHeight="1">
      <c r="A113" s="8"/>
      <c r="B113" s="174" t="s">
        <v>248</v>
      </c>
      <c r="C113" s="174"/>
      <c r="D113" s="174"/>
      <c r="E113" s="174"/>
      <c r="F113" s="174"/>
      <c r="G113" s="174"/>
      <c r="H113" s="174"/>
      <c r="I113" s="174"/>
      <c r="J113" s="174"/>
      <c r="K113" s="174"/>
      <c r="L113" s="43"/>
      <c r="M113" s="43"/>
    </row>
    <row r="114" spans="1:13" s="1" customFormat="1" ht="12.75" customHeight="1">
      <c r="A114" s="8"/>
      <c r="B114" s="174"/>
      <c r="C114" s="174"/>
      <c r="D114" s="174"/>
      <c r="E114" s="174"/>
      <c r="F114" s="174"/>
      <c r="G114" s="174"/>
      <c r="H114" s="174"/>
      <c r="I114" s="174"/>
      <c r="J114" s="174"/>
      <c r="K114" s="174"/>
      <c r="L114" s="43"/>
      <c r="M114" s="43"/>
    </row>
    <row r="115" spans="1:13" s="1" customFormat="1" ht="12.75" customHeight="1">
      <c r="A115" s="8"/>
      <c r="B115" s="174"/>
      <c r="C115" s="174"/>
      <c r="D115" s="174"/>
      <c r="E115" s="174"/>
      <c r="F115" s="174"/>
      <c r="G115" s="174"/>
      <c r="H115" s="174"/>
      <c r="I115" s="174"/>
      <c r="J115" s="174"/>
      <c r="K115" s="174"/>
      <c r="L115" s="43"/>
      <c r="M115" s="43"/>
    </row>
    <row r="116" spans="1:13" s="1" customFormat="1" ht="12.75" customHeight="1">
      <c r="A116" s="8"/>
      <c r="B116" s="174"/>
      <c r="C116" s="174"/>
      <c r="D116" s="174"/>
      <c r="E116" s="174"/>
      <c r="F116" s="174"/>
      <c r="G116" s="174"/>
      <c r="H116" s="174"/>
      <c r="I116" s="174"/>
      <c r="J116" s="174"/>
      <c r="K116" s="174"/>
      <c r="L116" s="43"/>
      <c r="M116" s="43"/>
    </row>
    <row r="117" spans="1:13" s="1" customFormat="1" ht="12.75" customHeight="1">
      <c r="A117" s="8"/>
      <c r="B117" s="136"/>
      <c r="C117" s="136"/>
      <c r="D117" s="136"/>
      <c r="E117" s="136"/>
      <c r="F117" s="136"/>
      <c r="G117" s="136"/>
      <c r="H117" s="136"/>
      <c r="I117" s="136"/>
      <c r="J117" s="136"/>
      <c r="K117" s="136"/>
      <c r="L117" s="43"/>
      <c r="M117" s="43"/>
    </row>
    <row r="118" spans="1:13" s="1" customFormat="1" ht="12.75" customHeight="1">
      <c r="A118" s="8"/>
      <c r="B118" s="174" t="s">
        <v>249</v>
      </c>
      <c r="C118" s="174"/>
      <c r="D118" s="174"/>
      <c r="E118" s="174"/>
      <c r="F118" s="174"/>
      <c r="G118" s="174"/>
      <c r="H118" s="174"/>
      <c r="I118" s="174"/>
      <c r="J118" s="174"/>
      <c r="K118" s="174"/>
      <c r="L118" s="43"/>
      <c r="M118" s="43"/>
    </row>
    <row r="119" spans="1:13" s="1" customFormat="1" ht="12.75" customHeight="1">
      <c r="A119" s="8"/>
      <c r="B119" s="174"/>
      <c r="C119" s="174"/>
      <c r="D119" s="174"/>
      <c r="E119" s="174"/>
      <c r="F119" s="174"/>
      <c r="G119" s="174"/>
      <c r="H119" s="174"/>
      <c r="I119" s="174"/>
      <c r="J119" s="174"/>
      <c r="K119" s="174"/>
      <c r="L119" s="43"/>
      <c r="M119" s="43"/>
    </row>
    <row r="120" spans="1:13" s="1" customFormat="1" ht="12.75" customHeight="1">
      <c r="A120" s="8"/>
      <c r="B120" s="136"/>
      <c r="C120" s="136"/>
      <c r="D120" s="136"/>
      <c r="E120" s="136"/>
      <c r="F120" s="136"/>
      <c r="G120" s="136"/>
      <c r="H120" s="136"/>
      <c r="I120" s="136"/>
      <c r="J120" s="136"/>
      <c r="K120" s="136"/>
      <c r="L120" s="43"/>
      <c r="M120" s="43"/>
    </row>
    <row r="121" spans="1:13" s="1" customFormat="1" ht="12.75" customHeight="1">
      <c r="A121" s="8"/>
      <c r="B121" s="174" t="s">
        <v>250</v>
      </c>
      <c r="C121" s="174"/>
      <c r="D121" s="174"/>
      <c r="E121" s="174"/>
      <c r="F121" s="174"/>
      <c r="G121" s="174"/>
      <c r="H121" s="174"/>
      <c r="I121" s="174"/>
      <c r="J121" s="174"/>
      <c r="K121" s="174"/>
      <c r="L121" s="43"/>
      <c r="M121" s="43"/>
    </row>
    <row r="122" spans="1:13" s="1" customFormat="1" ht="12.75" customHeight="1">
      <c r="A122" s="8"/>
      <c r="B122" s="174"/>
      <c r="C122" s="174"/>
      <c r="D122" s="174"/>
      <c r="E122" s="174"/>
      <c r="F122" s="174"/>
      <c r="G122" s="174"/>
      <c r="H122" s="174"/>
      <c r="I122" s="174"/>
      <c r="J122" s="174"/>
      <c r="K122" s="174"/>
      <c r="L122" s="43"/>
      <c r="M122" s="43"/>
    </row>
    <row r="123" spans="1:13" s="1" customFormat="1" ht="12.75" customHeight="1">
      <c r="A123" s="8"/>
      <c r="B123" s="136"/>
      <c r="C123" s="136"/>
      <c r="D123" s="136"/>
      <c r="E123" s="136"/>
      <c r="F123" s="136"/>
      <c r="G123" s="136"/>
      <c r="H123" s="136"/>
      <c r="I123" s="136"/>
      <c r="J123" s="136"/>
      <c r="K123" s="136"/>
      <c r="L123" s="43"/>
      <c r="M123" s="43"/>
    </row>
    <row r="124" spans="1:13" s="1" customFormat="1" ht="12.75" customHeight="1">
      <c r="A124" s="8"/>
      <c r="B124" s="174" t="s">
        <v>251</v>
      </c>
      <c r="C124" s="174"/>
      <c r="D124" s="174"/>
      <c r="E124" s="174"/>
      <c r="F124" s="174"/>
      <c r="G124" s="174"/>
      <c r="H124" s="174"/>
      <c r="I124" s="174"/>
      <c r="J124" s="174"/>
      <c r="K124" s="174"/>
      <c r="L124" s="43"/>
      <c r="M124" s="43"/>
    </row>
    <row r="125" spans="1:13" s="1" customFormat="1" ht="12.75" customHeight="1">
      <c r="A125" s="8"/>
      <c r="B125" s="136"/>
      <c r="C125" s="136"/>
      <c r="D125" s="136"/>
      <c r="E125" s="136"/>
      <c r="F125" s="136"/>
      <c r="G125" s="136"/>
      <c r="H125" s="136"/>
      <c r="I125" s="136"/>
      <c r="J125" s="136"/>
      <c r="K125" s="136"/>
      <c r="L125" s="43"/>
      <c r="M125" s="43"/>
    </row>
    <row r="126" spans="1:13" s="1" customFormat="1" ht="12.75" customHeight="1">
      <c r="A126" s="8"/>
      <c r="B126" s="174" t="s">
        <v>298</v>
      </c>
      <c r="C126" s="174"/>
      <c r="D126" s="174"/>
      <c r="E126" s="174"/>
      <c r="F126" s="174"/>
      <c r="G126" s="174"/>
      <c r="H126" s="174"/>
      <c r="I126" s="174"/>
      <c r="J126" s="174"/>
      <c r="K126" s="174"/>
      <c r="L126" s="43"/>
      <c r="M126" s="43"/>
    </row>
    <row r="127" spans="1:13" s="1" customFormat="1" ht="12.75" customHeight="1">
      <c r="A127" s="8"/>
      <c r="B127" s="174"/>
      <c r="C127" s="174"/>
      <c r="D127" s="174"/>
      <c r="E127" s="174"/>
      <c r="F127" s="174"/>
      <c r="G127" s="174"/>
      <c r="H127" s="174"/>
      <c r="I127" s="174"/>
      <c r="J127" s="174"/>
      <c r="K127" s="174"/>
      <c r="L127" s="43"/>
      <c r="M127" s="43"/>
    </row>
    <row r="128" spans="1:13" s="1" customFormat="1" ht="12.75" customHeight="1">
      <c r="A128" s="8"/>
      <c r="B128" s="179"/>
      <c r="C128" s="179"/>
      <c r="D128" s="179"/>
      <c r="E128" s="179"/>
      <c r="F128" s="179"/>
      <c r="G128" s="179"/>
      <c r="H128" s="179"/>
      <c r="I128" s="179"/>
      <c r="J128" s="179"/>
      <c r="K128" s="179"/>
      <c r="L128" s="43"/>
      <c r="M128" s="43"/>
    </row>
    <row r="129" spans="1:13" s="1" customFormat="1" ht="12.75" customHeight="1">
      <c r="A129" s="8"/>
      <c r="B129" s="136"/>
      <c r="C129" s="136"/>
      <c r="D129" s="136"/>
      <c r="E129" s="136"/>
      <c r="F129" s="136"/>
      <c r="G129" s="136"/>
      <c r="H129" s="136"/>
      <c r="I129" s="136"/>
      <c r="J129" s="136"/>
      <c r="K129" s="136"/>
      <c r="L129" s="43"/>
      <c r="M129" s="43"/>
    </row>
    <row r="130" spans="1:13" s="1" customFormat="1" ht="12.75" customHeight="1">
      <c r="A130" s="8" t="s">
        <v>252</v>
      </c>
      <c r="B130" s="175" t="s">
        <v>308</v>
      </c>
      <c r="C130" s="175"/>
      <c r="D130" s="175"/>
      <c r="E130" s="175"/>
      <c r="F130" s="175"/>
      <c r="G130" s="175"/>
      <c r="H130" s="175"/>
      <c r="I130" s="175"/>
      <c r="J130" s="175"/>
      <c r="K130" s="175"/>
      <c r="L130" s="43"/>
      <c r="M130" s="43"/>
    </row>
    <row r="131" spans="2:13" s="1" customFormat="1" ht="12.75" customHeight="1">
      <c r="B131" s="160" t="s">
        <v>301</v>
      </c>
      <c r="C131" s="160"/>
      <c r="D131" s="160"/>
      <c r="E131" s="160"/>
      <c r="F131" s="160"/>
      <c r="G131" s="160"/>
      <c r="H131" s="160"/>
      <c r="I131" s="160"/>
      <c r="J131" s="160"/>
      <c r="K131" s="160"/>
      <c r="L131" s="43"/>
      <c r="M131" s="43"/>
    </row>
    <row r="132" spans="1:13" s="1" customFormat="1" ht="12.75" customHeight="1">
      <c r="A132" s="8"/>
      <c r="B132" s="160"/>
      <c r="C132" s="160"/>
      <c r="D132" s="160"/>
      <c r="E132" s="160"/>
      <c r="F132" s="160"/>
      <c r="G132" s="160"/>
      <c r="H132" s="160"/>
      <c r="I132" s="160"/>
      <c r="J132" s="160"/>
      <c r="K132" s="160"/>
      <c r="L132" s="43"/>
      <c r="M132" s="43"/>
    </row>
    <row r="133" spans="1:13" s="1" customFormat="1" ht="12.75" customHeight="1">
      <c r="A133" s="8"/>
      <c r="B133" s="137"/>
      <c r="C133" s="137"/>
      <c r="D133" s="137"/>
      <c r="E133" s="137"/>
      <c r="F133" s="137"/>
      <c r="G133" s="137"/>
      <c r="H133" s="137"/>
      <c r="I133" s="137"/>
      <c r="J133" s="137"/>
      <c r="K133" s="137"/>
      <c r="L133" s="43"/>
      <c r="M133" s="43"/>
    </row>
    <row r="134" spans="1:13" s="1" customFormat="1" ht="12.75" customHeight="1">
      <c r="A134" s="8"/>
      <c r="B134" s="174" t="s">
        <v>302</v>
      </c>
      <c r="C134" s="174"/>
      <c r="D134" s="174"/>
      <c r="E134" s="174"/>
      <c r="F134" s="174"/>
      <c r="G134" s="174"/>
      <c r="H134" s="174"/>
      <c r="I134" s="174"/>
      <c r="J134" s="174"/>
      <c r="K134" s="174"/>
      <c r="L134" s="43"/>
      <c r="M134" s="43"/>
    </row>
    <row r="135" spans="1:13" s="1" customFormat="1" ht="12.75" customHeight="1">
      <c r="A135" s="8"/>
      <c r="B135" s="174"/>
      <c r="C135" s="174"/>
      <c r="D135" s="174"/>
      <c r="E135" s="174"/>
      <c r="F135" s="174"/>
      <c r="G135" s="174"/>
      <c r="H135" s="174"/>
      <c r="I135" s="174"/>
      <c r="J135" s="174"/>
      <c r="K135" s="174"/>
      <c r="L135" s="43"/>
      <c r="M135" s="43"/>
    </row>
    <row r="136" spans="1:13" s="1" customFormat="1" ht="12.75" customHeight="1">
      <c r="A136" s="8"/>
      <c r="B136" s="174"/>
      <c r="C136" s="174"/>
      <c r="D136" s="174"/>
      <c r="E136" s="174"/>
      <c r="F136" s="174"/>
      <c r="G136" s="174"/>
      <c r="H136" s="174"/>
      <c r="I136" s="174"/>
      <c r="J136" s="174"/>
      <c r="K136" s="174"/>
      <c r="L136" s="43"/>
      <c r="M136" s="43"/>
    </row>
    <row r="137" spans="1:13" s="1" customFormat="1" ht="12.75" customHeight="1">
      <c r="A137" s="8"/>
      <c r="B137" s="174"/>
      <c r="C137" s="174"/>
      <c r="D137" s="174"/>
      <c r="E137" s="174"/>
      <c r="F137" s="174"/>
      <c r="G137" s="174"/>
      <c r="H137" s="174"/>
      <c r="I137" s="174"/>
      <c r="J137" s="174"/>
      <c r="K137" s="174"/>
      <c r="L137" s="43"/>
      <c r="M137" s="43"/>
    </row>
    <row r="138" spans="1:13" s="1" customFormat="1" ht="12.75" customHeight="1">
      <c r="A138" s="8"/>
      <c r="B138" s="136"/>
      <c r="C138" s="136"/>
      <c r="D138" s="136"/>
      <c r="E138" s="136"/>
      <c r="F138" s="136"/>
      <c r="G138" s="136"/>
      <c r="H138" s="136"/>
      <c r="I138" s="136"/>
      <c r="J138" s="136"/>
      <c r="K138" s="136"/>
      <c r="L138" s="43"/>
      <c r="M138" s="43"/>
    </row>
    <row r="139" spans="1:13" s="1" customFormat="1" ht="12.75" customHeight="1">
      <c r="A139" s="8"/>
      <c r="B139" s="174" t="s">
        <v>253</v>
      </c>
      <c r="C139" s="174"/>
      <c r="D139" s="174"/>
      <c r="E139" s="174"/>
      <c r="F139" s="174"/>
      <c r="G139" s="174"/>
      <c r="H139" s="174"/>
      <c r="I139" s="174"/>
      <c r="J139" s="174"/>
      <c r="K139" s="174"/>
      <c r="L139" s="43"/>
      <c r="M139" s="43"/>
    </row>
    <row r="140" spans="1:13" s="1" customFormat="1" ht="12.75" customHeight="1">
      <c r="A140" s="8"/>
      <c r="B140" s="174"/>
      <c r="C140" s="174"/>
      <c r="D140" s="174"/>
      <c r="E140" s="174"/>
      <c r="F140" s="174"/>
      <c r="G140" s="174"/>
      <c r="H140" s="174"/>
      <c r="I140" s="174"/>
      <c r="J140" s="174"/>
      <c r="K140" s="174"/>
      <c r="L140" s="43"/>
      <c r="M140" s="43"/>
    </row>
    <row r="141" spans="1:13" s="1" customFormat="1" ht="12.75" customHeight="1">
      <c r="A141" s="8"/>
      <c r="B141" s="174"/>
      <c r="C141" s="174"/>
      <c r="D141" s="174"/>
      <c r="E141" s="174"/>
      <c r="F141" s="174"/>
      <c r="G141" s="174"/>
      <c r="H141" s="174"/>
      <c r="I141" s="174"/>
      <c r="J141" s="174"/>
      <c r="K141" s="174"/>
      <c r="L141" s="43"/>
      <c r="M141" s="43"/>
    </row>
    <row r="142" spans="1:13" s="1" customFormat="1" ht="12.75" customHeight="1">
      <c r="A142" s="8"/>
      <c r="B142" s="174"/>
      <c r="C142" s="174"/>
      <c r="D142" s="174"/>
      <c r="E142" s="174"/>
      <c r="F142" s="174"/>
      <c r="G142" s="174"/>
      <c r="H142" s="174"/>
      <c r="I142" s="174"/>
      <c r="J142" s="174"/>
      <c r="K142" s="174"/>
      <c r="L142" s="43"/>
      <c r="M142" s="43"/>
    </row>
    <row r="143" spans="1:13" s="1" customFormat="1" ht="12.75" customHeight="1">
      <c r="A143" s="8"/>
      <c r="B143" s="174"/>
      <c r="C143" s="174"/>
      <c r="D143" s="174"/>
      <c r="E143" s="174"/>
      <c r="F143" s="174"/>
      <c r="G143" s="174"/>
      <c r="H143" s="174"/>
      <c r="I143" s="174"/>
      <c r="J143" s="174"/>
      <c r="K143" s="174"/>
      <c r="L143" s="43"/>
      <c r="M143" s="43"/>
    </row>
    <row r="144" spans="1:13" s="1" customFormat="1" ht="12.75" customHeight="1">
      <c r="A144" s="8"/>
      <c r="B144" s="136"/>
      <c r="C144" s="136"/>
      <c r="D144" s="136"/>
      <c r="E144" s="136"/>
      <c r="F144" s="136"/>
      <c r="G144" s="136"/>
      <c r="H144" s="136"/>
      <c r="I144" s="136"/>
      <c r="J144" s="136"/>
      <c r="K144" s="136"/>
      <c r="L144" s="43"/>
      <c r="M144" s="43"/>
    </row>
    <row r="145" spans="1:13" s="1" customFormat="1" ht="12.75" customHeight="1">
      <c r="A145" s="8"/>
      <c r="B145" s="174" t="s">
        <v>254</v>
      </c>
      <c r="C145" s="174"/>
      <c r="D145" s="174"/>
      <c r="E145" s="174"/>
      <c r="F145" s="174"/>
      <c r="G145" s="174"/>
      <c r="H145" s="174"/>
      <c r="I145" s="174"/>
      <c r="J145" s="174"/>
      <c r="K145" s="174"/>
      <c r="L145" s="43"/>
      <c r="M145" s="43"/>
    </row>
    <row r="146" spans="1:13" s="1" customFormat="1" ht="12.75" customHeight="1">
      <c r="A146" s="8"/>
      <c r="B146" s="174"/>
      <c r="C146" s="174"/>
      <c r="D146" s="174"/>
      <c r="E146" s="174"/>
      <c r="F146" s="174"/>
      <c r="G146" s="174"/>
      <c r="H146" s="174"/>
      <c r="I146" s="174"/>
      <c r="J146" s="174"/>
      <c r="K146" s="174"/>
      <c r="L146" s="43"/>
      <c r="M146" s="43"/>
    </row>
    <row r="147" spans="1:13" s="1" customFormat="1" ht="12.75" customHeight="1">
      <c r="A147" s="8"/>
      <c r="B147" s="174"/>
      <c r="C147" s="174"/>
      <c r="D147" s="174"/>
      <c r="E147" s="174"/>
      <c r="F147" s="174"/>
      <c r="G147" s="174"/>
      <c r="H147" s="174"/>
      <c r="I147" s="174"/>
      <c r="J147" s="174"/>
      <c r="K147" s="174"/>
      <c r="L147" s="43"/>
      <c r="M147" s="43"/>
    </row>
    <row r="148" spans="1:13" s="1" customFormat="1" ht="12.75" customHeight="1">
      <c r="A148" s="8"/>
      <c r="B148" s="174"/>
      <c r="C148" s="174"/>
      <c r="D148" s="174"/>
      <c r="E148" s="174"/>
      <c r="F148" s="174"/>
      <c r="G148" s="174"/>
      <c r="H148" s="174"/>
      <c r="I148" s="174"/>
      <c r="J148" s="174"/>
      <c r="K148" s="174"/>
      <c r="L148" s="43"/>
      <c r="M148" s="43"/>
    </row>
    <row r="149" spans="1:13" s="1" customFormat="1" ht="12.75" customHeight="1">
      <c r="A149" s="8"/>
      <c r="B149" s="136"/>
      <c r="C149" s="136"/>
      <c r="D149" s="136"/>
      <c r="E149" s="136"/>
      <c r="F149" s="136"/>
      <c r="G149" s="136"/>
      <c r="H149" s="136"/>
      <c r="I149" s="136"/>
      <c r="J149" s="136"/>
      <c r="K149" s="136"/>
      <c r="L149" s="43"/>
      <c r="M149" s="43"/>
    </row>
    <row r="150" spans="1:13" s="1" customFormat="1" ht="12.75" customHeight="1">
      <c r="A150" s="8"/>
      <c r="B150" s="174" t="s">
        <v>255</v>
      </c>
      <c r="C150" s="174"/>
      <c r="D150" s="174"/>
      <c r="E150" s="174"/>
      <c r="F150" s="174"/>
      <c r="G150" s="174"/>
      <c r="H150" s="174"/>
      <c r="I150" s="174"/>
      <c r="J150" s="174"/>
      <c r="K150" s="174"/>
      <c r="L150" s="43"/>
      <c r="M150" s="43"/>
    </row>
    <row r="151" spans="1:13" s="1" customFormat="1" ht="29.25" customHeight="1">
      <c r="A151" s="8"/>
      <c r="B151" s="174"/>
      <c r="C151" s="174"/>
      <c r="D151" s="174"/>
      <c r="E151" s="174"/>
      <c r="F151" s="174"/>
      <c r="G151" s="174"/>
      <c r="H151" s="174"/>
      <c r="I151" s="174"/>
      <c r="J151" s="174"/>
      <c r="K151" s="174"/>
      <c r="L151" s="43"/>
      <c r="M151" s="43"/>
    </row>
    <row r="152" spans="1:13" s="1" customFormat="1" ht="12.75" customHeight="1">
      <c r="A152" s="8"/>
      <c r="B152" s="136"/>
      <c r="C152" s="136"/>
      <c r="D152" s="136"/>
      <c r="E152" s="136"/>
      <c r="F152" s="136"/>
      <c r="G152" s="136"/>
      <c r="H152" s="136"/>
      <c r="I152" s="136"/>
      <c r="J152" s="136"/>
      <c r="K152" s="136"/>
      <c r="L152" s="43"/>
      <c r="M152" s="43"/>
    </row>
    <row r="153" spans="1:13" s="1" customFormat="1" ht="12.75" customHeight="1">
      <c r="A153" s="8"/>
      <c r="B153" s="160" t="s">
        <v>293</v>
      </c>
      <c r="C153" s="160"/>
      <c r="D153" s="160"/>
      <c r="E153" s="160"/>
      <c r="F153" s="160"/>
      <c r="G153" s="160"/>
      <c r="H153" s="160"/>
      <c r="I153" s="160"/>
      <c r="J153" s="160"/>
      <c r="K153" s="160"/>
      <c r="L153" s="43"/>
      <c r="M153" s="43"/>
    </row>
    <row r="154" spans="1:13" s="1" customFormat="1" ht="12.75" customHeight="1">
      <c r="A154" s="8"/>
      <c r="B154" s="160"/>
      <c r="C154" s="160"/>
      <c r="D154" s="160"/>
      <c r="E154" s="160"/>
      <c r="F154" s="160"/>
      <c r="G154" s="160"/>
      <c r="H154" s="160"/>
      <c r="I154" s="160"/>
      <c r="J154" s="160"/>
      <c r="K154" s="160"/>
      <c r="L154" s="43"/>
      <c r="M154" s="43"/>
    </row>
    <row r="155" spans="1:13" s="1" customFormat="1" ht="12.75" customHeight="1">
      <c r="A155" s="8"/>
      <c r="B155" s="25"/>
      <c r="C155" s="25"/>
      <c r="D155" s="25"/>
      <c r="E155" s="25"/>
      <c r="F155" s="25"/>
      <c r="G155" s="25"/>
      <c r="H155" s="25"/>
      <c r="I155" s="25"/>
      <c r="J155" s="25"/>
      <c r="K155" s="25"/>
      <c r="L155" s="43"/>
      <c r="M155" s="43"/>
    </row>
    <row r="156" spans="1:13" s="1" customFormat="1" ht="12.75" customHeight="1">
      <c r="A156" s="8" t="s">
        <v>256</v>
      </c>
      <c r="B156" s="26" t="s">
        <v>257</v>
      </c>
      <c r="C156" s="52"/>
      <c r="D156" s="52"/>
      <c r="E156" s="52"/>
      <c r="F156" s="52"/>
      <c r="G156" s="52"/>
      <c r="H156" s="52"/>
      <c r="I156" s="52"/>
      <c r="J156" s="52"/>
      <c r="K156" s="52"/>
      <c r="L156" s="43"/>
      <c r="M156" s="43"/>
    </row>
    <row r="157" spans="1:13" s="1" customFormat="1" ht="12.75" customHeight="1">
      <c r="A157" s="8"/>
      <c r="B157" s="160" t="s">
        <v>171</v>
      </c>
      <c r="C157" s="160"/>
      <c r="D157" s="160"/>
      <c r="E157" s="160"/>
      <c r="F157" s="160"/>
      <c r="G157" s="160"/>
      <c r="H157" s="160"/>
      <c r="I157" s="160"/>
      <c r="J157" s="160"/>
      <c r="K157" s="160"/>
      <c r="L157" s="43"/>
      <c r="M157" s="43"/>
    </row>
    <row r="158" spans="1:13" s="1" customFormat="1" ht="12.75" customHeight="1">
      <c r="A158" s="8"/>
      <c r="B158" s="160"/>
      <c r="C158" s="160"/>
      <c r="D158" s="160"/>
      <c r="E158" s="160"/>
      <c r="F158" s="160"/>
      <c r="G158" s="160"/>
      <c r="H158" s="160"/>
      <c r="I158" s="160"/>
      <c r="J158" s="160"/>
      <c r="K158" s="160"/>
      <c r="L158" s="43"/>
      <c r="M158" s="43"/>
    </row>
    <row r="159" spans="1:13" s="1" customFormat="1" ht="12.75" customHeight="1">
      <c r="A159" s="15"/>
      <c r="B159" s="55"/>
      <c r="C159" s="132"/>
      <c r="D159" s="132"/>
      <c r="G159" s="60"/>
      <c r="H159" s="133"/>
      <c r="I159" s="60"/>
      <c r="J159" s="133"/>
      <c r="K159" s="60"/>
      <c r="L159" s="43"/>
      <c r="M159" s="43"/>
    </row>
    <row r="160" spans="1:13" s="1" customFormat="1" ht="12.75" customHeight="1">
      <c r="A160" s="15"/>
      <c r="B160" s="160" t="s">
        <v>299</v>
      </c>
      <c r="C160" s="160"/>
      <c r="D160" s="160"/>
      <c r="E160" s="160"/>
      <c r="F160" s="160"/>
      <c r="G160" s="160"/>
      <c r="H160" s="160"/>
      <c r="I160" s="160"/>
      <c r="J160" s="160"/>
      <c r="K160" s="160"/>
      <c r="L160" s="43"/>
      <c r="M160" s="43"/>
    </row>
    <row r="161" spans="1:13" s="1" customFormat="1" ht="12.75" customHeight="1">
      <c r="A161" s="15"/>
      <c r="B161" s="160"/>
      <c r="C161" s="160"/>
      <c r="D161" s="160"/>
      <c r="E161" s="160"/>
      <c r="F161" s="160"/>
      <c r="G161" s="160"/>
      <c r="H161" s="160"/>
      <c r="I161" s="160"/>
      <c r="J161" s="160"/>
      <c r="K161" s="160"/>
      <c r="L161" s="43"/>
      <c r="M161" s="43"/>
    </row>
    <row r="162" spans="1:13" s="1" customFormat="1" ht="12.75" customHeight="1">
      <c r="A162" s="15"/>
      <c r="B162" s="138"/>
      <c r="C162" s="138"/>
      <c r="D162" s="138"/>
      <c r="E162" s="138"/>
      <c r="F162" s="138"/>
      <c r="G162" s="138"/>
      <c r="H162" s="138"/>
      <c r="I162" s="138"/>
      <c r="J162" s="138"/>
      <c r="K162" s="138"/>
      <c r="L162" s="43"/>
      <c r="M162" s="43"/>
    </row>
    <row r="163" spans="1:13" s="1" customFormat="1" ht="12.75" customHeight="1">
      <c r="A163" s="8" t="s">
        <v>258</v>
      </c>
      <c r="B163" s="26" t="s">
        <v>259</v>
      </c>
      <c r="K163" s="43"/>
      <c r="L163" s="43"/>
      <c r="M163" s="43"/>
    </row>
    <row r="164" spans="1:13" s="1" customFormat="1" ht="12.75" customHeight="1">
      <c r="A164" s="8"/>
      <c r="B164" s="26"/>
      <c r="E164" s="158" t="s">
        <v>5</v>
      </c>
      <c r="F164" s="158"/>
      <c r="G164" s="158"/>
      <c r="H164" s="3"/>
      <c r="I164" s="158" t="s">
        <v>6</v>
      </c>
      <c r="J164" s="158"/>
      <c r="K164" s="158"/>
      <c r="L164" s="43"/>
      <c r="M164" s="43"/>
    </row>
    <row r="165" spans="1:13" s="1" customFormat="1" ht="12.75" customHeight="1">
      <c r="A165" s="8"/>
      <c r="B165" s="26"/>
      <c r="E165" s="29"/>
      <c r="F165" s="29"/>
      <c r="G165" s="29" t="s">
        <v>7</v>
      </c>
      <c r="H165" s="29"/>
      <c r="I165" s="29"/>
      <c r="J165" s="29"/>
      <c r="K165" s="29" t="s">
        <v>7</v>
      </c>
      <c r="L165" s="43"/>
      <c r="M165" s="43"/>
    </row>
    <row r="166" spans="1:13" s="1" customFormat="1" ht="12.75" customHeight="1">
      <c r="A166" s="15"/>
      <c r="B166" s="15"/>
      <c r="E166" s="15" t="s">
        <v>8</v>
      </c>
      <c r="G166" s="15" t="s">
        <v>9</v>
      </c>
      <c r="H166" s="29"/>
      <c r="I166" s="15" t="s">
        <v>8</v>
      </c>
      <c r="J166" s="29"/>
      <c r="K166" s="15" t="s">
        <v>9</v>
      </c>
      <c r="L166" s="43"/>
      <c r="M166" s="43"/>
    </row>
    <row r="167" spans="1:13" s="1" customFormat="1" ht="12.75" customHeight="1">
      <c r="A167" s="15"/>
      <c r="B167" s="15"/>
      <c r="E167" s="29" t="s">
        <v>10</v>
      </c>
      <c r="F167" s="29"/>
      <c r="G167" s="29" t="s">
        <v>10</v>
      </c>
      <c r="H167" s="29"/>
      <c r="I167" s="29" t="s">
        <v>11</v>
      </c>
      <c r="J167" s="29"/>
      <c r="K167" s="29" t="s">
        <v>12</v>
      </c>
      <c r="L167" s="43"/>
      <c r="M167" s="43"/>
    </row>
    <row r="168" spans="1:13" s="1" customFormat="1" ht="12.75" customHeight="1">
      <c r="A168" s="15"/>
      <c r="B168" s="15"/>
      <c r="E168" s="129">
        <f>'Con PL'!D13</f>
        <v>38990</v>
      </c>
      <c r="F168" s="129"/>
      <c r="G168" s="129">
        <f>'Con PL'!F13</f>
        <v>38625</v>
      </c>
      <c r="H168" s="129"/>
      <c r="I168" s="129">
        <f>'Con PL'!H13</f>
        <v>38990</v>
      </c>
      <c r="J168" s="129"/>
      <c r="K168" s="129">
        <f>'Con PL'!J13</f>
        <v>38625</v>
      </c>
      <c r="L168" s="43"/>
      <c r="M168" s="43"/>
    </row>
    <row r="169" spans="1:13" s="1" customFormat="1" ht="12.75" customHeight="1">
      <c r="A169" s="15"/>
      <c r="B169" s="15"/>
      <c r="E169" s="3" t="s">
        <v>13</v>
      </c>
      <c r="F169" s="3"/>
      <c r="G169" s="3" t="s">
        <v>13</v>
      </c>
      <c r="H169" s="3"/>
      <c r="I169" s="3" t="s">
        <v>13</v>
      </c>
      <c r="J169" s="3"/>
      <c r="K169" s="3" t="s">
        <v>13</v>
      </c>
      <c r="L169" s="43"/>
      <c r="M169" s="43"/>
    </row>
    <row r="170" spans="1:13" s="1" customFormat="1" ht="12.75" customHeight="1">
      <c r="A170" s="15"/>
      <c r="B170" s="15"/>
      <c r="L170" s="43"/>
      <c r="M170" s="43"/>
    </row>
    <row r="171" spans="1:13" s="1" customFormat="1" ht="12.75" customHeight="1">
      <c r="A171" s="15"/>
      <c r="B171" s="160" t="s">
        <v>260</v>
      </c>
      <c r="C171" s="160"/>
      <c r="D171" s="160"/>
      <c r="I171" s="139"/>
      <c r="K171" s="139"/>
      <c r="L171" s="43"/>
      <c r="M171" s="43"/>
    </row>
    <row r="172" spans="1:13" s="1" customFormat="1" ht="12.75" customHeight="1">
      <c r="A172" s="15"/>
      <c r="B172" s="160"/>
      <c r="C172" s="160"/>
      <c r="D172" s="160"/>
      <c r="E172" s="10">
        <f>+'Con PL'!D31</f>
        <v>2571</v>
      </c>
      <c r="F172" s="2"/>
      <c r="G172" s="11">
        <f>+'Con PL'!F31</f>
        <v>696</v>
      </c>
      <c r="H172" s="2"/>
      <c r="I172" s="10">
        <f>+'Con PL'!H31</f>
        <v>7473</v>
      </c>
      <c r="J172" s="2"/>
      <c r="K172" s="11">
        <f>+'Con PL'!J31</f>
        <v>6821</v>
      </c>
      <c r="L172" s="43"/>
      <c r="M172" s="43"/>
    </row>
    <row r="173" spans="1:13" s="1" customFormat="1" ht="12.75" customHeight="1">
      <c r="A173" s="15"/>
      <c r="B173" s="140"/>
      <c r="C173" s="140"/>
      <c r="D173" s="140"/>
      <c r="G173" s="22"/>
      <c r="I173" s="139"/>
      <c r="K173" s="22"/>
      <c r="L173" s="43"/>
      <c r="M173" s="43"/>
    </row>
    <row r="174" spans="1:13" s="1" customFormat="1" ht="12.75" customHeight="1">
      <c r="A174" s="15"/>
      <c r="B174" s="160" t="s">
        <v>261</v>
      </c>
      <c r="C174" s="160"/>
      <c r="D174" s="160"/>
      <c r="E174" s="10">
        <v>155000</v>
      </c>
      <c r="F174" s="120"/>
      <c r="G174" s="11">
        <v>135444</v>
      </c>
      <c r="I174" s="10">
        <v>155000</v>
      </c>
      <c r="K174" s="11">
        <v>52130</v>
      </c>
      <c r="L174" s="43"/>
      <c r="M174" s="43"/>
    </row>
    <row r="175" spans="1:13" s="1" customFormat="1" ht="12.75" customHeight="1">
      <c r="A175" s="15"/>
      <c r="B175" s="160"/>
      <c r="C175" s="160"/>
      <c r="D175" s="160"/>
      <c r="E175" s="10"/>
      <c r="F175" s="120"/>
      <c r="G175" s="11"/>
      <c r="I175" s="10"/>
      <c r="K175" s="11"/>
      <c r="L175" s="43"/>
      <c r="M175" s="43"/>
    </row>
    <row r="176" spans="1:13" s="1" customFormat="1" ht="12.75" customHeight="1">
      <c r="A176" s="15"/>
      <c r="B176" s="55"/>
      <c r="C176" s="55"/>
      <c r="D176" s="55"/>
      <c r="E176" s="55"/>
      <c r="F176" s="55"/>
      <c r="G176" s="55"/>
      <c r="I176" s="141"/>
      <c r="K176" s="55"/>
      <c r="L176" s="43"/>
      <c r="M176" s="43"/>
    </row>
    <row r="177" spans="1:13" s="1" customFormat="1" ht="12.75" customHeight="1">
      <c r="A177" s="15"/>
      <c r="B177" s="120" t="s">
        <v>262</v>
      </c>
      <c r="C177" s="120"/>
      <c r="D177" s="120"/>
      <c r="E177" s="142">
        <f>ROUND(+E172/E174,4)*100</f>
        <v>1.66</v>
      </c>
      <c r="G177" s="142">
        <f>ROUND(+G172/G174,4)*100</f>
        <v>0.51</v>
      </c>
      <c r="I177" s="142">
        <f>ROUND(+I172/I174,4)*100</f>
        <v>4.82</v>
      </c>
      <c r="K177" s="142">
        <f>ROUND(+K172/K174,4)*100</f>
        <v>13.08</v>
      </c>
      <c r="L177" s="43"/>
      <c r="M177" s="43"/>
    </row>
    <row r="178" spans="1:13" s="1" customFormat="1" ht="12.75" customHeight="1">
      <c r="A178" s="15"/>
      <c r="B178" s="120"/>
      <c r="C178" s="120"/>
      <c r="D178" s="120"/>
      <c r="E178" s="43"/>
      <c r="G178" s="143"/>
      <c r="I178" s="43"/>
      <c r="K178" s="143"/>
      <c r="L178" s="43"/>
      <c r="M178" s="43"/>
    </row>
    <row r="179" spans="1:13" s="1" customFormat="1" ht="12.75" customHeight="1">
      <c r="A179" s="15"/>
      <c r="B179" s="120" t="s">
        <v>263</v>
      </c>
      <c r="C179" s="120"/>
      <c r="D179" s="120"/>
      <c r="E179" s="43"/>
      <c r="G179" s="143"/>
      <c r="I179" s="43"/>
      <c r="K179" s="143"/>
      <c r="L179" s="43"/>
      <c r="M179" s="43"/>
    </row>
    <row r="180" spans="1:13" s="1" customFormat="1" ht="12.75" customHeight="1">
      <c r="A180" s="15"/>
      <c r="B180" s="134"/>
      <c r="C180" s="134"/>
      <c r="D180" s="134"/>
      <c r="E180" s="134"/>
      <c r="F180" s="134"/>
      <c r="G180" s="134"/>
      <c r="H180" s="134"/>
      <c r="I180" s="134"/>
      <c r="J180" s="25"/>
      <c r="K180" s="25"/>
      <c r="L180" s="43"/>
      <c r="M180" s="43"/>
    </row>
    <row r="181" spans="1:13" s="1" customFormat="1" ht="12.75" customHeight="1">
      <c r="A181" s="8" t="s">
        <v>264</v>
      </c>
      <c r="B181" s="144" t="s">
        <v>265</v>
      </c>
      <c r="C181" s="134"/>
      <c r="D181" s="134"/>
      <c r="E181" s="134"/>
      <c r="F181" s="134"/>
      <c r="G181" s="134"/>
      <c r="H181" s="134"/>
      <c r="I181" s="134"/>
      <c r="J181" s="25"/>
      <c r="K181" s="25"/>
      <c r="L181" s="43"/>
      <c r="M181" s="43"/>
    </row>
    <row r="182" spans="1:13" s="1" customFormat="1" ht="12.75" customHeight="1">
      <c r="A182" s="15"/>
      <c r="B182" s="160" t="s">
        <v>266</v>
      </c>
      <c r="C182" s="160"/>
      <c r="D182" s="160"/>
      <c r="E182" s="160"/>
      <c r="F182" s="160"/>
      <c r="G182" s="160"/>
      <c r="H182" s="160"/>
      <c r="I182" s="160"/>
      <c r="J182" s="160"/>
      <c r="K182" s="160"/>
      <c r="L182" s="43"/>
      <c r="M182" s="43"/>
    </row>
    <row r="183" spans="1:13" s="1" customFormat="1" ht="12.75" customHeight="1">
      <c r="A183" s="15"/>
      <c r="B183" s="160"/>
      <c r="C183" s="160"/>
      <c r="D183" s="160"/>
      <c r="E183" s="160"/>
      <c r="F183" s="160"/>
      <c r="G183" s="160"/>
      <c r="H183" s="160"/>
      <c r="I183" s="160"/>
      <c r="J183" s="160"/>
      <c r="K183" s="160"/>
      <c r="L183" s="43"/>
      <c r="M183" s="43"/>
    </row>
    <row r="184" spans="1:13" s="1" customFormat="1" ht="12.75" customHeight="1">
      <c r="A184" s="15"/>
      <c r="C184" s="134"/>
      <c r="D184" s="134"/>
      <c r="G184" s="145" t="s">
        <v>267</v>
      </c>
      <c r="I184" s="145" t="s">
        <v>268</v>
      </c>
      <c r="J184" s="120"/>
      <c r="K184" s="145"/>
      <c r="L184" s="43"/>
      <c r="M184" s="43"/>
    </row>
    <row r="185" spans="1:13" s="1" customFormat="1" ht="12.75" customHeight="1">
      <c r="A185" s="15"/>
      <c r="C185" s="134"/>
      <c r="D185" s="134"/>
      <c r="G185" s="145" t="s">
        <v>269</v>
      </c>
      <c r="I185" s="145" t="s">
        <v>269</v>
      </c>
      <c r="K185" s="145" t="s">
        <v>270</v>
      </c>
      <c r="L185" s="43"/>
      <c r="M185" s="43"/>
    </row>
    <row r="186" spans="1:13" s="1" customFormat="1" ht="12.75" customHeight="1">
      <c r="A186" s="15"/>
      <c r="B186" s="146" t="s">
        <v>271</v>
      </c>
      <c r="C186" s="134"/>
      <c r="D186" s="134"/>
      <c r="G186" s="15" t="s">
        <v>13</v>
      </c>
      <c r="I186" s="15" t="s">
        <v>13</v>
      </c>
      <c r="K186" s="15" t="s">
        <v>13</v>
      </c>
      <c r="L186" s="43"/>
      <c r="M186" s="43"/>
    </row>
    <row r="187" spans="1:13" s="1" customFormat="1" ht="12.75" customHeight="1">
      <c r="A187" s="15"/>
      <c r="B187" s="134"/>
      <c r="C187" s="134"/>
      <c r="D187" s="134"/>
      <c r="G187" s="147"/>
      <c r="I187" s="147"/>
      <c r="K187" s="147"/>
      <c r="L187" s="43"/>
      <c r="M187" s="43"/>
    </row>
    <row r="188" spans="1:13" s="1" customFormat="1" ht="12.75" customHeight="1">
      <c r="A188" s="15" t="s">
        <v>272</v>
      </c>
      <c r="B188" s="134" t="s">
        <v>273</v>
      </c>
      <c r="C188" s="134"/>
      <c r="E188" s="134"/>
      <c r="G188" s="148">
        <v>1170</v>
      </c>
      <c r="H188" s="10"/>
      <c r="I188" s="148">
        <f>163+92+351</f>
        <v>606</v>
      </c>
      <c r="J188" s="10"/>
      <c r="K188" s="148">
        <f>+G188-I188</f>
        <v>564</v>
      </c>
      <c r="L188" s="43"/>
      <c r="M188" s="43"/>
    </row>
    <row r="189" spans="1:13" s="1" customFormat="1" ht="12.75" customHeight="1">
      <c r="A189" s="15" t="s">
        <v>274</v>
      </c>
      <c r="B189" s="134" t="s">
        <v>275</v>
      </c>
      <c r="C189" s="134"/>
      <c r="D189" s="134"/>
      <c r="E189" s="134"/>
      <c r="G189" s="148">
        <v>1870</v>
      </c>
      <c r="H189" s="10"/>
      <c r="I189" s="148">
        <v>217</v>
      </c>
      <c r="J189" s="10"/>
      <c r="K189" s="148">
        <f>+G189-I189</f>
        <v>1653</v>
      </c>
      <c r="L189" s="43"/>
      <c r="M189" s="43"/>
    </row>
    <row r="190" spans="1:13" s="1" customFormat="1" ht="12.75" customHeight="1">
      <c r="A190" s="15" t="s">
        <v>276</v>
      </c>
      <c r="B190" s="160" t="s">
        <v>277</v>
      </c>
      <c r="C190" s="160"/>
      <c r="D190" s="160"/>
      <c r="E190" s="160"/>
      <c r="G190" s="148">
        <v>6000</v>
      </c>
      <c r="H190" s="10"/>
      <c r="I190" s="148">
        <f>147+57+2320</f>
        <v>2524</v>
      </c>
      <c r="J190" s="10"/>
      <c r="K190" s="148">
        <f>+G190-I190</f>
        <v>3476</v>
      </c>
      <c r="L190" s="43"/>
      <c r="M190" s="43"/>
    </row>
    <row r="191" spans="1:13" s="1" customFormat="1" ht="12.75" customHeight="1">
      <c r="A191" s="15"/>
      <c r="B191" s="160"/>
      <c r="C191" s="160"/>
      <c r="D191" s="160"/>
      <c r="E191" s="160"/>
      <c r="G191" s="148"/>
      <c r="H191" s="10"/>
      <c r="I191" s="148"/>
      <c r="J191" s="10"/>
      <c r="K191" s="148"/>
      <c r="L191" s="43"/>
      <c r="M191" s="43"/>
    </row>
    <row r="192" spans="1:13" s="1" customFormat="1" ht="12.75" customHeight="1">
      <c r="A192" s="15"/>
      <c r="B192" s="160"/>
      <c r="C192" s="160"/>
      <c r="D192" s="160"/>
      <c r="E192" s="160"/>
      <c r="G192" s="148"/>
      <c r="H192" s="10"/>
      <c r="I192" s="148"/>
      <c r="J192" s="10"/>
      <c r="K192" s="148"/>
      <c r="L192" s="43"/>
      <c r="M192" s="43"/>
    </row>
    <row r="193" spans="1:13" s="1" customFormat="1" ht="12.75" customHeight="1">
      <c r="A193" s="15" t="s">
        <v>278</v>
      </c>
      <c r="B193" s="134" t="s">
        <v>279</v>
      </c>
      <c r="C193" s="134"/>
      <c r="D193" s="134"/>
      <c r="E193" s="134"/>
      <c r="G193" s="148">
        <v>220</v>
      </c>
      <c r="H193" s="10"/>
      <c r="I193" s="148">
        <v>220</v>
      </c>
      <c r="J193" s="10"/>
      <c r="K193" s="148">
        <f>+G193-I193</f>
        <v>0</v>
      </c>
      <c r="L193" s="43"/>
      <c r="M193" s="43"/>
    </row>
    <row r="194" spans="1:13" s="1" customFormat="1" ht="12.75" customHeight="1">
      <c r="A194" s="15" t="s">
        <v>280</v>
      </c>
      <c r="B194" s="134" t="s">
        <v>281</v>
      </c>
      <c r="C194" s="134"/>
      <c r="D194" s="134"/>
      <c r="E194" s="134"/>
      <c r="G194" s="148">
        <v>1300</v>
      </c>
      <c r="H194" s="10"/>
      <c r="I194" s="148">
        <f>1380-80</f>
        <v>1300</v>
      </c>
      <c r="J194" s="10"/>
      <c r="K194" s="148">
        <f>+G194-I194</f>
        <v>0</v>
      </c>
      <c r="L194" s="43"/>
      <c r="M194" s="43"/>
    </row>
    <row r="195" spans="1:13" s="1" customFormat="1" ht="12.75" customHeight="1">
      <c r="A195" s="15"/>
      <c r="G195" s="14">
        <f>SUM(G188:G194)</f>
        <v>10560</v>
      </c>
      <c r="H195" s="10"/>
      <c r="I195" s="14">
        <f>SUM(I188:I194)</f>
        <v>4867</v>
      </c>
      <c r="J195" s="10"/>
      <c r="K195" s="14">
        <f>SUM(K188:K194)</f>
        <v>5693</v>
      </c>
      <c r="L195" s="43"/>
      <c r="M195" s="43"/>
    </row>
    <row r="196" spans="1:13" s="1" customFormat="1" ht="12.75" customHeight="1">
      <c r="A196" s="15"/>
      <c r="G196" s="10"/>
      <c r="H196" s="10"/>
      <c r="I196" s="10"/>
      <c r="J196" s="10"/>
      <c r="K196" s="10"/>
      <c r="L196" s="43"/>
      <c r="M196" s="43"/>
    </row>
    <row r="197" spans="1:13" s="1" customFormat="1" ht="12.75" customHeight="1">
      <c r="A197" s="15"/>
      <c r="B197" s="152" t="s">
        <v>300</v>
      </c>
      <c r="G197" s="10"/>
      <c r="H197" s="10"/>
      <c r="I197" s="10"/>
      <c r="J197" s="10"/>
      <c r="K197" s="10"/>
      <c r="L197" s="43"/>
      <c r="M197" s="43"/>
    </row>
    <row r="198" spans="1:13" s="1" customFormat="1" ht="12.75" customHeight="1">
      <c r="A198" s="15"/>
      <c r="G198" s="10"/>
      <c r="H198" s="10"/>
      <c r="I198" s="10"/>
      <c r="J198" s="10"/>
      <c r="K198" s="10"/>
      <c r="L198" s="43"/>
      <c r="M198" s="43"/>
    </row>
    <row r="199" spans="1:13" s="1" customFormat="1" ht="12.75" customHeight="1">
      <c r="A199" s="126" t="s">
        <v>282</v>
      </c>
      <c r="B199" s="149" t="s">
        <v>283</v>
      </c>
      <c r="I199" s="10"/>
      <c r="K199" s="10"/>
      <c r="L199" s="43"/>
      <c r="M199" s="43"/>
    </row>
    <row r="200" spans="1:13" s="1" customFormat="1" ht="12.75" customHeight="1">
      <c r="A200" s="15"/>
      <c r="B200" s="1" t="s">
        <v>289</v>
      </c>
      <c r="L200" s="43"/>
      <c r="M200" s="43"/>
    </row>
    <row r="201" spans="1:13" s="1" customFormat="1" ht="12.75" customHeight="1">
      <c r="A201" s="15"/>
      <c r="L201" s="43"/>
      <c r="M201" s="43"/>
    </row>
    <row r="202" spans="1:13" s="1" customFormat="1" ht="12.75" customHeight="1">
      <c r="A202" s="1" t="s">
        <v>284</v>
      </c>
      <c r="K202" s="43"/>
      <c r="L202" s="43"/>
      <c r="M202" s="43"/>
    </row>
    <row r="203" spans="11:13" s="1" customFormat="1" ht="12.75" customHeight="1">
      <c r="K203" s="43"/>
      <c r="L203" s="43"/>
      <c r="M203" s="43"/>
    </row>
    <row r="204" spans="1:13" s="1" customFormat="1" ht="12.75" customHeight="1">
      <c r="A204" s="26" t="s">
        <v>285</v>
      </c>
      <c r="K204" s="43"/>
      <c r="L204" s="43"/>
      <c r="M204" s="43"/>
    </row>
    <row r="205" spans="1:13" s="1" customFormat="1" ht="12.75" customHeight="1">
      <c r="A205" s="1" t="s">
        <v>286</v>
      </c>
      <c r="K205" s="43"/>
      <c r="L205" s="43"/>
      <c r="M205" s="43"/>
    </row>
    <row r="206" spans="11:13" s="1" customFormat="1" ht="12.75" customHeight="1">
      <c r="K206" s="43"/>
      <c r="L206" s="43"/>
      <c r="M206" s="43"/>
    </row>
    <row r="207" spans="1:13" s="1" customFormat="1" ht="12.75" customHeight="1">
      <c r="A207" s="1" t="s">
        <v>287</v>
      </c>
      <c r="K207" s="43"/>
      <c r="L207" s="43"/>
      <c r="M207" s="43"/>
    </row>
    <row r="208" spans="11:13" s="1" customFormat="1" ht="12.75" customHeight="1">
      <c r="K208" s="43"/>
      <c r="L208" s="43"/>
      <c r="M208" s="43"/>
    </row>
    <row r="209" spans="1:13" s="1" customFormat="1" ht="12.75" customHeight="1">
      <c r="A209" s="1" t="s">
        <v>288</v>
      </c>
      <c r="B209" s="150"/>
      <c r="C209" s="151"/>
      <c r="D209" s="154">
        <v>39036</v>
      </c>
      <c r="E209" s="151"/>
      <c r="F209" s="151"/>
      <c r="G209" s="151"/>
      <c r="K209" s="43"/>
      <c r="L209" s="43"/>
      <c r="M209" s="43"/>
    </row>
    <row r="210" spans="1:13" s="1" customFormat="1" ht="12.75" customHeight="1">
      <c r="A210" s="15"/>
      <c r="K210" s="43"/>
      <c r="L210" s="43"/>
      <c r="M210" s="43"/>
    </row>
    <row r="211" spans="1:13" s="1" customFormat="1" ht="12.75" customHeight="1">
      <c r="A211" s="15"/>
      <c r="K211" s="43"/>
      <c r="L211" s="43"/>
      <c r="M211" s="43"/>
    </row>
    <row r="212" spans="1:13" s="1" customFormat="1" ht="12.75" customHeight="1">
      <c r="A212" s="15"/>
      <c r="K212" s="43"/>
      <c r="L212" s="43"/>
      <c r="M212" s="43"/>
    </row>
    <row r="213" spans="1:13" s="1" customFormat="1" ht="12.75" customHeight="1">
      <c r="A213" s="15"/>
      <c r="K213" s="43"/>
      <c r="L213" s="43"/>
      <c r="M213" s="43"/>
    </row>
    <row r="214" spans="1:13" s="1" customFormat="1" ht="12.75" customHeight="1">
      <c r="A214" s="15"/>
      <c r="K214" s="43"/>
      <c r="L214" s="43"/>
      <c r="M214" s="43"/>
    </row>
    <row r="215" spans="1:13" s="1" customFormat="1" ht="12.75" customHeight="1">
      <c r="A215" s="15"/>
      <c r="K215" s="43"/>
      <c r="L215" s="43"/>
      <c r="M215" s="43"/>
    </row>
    <row r="216" spans="1:13" s="1" customFormat="1" ht="12.75" customHeight="1">
      <c r="A216" s="15"/>
      <c r="K216" s="43"/>
      <c r="L216" s="43"/>
      <c r="M216" s="43"/>
    </row>
    <row r="217" spans="1:13" s="1" customFormat="1" ht="12.75" customHeight="1">
      <c r="A217" s="15"/>
      <c r="K217" s="43"/>
      <c r="L217" s="43"/>
      <c r="M217" s="43"/>
    </row>
    <row r="218" spans="1:13" s="1" customFormat="1" ht="12.75" customHeight="1">
      <c r="A218" s="15"/>
      <c r="K218" s="43"/>
      <c r="L218" s="43"/>
      <c r="M218" s="43"/>
    </row>
    <row r="219" spans="11:13" s="1" customFormat="1" ht="12.75" customHeight="1">
      <c r="K219" s="43"/>
      <c r="L219" s="43"/>
      <c r="M219" s="43"/>
    </row>
    <row r="220" spans="11:13" s="1" customFormat="1" ht="12.75" customHeight="1">
      <c r="K220" s="43"/>
      <c r="L220" s="43"/>
      <c r="M220" s="43"/>
    </row>
    <row r="221" spans="1:13" s="1" customFormat="1" ht="12.75" customHeight="1">
      <c r="A221" s="15"/>
      <c r="K221" s="43"/>
      <c r="L221" s="43"/>
      <c r="M221" s="43"/>
    </row>
    <row r="222" spans="1:13" s="1" customFormat="1" ht="12.75" customHeight="1">
      <c r="A222" s="15"/>
      <c r="K222" s="43"/>
      <c r="L222" s="43"/>
      <c r="M222" s="43"/>
    </row>
    <row r="223" spans="1:13" s="1" customFormat="1" ht="12.75" customHeight="1">
      <c r="A223" s="15"/>
      <c r="K223" s="43"/>
      <c r="L223" s="43"/>
      <c r="M223" s="43"/>
    </row>
    <row r="224" spans="1:13" s="1" customFormat="1" ht="12.75" customHeight="1">
      <c r="A224" s="15"/>
      <c r="K224" s="43"/>
      <c r="L224" s="43"/>
      <c r="M224" s="43"/>
    </row>
    <row r="225" spans="1:13" s="1" customFormat="1" ht="12.75" customHeight="1">
      <c r="A225" s="15"/>
      <c r="K225" s="43"/>
      <c r="L225" s="43"/>
      <c r="M225" s="43"/>
    </row>
    <row r="226" spans="1:13" s="1" customFormat="1" ht="12.75" customHeight="1">
      <c r="A226" s="15"/>
      <c r="K226" s="43"/>
      <c r="L226" s="43"/>
      <c r="M226" s="43"/>
    </row>
    <row r="227" spans="1:13" s="1" customFormat="1" ht="12.75" customHeight="1">
      <c r="A227" s="15"/>
      <c r="K227" s="43"/>
      <c r="L227" s="43"/>
      <c r="M227" s="43"/>
    </row>
    <row r="228" spans="1:13" s="1" customFormat="1" ht="12.75" customHeight="1">
      <c r="A228" s="15"/>
      <c r="K228" s="43"/>
      <c r="L228" s="43"/>
      <c r="M228" s="43"/>
    </row>
    <row r="229" spans="1:13" s="1" customFormat="1" ht="12.75" customHeight="1">
      <c r="A229" s="15"/>
      <c r="K229" s="43"/>
      <c r="L229" s="43"/>
      <c r="M229" s="43"/>
    </row>
    <row r="230" spans="1:13" s="1" customFormat="1" ht="12.75" customHeight="1">
      <c r="A230" s="15"/>
      <c r="K230" s="43"/>
      <c r="L230" s="43"/>
      <c r="M230" s="43"/>
    </row>
    <row r="231" spans="1:13" s="1" customFormat="1" ht="12.75" customHeight="1">
      <c r="A231" s="15"/>
      <c r="K231" s="43"/>
      <c r="L231" s="43"/>
      <c r="M231" s="43"/>
    </row>
    <row r="232" spans="1:13" s="1" customFormat="1" ht="12.75" customHeight="1">
      <c r="A232" s="15"/>
      <c r="K232" s="43"/>
      <c r="L232" s="43"/>
      <c r="M232" s="43"/>
    </row>
    <row r="233" spans="1:13" s="1" customFormat="1" ht="12.75" customHeight="1">
      <c r="A233" s="15"/>
      <c r="K233" s="43"/>
      <c r="L233" s="43"/>
      <c r="M233" s="43"/>
    </row>
    <row r="234" spans="1:13" s="1" customFormat="1" ht="12.75" customHeight="1">
      <c r="A234" s="15"/>
      <c r="K234" s="43"/>
      <c r="L234" s="43"/>
      <c r="M234" s="43"/>
    </row>
    <row r="235" spans="1:13" s="1" customFormat="1" ht="12.75" customHeight="1">
      <c r="A235" s="15"/>
      <c r="K235" s="43"/>
      <c r="L235" s="43"/>
      <c r="M235" s="43"/>
    </row>
    <row r="236" spans="1:13" s="1" customFormat="1" ht="12.75" customHeight="1">
      <c r="A236" s="15"/>
      <c r="K236" s="43"/>
      <c r="L236" s="43"/>
      <c r="M236" s="43"/>
    </row>
    <row r="237" spans="1:13" s="1" customFormat="1" ht="12.75" customHeight="1">
      <c r="A237" s="15"/>
      <c r="K237" s="43"/>
      <c r="L237" s="43"/>
      <c r="M237" s="43"/>
    </row>
    <row r="238" spans="1:13" s="1" customFormat="1" ht="12.75" customHeight="1">
      <c r="A238" s="15"/>
      <c r="K238" s="43"/>
      <c r="L238" s="43"/>
      <c r="M238" s="43"/>
    </row>
    <row r="239" spans="1:13" s="1" customFormat="1" ht="12.75" customHeight="1">
      <c r="A239" s="15"/>
      <c r="K239" s="43"/>
      <c r="L239" s="43"/>
      <c r="M239" s="43"/>
    </row>
    <row r="240" spans="1:13" s="1" customFormat="1" ht="12.75" customHeight="1">
      <c r="A240" s="15"/>
      <c r="K240" s="43"/>
      <c r="L240" s="43"/>
      <c r="M240" s="43"/>
    </row>
    <row r="241" spans="1:13" s="1" customFormat="1" ht="12.75" customHeight="1">
      <c r="A241" s="15"/>
      <c r="K241" s="43"/>
      <c r="L241" s="43"/>
      <c r="M241" s="43"/>
    </row>
    <row r="242" spans="1:13" s="1" customFormat="1" ht="12.75" customHeight="1">
      <c r="A242" s="15"/>
      <c r="K242" s="43"/>
      <c r="L242" s="43"/>
      <c r="M242" s="43"/>
    </row>
    <row r="243" spans="11:13" s="1" customFormat="1" ht="12.75" customHeight="1">
      <c r="K243" s="43"/>
      <c r="L243" s="43"/>
      <c r="M243" s="43"/>
    </row>
    <row r="244" spans="11:13" s="1" customFormat="1" ht="12.75" customHeight="1">
      <c r="K244" s="43"/>
      <c r="L244" s="43"/>
      <c r="M244" s="43"/>
    </row>
    <row r="245" spans="11:13" s="1" customFormat="1" ht="12.75" customHeight="1">
      <c r="K245" s="43"/>
      <c r="L245" s="43"/>
      <c r="M245" s="43"/>
    </row>
    <row r="246" spans="11:13" s="1" customFormat="1" ht="12.75" customHeight="1">
      <c r="K246" s="43"/>
      <c r="L246" s="43"/>
      <c r="M246" s="43"/>
    </row>
    <row r="247" spans="11:13" s="1" customFormat="1" ht="12.75" customHeight="1">
      <c r="K247" s="43"/>
      <c r="L247" s="43"/>
      <c r="M247" s="43"/>
    </row>
    <row r="248" spans="11:13" s="1" customFormat="1" ht="12.75" customHeight="1">
      <c r="K248" s="43"/>
      <c r="L248" s="43"/>
      <c r="M248" s="43"/>
    </row>
    <row r="249" spans="11:13" s="1" customFormat="1" ht="12.75" customHeight="1">
      <c r="K249" s="43"/>
      <c r="L249" s="43"/>
      <c r="M249" s="43"/>
    </row>
    <row r="250" spans="11:13" s="1" customFormat="1" ht="12.75" customHeight="1">
      <c r="K250" s="43"/>
      <c r="L250" s="43"/>
      <c r="M250" s="43"/>
    </row>
    <row r="251" spans="11:13" s="1" customFormat="1" ht="12.75" customHeight="1">
      <c r="K251" s="43"/>
      <c r="L251" s="43"/>
      <c r="M251" s="43"/>
    </row>
    <row r="252" spans="11:13" s="1" customFormat="1" ht="12.75" customHeight="1">
      <c r="K252" s="43"/>
      <c r="L252" s="43"/>
      <c r="M252" s="43"/>
    </row>
    <row r="253" spans="11:13" s="1" customFormat="1" ht="12.75" customHeight="1">
      <c r="K253" s="43"/>
      <c r="L253" s="43"/>
      <c r="M253" s="43"/>
    </row>
    <row r="254" spans="11:13" s="1" customFormat="1" ht="12.75" customHeight="1">
      <c r="K254" s="43"/>
      <c r="L254" s="43"/>
      <c r="M254" s="43"/>
    </row>
    <row r="255" spans="11:13" s="1" customFormat="1" ht="12.75" customHeight="1">
      <c r="K255" s="43"/>
      <c r="L255" s="43"/>
      <c r="M255" s="43"/>
    </row>
    <row r="256" spans="11:13" s="1" customFormat="1" ht="12.75" customHeight="1">
      <c r="K256" s="43"/>
      <c r="L256" s="43"/>
      <c r="M256" s="43"/>
    </row>
    <row r="257" spans="11:13" s="1" customFormat="1" ht="12.75" customHeight="1">
      <c r="K257" s="43"/>
      <c r="L257" s="43"/>
      <c r="M257" s="43"/>
    </row>
    <row r="258" spans="11:13" s="1" customFormat="1" ht="12.75" customHeight="1">
      <c r="K258" s="43"/>
      <c r="L258" s="43"/>
      <c r="M258" s="43"/>
    </row>
    <row r="259" spans="11:13" s="1" customFormat="1" ht="12.75" customHeight="1">
      <c r="K259" s="43"/>
      <c r="L259" s="43"/>
      <c r="M259" s="43"/>
    </row>
    <row r="260" spans="11:13" s="1" customFormat="1" ht="12.75" customHeight="1">
      <c r="K260" s="43"/>
      <c r="L260" s="43"/>
      <c r="M260" s="43"/>
    </row>
    <row r="261" spans="11:13" s="1" customFormat="1" ht="12.75" customHeight="1">
      <c r="K261" s="43"/>
      <c r="L261" s="43"/>
      <c r="M261" s="43"/>
    </row>
    <row r="262" spans="11:13" s="1" customFormat="1" ht="12.75" customHeight="1">
      <c r="K262" s="43"/>
      <c r="L262" s="43"/>
      <c r="M262" s="43"/>
    </row>
    <row r="263" spans="11:13" s="1" customFormat="1" ht="12.75" customHeight="1">
      <c r="K263" s="43"/>
      <c r="L263" s="43"/>
      <c r="M263" s="43"/>
    </row>
    <row r="264" spans="11:13" s="1" customFormat="1" ht="12.75" customHeight="1">
      <c r="K264" s="43"/>
      <c r="L264" s="43"/>
      <c r="M264" s="43"/>
    </row>
    <row r="265" spans="11:13" s="1" customFormat="1" ht="12.75" customHeight="1">
      <c r="K265" s="43"/>
      <c r="L265" s="43"/>
      <c r="M265" s="43"/>
    </row>
    <row r="266" spans="11:13" s="1" customFormat="1" ht="12.75" customHeight="1">
      <c r="K266" s="43"/>
      <c r="L266" s="43"/>
      <c r="M266" s="43"/>
    </row>
    <row r="267" spans="11:13" s="1" customFormat="1" ht="12.75" customHeight="1">
      <c r="K267" s="43"/>
      <c r="L267" s="43"/>
      <c r="M267" s="43"/>
    </row>
    <row r="268" spans="11:13" s="1" customFormat="1" ht="12.75" customHeight="1">
      <c r="K268" s="43"/>
      <c r="L268" s="43"/>
      <c r="M268" s="43"/>
    </row>
    <row r="269" spans="11:13" s="1" customFormat="1" ht="12.75" customHeight="1">
      <c r="K269" s="43"/>
      <c r="L269" s="43"/>
      <c r="M269" s="43"/>
    </row>
    <row r="270" spans="11:13" s="1" customFormat="1" ht="12.75" customHeight="1">
      <c r="K270" s="43"/>
      <c r="L270" s="43"/>
      <c r="M270" s="43"/>
    </row>
    <row r="271" spans="11:13" s="1" customFormat="1" ht="12.75" customHeight="1">
      <c r="K271" s="43"/>
      <c r="L271" s="43"/>
      <c r="M271" s="43"/>
    </row>
    <row r="272" spans="11:13" s="1" customFormat="1" ht="12.75" customHeight="1">
      <c r="K272" s="43"/>
      <c r="L272" s="43"/>
      <c r="M272" s="43"/>
    </row>
    <row r="273" spans="11:13" s="1" customFormat="1" ht="12.75" customHeight="1">
      <c r="K273" s="43"/>
      <c r="L273" s="43"/>
      <c r="M273" s="43"/>
    </row>
    <row r="274" spans="11:13" s="1" customFormat="1" ht="12.75" customHeight="1">
      <c r="K274" s="43"/>
      <c r="L274" s="43"/>
      <c r="M274" s="43"/>
    </row>
    <row r="275" spans="11:13" s="1" customFormat="1" ht="12.75" customHeight="1">
      <c r="K275" s="43"/>
      <c r="L275" s="43"/>
      <c r="M275" s="43"/>
    </row>
    <row r="276" spans="11:13" s="1" customFormat="1" ht="12.75" customHeight="1">
      <c r="K276" s="43"/>
      <c r="L276" s="43"/>
      <c r="M276" s="43"/>
    </row>
    <row r="277" spans="11:13" s="1" customFormat="1" ht="12.75" customHeight="1">
      <c r="K277" s="43"/>
      <c r="L277" s="43"/>
      <c r="M277" s="43"/>
    </row>
    <row r="278" spans="11:13" s="1" customFormat="1" ht="12.75" customHeight="1">
      <c r="K278" s="43"/>
      <c r="L278" s="43"/>
      <c r="M278" s="43"/>
    </row>
    <row r="279" spans="11:13" s="1" customFormat="1" ht="12.75" customHeight="1">
      <c r="K279" s="43"/>
      <c r="L279" s="43"/>
      <c r="M279" s="43"/>
    </row>
    <row r="280" spans="11:13" s="1" customFormat="1" ht="12.75" customHeight="1">
      <c r="K280" s="43"/>
      <c r="L280" s="43"/>
      <c r="M280" s="43"/>
    </row>
    <row r="281" spans="11:13" s="1" customFormat="1" ht="12.75" customHeight="1">
      <c r="K281" s="43"/>
      <c r="L281" s="43"/>
      <c r="M281" s="43"/>
    </row>
    <row r="282" spans="11:13" s="1" customFormat="1" ht="12.75" customHeight="1">
      <c r="K282" s="43"/>
      <c r="L282" s="43"/>
      <c r="M282" s="43"/>
    </row>
    <row r="283" spans="11:13" s="1" customFormat="1" ht="12.75" customHeight="1">
      <c r="K283" s="43"/>
      <c r="L283" s="43"/>
      <c r="M283" s="43"/>
    </row>
    <row r="284" spans="11:13" s="1" customFormat="1" ht="12.75" customHeight="1">
      <c r="K284" s="43"/>
      <c r="L284" s="43"/>
      <c r="M284" s="43"/>
    </row>
    <row r="285" spans="11:13" s="1" customFormat="1" ht="12.75" customHeight="1">
      <c r="K285" s="43"/>
      <c r="L285" s="43"/>
      <c r="M285" s="43"/>
    </row>
    <row r="286" spans="11:13" s="1" customFormat="1" ht="12.75" customHeight="1">
      <c r="K286" s="43"/>
      <c r="L286" s="43"/>
      <c r="M286" s="43"/>
    </row>
    <row r="287" spans="11:13" s="1" customFormat="1" ht="12.75" customHeight="1">
      <c r="K287" s="43"/>
      <c r="L287" s="43"/>
      <c r="M287" s="43"/>
    </row>
    <row r="288" spans="11:13" s="1" customFormat="1" ht="12.75" customHeight="1">
      <c r="K288" s="43"/>
      <c r="L288" s="43"/>
      <c r="M288" s="43"/>
    </row>
    <row r="289" spans="11:13" s="1" customFormat="1" ht="12.75" customHeight="1">
      <c r="K289" s="43"/>
      <c r="L289" s="43"/>
      <c r="M289" s="43"/>
    </row>
    <row r="290" spans="11:13" s="1" customFormat="1" ht="12.75" customHeight="1">
      <c r="K290" s="43"/>
      <c r="L290" s="43"/>
      <c r="M290" s="43"/>
    </row>
    <row r="291" spans="11:13" s="1" customFormat="1" ht="12.75" customHeight="1">
      <c r="K291" s="43"/>
      <c r="L291" s="43"/>
      <c r="M291" s="43"/>
    </row>
    <row r="292" spans="11:13" s="1" customFormat="1" ht="12.75" customHeight="1">
      <c r="K292" s="43"/>
      <c r="L292" s="43"/>
      <c r="M292" s="43"/>
    </row>
    <row r="293" spans="11:13" s="1" customFormat="1" ht="12.75" customHeight="1">
      <c r="K293" s="43"/>
      <c r="L293" s="43"/>
      <c r="M293" s="43"/>
    </row>
    <row r="294" spans="11:13" s="1" customFormat="1" ht="12.75" customHeight="1">
      <c r="K294" s="43"/>
      <c r="L294" s="43"/>
      <c r="M294" s="43"/>
    </row>
    <row r="295" spans="11:13" s="1" customFormat="1" ht="12.75" customHeight="1">
      <c r="K295" s="43"/>
      <c r="L295" s="43"/>
      <c r="M295" s="43"/>
    </row>
    <row r="296" spans="11:13" s="1" customFormat="1" ht="12.75" customHeight="1">
      <c r="K296" s="43"/>
      <c r="L296" s="43"/>
      <c r="M296" s="43"/>
    </row>
    <row r="297" spans="11:13" s="1" customFormat="1" ht="12.75" customHeight="1">
      <c r="K297" s="43"/>
      <c r="L297" s="43"/>
      <c r="M297" s="43"/>
    </row>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sheetData>
  <mergeCells count="46">
    <mergeCell ref="B171:D172"/>
    <mergeCell ref="B174:D175"/>
    <mergeCell ref="B182:K183"/>
    <mergeCell ref="B190:E192"/>
    <mergeCell ref="B157:K158"/>
    <mergeCell ref="B160:K161"/>
    <mergeCell ref="E164:G164"/>
    <mergeCell ref="I164:K164"/>
    <mergeCell ref="B139:K143"/>
    <mergeCell ref="B145:K148"/>
    <mergeCell ref="B150:K151"/>
    <mergeCell ref="B153:K154"/>
    <mergeCell ref="B130:K130"/>
    <mergeCell ref="B131:K132"/>
    <mergeCell ref="B134:K137"/>
    <mergeCell ref="B126:K128"/>
    <mergeCell ref="B113:K116"/>
    <mergeCell ref="B118:K119"/>
    <mergeCell ref="B121:K122"/>
    <mergeCell ref="B124:K124"/>
    <mergeCell ref="B88:K93"/>
    <mergeCell ref="B108:K108"/>
    <mergeCell ref="B109:K111"/>
    <mergeCell ref="B95:K98"/>
    <mergeCell ref="B100:K102"/>
    <mergeCell ref="B104:K106"/>
    <mergeCell ref="B72:K73"/>
    <mergeCell ref="B75:K77"/>
    <mergeCell ref="B79:K82"/>
    <mergeCell ref="B84:K86"/>
    <mergeCell ref="B38:K39"/>
    <mergeCell ref="B41:K44"/>
    <mergeCell ref="B66:K67"/>
    <mergeCell ref="B70:K71"/>
    <mergeCell ref="B26:K26"/>
    <mergeCell ref="E29:G29"/>
    <mergeCell ref="I29:K29"/>
    <mergeCell ref="B35:D36"/>
    <mergeCell ref="B7:K8"/>
    <mergeCell ref="B17:K19"/>
    <mergeCell ref="B22:K23"/>
    <mergeCell ref="B11:K14"/>
    <mergeCell ref="A1:K1"/>
    <mergeCell ref="A2:K2"/>
    <mergeCell ref="A3:K3"/>
    <mergeCell ref="A5:K5"/>
  </mergeCells>
  <printOptions horizontalCentered="1"/>
  <pageMargins left="0.7479166666666667" right="0.5" top="0.5" bottom="0.5" header="0.5118055555555556" footer="0.5118055555555556"/>
  <pageSetup horizontalDpi="300" verticalDpi="300" orientation="portrait" paperSize="9" scale="77" r:id="rId1"/>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Secretarial Masters Sdn Bhd</cp:lastModifiedBy>
  <cp:lastPrinted>2006-11-09T09:26:16Z</cp:lastPrinted>
  <dcterms:created xsi:type="dcterms:W3CDTF">2005-03-02T07:29:37Z</dcterms:created>
  <dcterms:modified xsi:type="dcterms:W3CDTF">2006-11-15T07:09:43Z</dcterms:modified>
  <cp:category/>
  <cp:version/>
  <cp:contentType/>
  <cp:contentStatus/>
  <cp:revision>1</cp:revision>
</cp:coreProperties>
</file>