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61" windowWidth="11610" windowHeight="6480" tabRatio="788"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Sheet'!$A$1:$G$50</definedName>
    <definedName name="_xlnm.Print_Area" localSheetId="3">'Cash Flow Statement'!$A$1:$G$47</definedName>
    <definedName name="_xlnm.Print_Area" localSheetId="0">'Income Statements'!$A$1:$K$51</definedName>
    <definedName name="_xlnm.Print_Area" localSheetId="4">'Notes'!$A$1:$N$203</definedName>
    <definedName name="_xlnm.Print_Area" localSheetId="2">'Statement of Changes in Equity'!$A$1:$O$24</definedName>
    <definedName name="_xlnm.Print_Titles" localSheetId="3">'Cash Flow Statement'!$1:$10</definedName>
    <definedName name="_xlnm.Print_Titles" localSheetId="4">'Notes'!$1:$6</definedName>
  </definedNames>
  <calcPr fullCalcOnLoad="1"/>
</workbook>
</file>

<file path=xl/sharedStrings.xml><?xml version="1.0" encoding="utf-8"?>
<sst xmlns="http://schemas.openxmlformats.org/spreadsheetml/2006/main" count="399" uniqueCount="261">
  <si>
    <t>Finance costs</t>
  </si>
  <si>
    <t>INDIVIDUAL QUARTER</t>
  </si>
  <si>
    <t>CUMULATIVE QUARTER</t>
  </si>
  <si>
    <t>CURRENT YEAR QUARTER</t>
  </si>
  <si>
    <t>CURRENT YEAR TO DATE</t>
  </si>
  <si>
    <t>(a)</t>
  </si>
  <si>
    <t>(b)</t>
  </si>
  <si>
    <t>Taxation</t>
  </si>
  <si>
    <t>(Incorporated in Malaysia)</t>
  </si>
  <si>
    <t>Share Capital</t>
  </si>
  <si>
    <t>NOTES</t>
  </si>
  <si>
    <t>Dividends</t>
  </si>
  <si>
    <t>By Order of the Board</t>
  </si>
  <si>
    <t>Date:</t>
  </si>
  <si>
    <t xml:space="preserve"> </t>
  </si>
  <si>
    <t>Revenue</t>
  </si>
  <si>
    <t>Basic</t>
  </si>
  <si>
    <t>Fully diluted</t>
  </si>
  <si>
    <t>(The figures have not been audited)</t>
  </si>
  <si>
    <t>CURRENT ASSETS</t>
  </si>
  <si>
    <t>CURRENT LIABILITIES</t>
  </si>
  <si>
    <t>Total</t>
  </si>
  <si>
    <t>CASH FLOWS FROM OPERATING ACTIVITIES</t>
  </si>
  <si>
    <t>Adjustments for:</t>
  </si>
  <si>
    <t>Depreciation of property, plant and equipment</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</si>
  <si>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</si>
  <si>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</si>
  <si>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</si>
  <si>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</si>
  <si>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</si>
  <si>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</si>
  <si>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</si>
  <si>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</si>
  <si>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</si>
  <si>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</si>
  <si>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</si>
  <si>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</si>
  <si>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</si>
  <si>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</si>
  <si>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</si>
  <si>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</si>
  <si>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</si>
  <si>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</si>
  <si>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</si>
  <si>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</si>
  <si>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</si>
  <si>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</si>
  <si>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</si>
  <si>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</si>
  <si>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</si>
  <si>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</si>
  <si>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</si>
  <si>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</si>
  <si>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</si>
  <si>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</si>
  <si>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</si>
  <si>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</si>
  <si>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</si>
  <si>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</si>
  <si>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</si>
  <si>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</si>
  <si>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</si>
  <si>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</si>
  <si>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</si>
  <si>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</si>
  <si>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</si>
  <si>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</si>
  <si>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</si>
  <si>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</si>
  <si>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</si>
  <si>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</si>
  <si>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</si>
  <si>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</si>
  <si>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</si>
  <si>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</si>
  <si>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</si>
  <si>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Valuation of property, plant and equipment</t>
  </si>
  <si>
    <t>Material events subsequent to the end of the quarter</t>
  </si>
  <si>
    <t>Changes in the composition of the Company</t>
  </si>
  <si>
    <t>There were no changes in the composition of the Company for the current financial quarter.</t>
  </si>
  <si>
    <t>Operating profit before working capital changes</t>
  </si>
  <si>
    <t>NET INCREASE IN CASH AND CASH EQUIVALENTS</t>
  </si>
  <si>
    <t>There were no dividends paid during the current financial quarter.</t>
  </si>
  <si>
    <t>Material litigations</t>
  </si>
  <si>
    <t>N/A</t>
  </si>
  <si>
    <t>Profit before taxation</t>
  </si>
  <si>
    <t>Earnings per share</t>
  </si>
  <si>
    <t>EXPLANATORY NOTES PURSUANT TO FRS 134 INTERIM FINANCIAL REPORTING</t>
  </si>
  <si>
    <t>Auditors' report of preceding annual financial statements</t>
  </si>
  <si>
    <t>EXPLANATORY NOTES PURSUANT TO APPENDIX 7A OF THE LISTING REQUIREMENTS OF BURSA MALAYSIA SECURITIES BERHAD FOR THE MESDAQ MARKET</t>
  </si>
  <si>
    <t>There were no acquisitions or disposals of quoted securities for the financial quarter under review.</t>
  </si>
  <si>
    <t>Petaling Jaya</t>
  </si>
  <si>
    <t>TEX CYCLE TECHNOLOGY (M) BERHAD</t>
  </si>
  <si>
    <t>Cost of sales</t>
  </si>
  <si>
    <t>Gross profit</t>
  </si>
  <si>
    <t>Distribution and selling expenses</t>
  </si>
  <si>
    <t>Administrative expenses</t>
  </si>
  <si>
    <t>Inventories</t>
  </si>
  <si>
    <t>Borrowings</t>
  </si>
  <si>
    <t>#</t>
  </si>
  <si>
    <t>Interest expense</t>
  </si>
  <si>
    <t>Interest income</t>
  </si>
  <si>
    <t>Interest paid</t>
  </si>
  <si>
    <t>Taxes paid</t>
  </si>
  <si>
    <t>Approved and contracted for:</t>
  </si>
  <si>
    <t>Property, plant and equipment</t>
  </si>
  <si>
    <t>Managing Director</t>
  </si>
  <si>
    <t>Sales of unquoted investments and/or properties</t>
  </si>
  <si>
    <t xml:space="preserve">There were no disposal of investments and/or properties during the quarter under review. </t>
  </si>
  <si>
    <t>Borrowings and debt securities</t>
  </si>
  <si>
    <t>Short term borrowings:</t>
  </si>
  <si>
    <t>Long term borrowings:</t>
  </si>
  <si>
    <t xml:space="preserve">Basic earnings per share is calculated by dividing the net profit for the period by the weighted average number of ordinary shares in issue during the period. </t>
  </si>
  <si>
    <t>Weighted average number of ordinary shares in issue ('000)</t>
  </si>
  <si>
    <t>Basic earnings per share (sen)</t>
  </si>
  <si>
    <t>@</t>
  </si>
  <si>
    <t>Listing expenses</t>
  </si>
  <si>
    <t>There were no unusual items affecting assets, liabilities, equity, net income or cash flows of the Company during the quarter under review.</t>
  </si>
  <si>
    <t>There were no changes in estimates that have a material effect in the current financial quarter.</t>
  </si>
  <si>
    <t>There were no significant related party transactions as at the date of this report.</t>
  </si>
  <si>
    <t>There were no contingent liabilities as at the date of this report.</t>
  </si>
  <si>
    <t>Proposed</t>
  </si>
  <si>
    <t>Utilisation</t>
  </si>
  <si>
    <t>Amount</t>
  </si>
  <si>
    <t>Balance</t>
  </si>
  <si>
    <t>Utilised</t>
  </si>
  <si>
    <t>Unutilised</t>
  </si>
  <si>
    <t>Cash portion of the consideration for the Land Acquisition</t>
  </si>
  <si>
    <t>Capital expenditure for expansion</t>
  </si>
  <si>
    <t>Repayment of bank borrowings</t>
  </si>
  <si>
    <t>Working capital</t>
  </si>
  <si>
    <t>Cash on hand and at banks</t>
  </si>
  <si>
    <t>Increase in inventories</t>
  </si>
  <si>
    <t>Decrease in payables</t>
  </si>
  <si>
    <t>Interest received</t>
  </si>
  <si>
    <t>Earnings Per Share (sen)</t>
  </si>
  <si>
    <t>Shareholders' Equity</t>
  </si>
  <si>
    <t>Property, plant and equipment of the Group are stated at cost less accumulated depreciation and impairment losses. No valuation of property, plant and equipment was undertaken during the current quarter under review.</t>
  </si>
  <si>
    <t xml:space="preserve">                                                                                   </t>
  </si>
  <si>
    <t>-</t>
  </si>
  <si>
    <t xml:space="preserve">Excess listing proceeds due to earlier payment of listing expenses prior to the date of listing. To be utilised for working capital. </t>
  </si>
  <si>
    <t>Revenues by activities</t>
  </si>
  <si>
    <t>Recycling of waste</t>
  </si>
  <si>
    <t>Less: Inter-company revenue</t>
  </si>
  <si>
    <t>Chemical products</t>
  </si>
  <si>
    <t>Cash generated from operations</t>
  </si>
  <si>
    <t>Net cash generated from operating activities</t>
  </si>
  <si>
    <t>CASH AND CASH EQUIVALENTS AT BEGINNING OF PERIOD</t>
  </si>
  <si>
    <t>31.12.2005</t>
  </si>
  <si>
    <t>There were no material events subsequent to the current financial quarter ended 31 December 2005 up to the date of this report which is likely to substantially affect the results of the operations of the Company.</t>
  </si>
  <si>
    <t>There were no issuance, cancellation, repurchase, resale and repayment of debt and equity securities for the current financial quarter.</t>
  </si>
  <si>
    <t xml:space="preserve">There is no geographical segmental information as the Company operates principally in Malaysia. </t>
  </si>
  <si>
    <t xml:space="preserve">There are no material litigations pending at the date of this report. </t>
  </si>
  <si>
    <t>based on weighted average number of shares of 170,793,000 shares</t>
  </si>
  <si>
    <t>Net assets per share (sen)</t>
  </si>
  <si>
    <t>CONDENSED CONSOLIDATED INCOME STATEMENTS</t>
  </si>
  <si>
    <t>CONDENSED CONSOLIDATED BALANCE SHEET</t>
  </si>
  <si>
    <t>CONDENSED CONSOLIDATED STATEMENT OF CHANGES IN EQUITY</t>
  </si>
  <si>
    <t>CONDENSED CONSOLIDATED CASH FLOW STATEMENT</t>
  </si>
  <si>
    <t>For the Three-Month Period Ended 31 March 2006</t>
  </si>
  <si>
    <t>31.3.2006</t>
  </si>
  <si>
    <t>RM'000</t>
  </si>
  <si>
    <t>31.3.2005</t>
  </si>
  <si>
    <t>Finance income</t>
  </si>
  <si>
    <t>Other income</t>
  </si>
  <si>
    <t>Other expenses</t>
  </si>
  <si>
    <t>Attributable to:</t>
  </si>
  <si>
    <t>As at 31 March 2006</t>
  </si>
  <si>
    <t>NON-CURRENT ASSETS</t>
  </si>
  <si>
    <t>NET CURRENT ASSETS</t>
  </si>
  <si>
    <t>REPRESENTED BY:</t>
  </si>
  <si>
    <t>Net profit for the period</t>
  </si>
  <si>
    <t>For the Three-Month Period ended 31 March 2006</t>
  </si>
  <si>
    <t>23 May 2006</t>
  </si>
  <si>
    <t>Decrease in receivables</t>
  </si>
  <si>
    <t>Repayment of hire purchase and lease financing, representing</t>
  </si>
  <si>
    <t>Periasamy A/L Sinakalai</t>
  </si>
  <si>
    <t>FRS 3</t>
  </si>
  <si>
    <t>Business Combinations</t>
  </si>
  <si>
    <t>FRS 101</t>
  </si>
  <si>
    <t>Presentation of Financial Statements</t>
  </si>
  <si>
    <t>FRS 102</t>
  </si>
  <si>
    <t>FRS 108</t>
  </si>
  <si>
    <t>FRS 110</t>
  </si>
  <si>
    <t>Event after the Balance Sheet Date</t>
  </si>
  <si>
    <t>FRS 116</t>
  </si>
  <si>
    <t>Property, Plant and Equipment</t>
  </si>
  <si>
    <t>FRS 127</t>
  </si>
  <si>
    <t>Consolidated and Separate Financial Statements</t>
  </si>
  <si>
    <t>FRS 132</t>
  </si>
  <si>
    <t>Financial Instruments: Disclosure and Presentation</t>
  </si>
  <si>
    <t>FRS 133</t>
  </si>
  <si>
    <t>Earnings Per Share</t>
  </si>
  <si>
    <t>FRS 136</t>
  </si>
  <si>
    <t>Impairment of Assets</t>
  </si>
  <si>
    <t xml:space="preserve">FRS 138 </t>
  </si>
  <si>
    <t>Intangible Assets</t>
  </si>
  <si>
    <t>FRS 3: Business Combinations</t>
  </si>
  <si>
    <t>Note</t>
  </si>
  <si>
    <t xml:space="preserve">The auditors' report on the financial statements for the year ended 31 December 2005 was not qualified. </t>
  </si>
  <si>
    <t>PRECEDING YEAR CORRESPONDING QUARTER</t>
  </si>
  <si>
    <t>PRECEDING YEAR CORRESPONDING PERIOD</t>
  </si>
  <si>
    <t xml:space="preserve">  Unit trust management company</t>
  </si>
  <si>
    <t xml:space="preserve">  Licensed bank</t>
  </si>
  <si>
    <t xml:space="preserve">Deposits with: </t>
  </si>
  <si>
    <t>based on the number of ordinary shares of 170,793,000 shares as at 31 March 2006</t>
  </si>
  <si>
    <t>Trade receivables</t>
  </si>
  <si>
    <t>Other receivables</t>
  </si>
  <si>
    <t>Tax recoverable</t>
  </si>
  <si>
    <t>Deposits, cash and bank balances</t>
  </si>
  <si>
    <t>Trade payables</t>
  </si>
  <si>
    <t xml:space="preserve">Other payables </t>
  </si>
  <si>
    <t>Share capital</t>
  </si>
  <si>
    <t>Share premium</t>
  </si>
  <si>
    <t>Reserve on consolidation</t>
  </si>
  <si>
    <t>Retained profits</t>
  </si>
  <si>
    <t>Deferred tax liabilities</t>
  </si>
  <si>
    <t>Non-current liabilities</t>
  </si>
  <si>
    <t>Goodwill on consolidation</t>
  </si>
  <si>
    <t>Effect of adopting FRS 3</t>
  </si>
  <si>
    <t>Retained Profits</t>
  </si>
  <si>
    <t>At 31 March 2006</t>
  </si>
  <si>
    <t>At 1 January 2006</t>
  </si>
  <si>
    <t>Non-Distributable Reserve on Consolidation</t>
  </si>
  <si>
    <t>Non-Distributable Share Premium</t>
  </si>
  <si>
    <t>CASH FLOW FROM FINANCING ACTIVITY</t>
  </si>
  <si>
    <t xml:space="preserve">  net cash used in financing activity</t>
  </si>
  <si>
    <t xml:space="preserve">(a) </t>
  </si>
  <si>
    <t>There is no corporate proposal announced but not completed as at the date of this report.</t>
  </si>
  <si>
    <t xml:space="preserve">(b) </t>
  </si>
  <si>
    <t>No dividends have been declared in respect of the financial period under review.</t>
  </si>
  <si>
    <t xml:space="preserve">According to Infocredit D&amp;B (Malaysia) Sdn. Bhd. in their Executive Summary of the Independent Market Research Report for Tex Cycle dated 13 June 2005, the growth of the scheduled waste recycling services industry is still at an early stage and is expected to flourish over the next few years.  In general, business opportunities for environmental services and products grow in tandem with industrial development’s increasing demand for better environmental management.  As such, in Malaysia, there are yet ample business opportunities in the field of prevention and pollution control, clean and appropriate technology.  
Therefore, the Directors of Tex Cycle expect the Group to continue achieving strong performance for the financial year ending 31 December 2006. 
</t>
  </si>
  <si>
    <t>&amp;</t>
  </si>
  <si>
    <t>based on the number of ordinary shares of 170,793,000 shares as at 31 December 2005</t>
  </si>
  <si>
    <t>AS AT</t>
  </si>
  <si>
    <t>The interim financial report should be read in conjunction with the audited financial statements for the year ended 31 December 2005.</t>
  </si>
  <si>
    <t>The Condensed Consolidated Income Statements should be read in conjunction with the audited financial statements for the year ended 31 December 2005 and the accompanying explanatory notes attached to the interim financial statements.</t>
  </si>
  <si>
    <t>The Condensed Consolidated Balance Sheet should be read in conjunction with the audited financial statements for the year ended 31 December 2005 and the accompanying explanatory notes attached to the interim financial statements.</t>
  </si>
  <si>
    <t>The Condensed Consolidated Statement of Changes in Equity should be read in conjunction with the audited financial statements for the year ended 31 December 2005 and the accompanying explanatory notes attached to the interim financial statements.</t>
  </si>
  <si>
    <t>The Condensed Consolidated Cash Flow Statement should be read in conjunction with the audited financial statements for the year ended 31 December 2005 and the accompanying explanatory notes attached to the interim financial statements.</t>
  </si>
  <si>
    <t>The interim financial report has been prepared in accordance with FRS 134: "Interim Financial Reporting" (formerly known as MASB 26) and Appendix 7A of the Listing Requirements of Bursa Malaysia Securities Berhad for the MESDAQ Market.</t>
  </si>
  <si>
    <t>For the financial year ending 31 December 2006, the Group expects to penetrate further into the printing, electrical, chemical, aviation and oil and gas industries for its recycling business. To cater for the expected expansion in capacity for its container cleaning business, the Group has acquired three additional lorries and four container cleaning machines from the proceeds raised from its public listing.</t>
  </si>
  <si>
    <t>Unsecured - Hire purchase and finance lease payables</t>
  </si>
  <si>
    <t>Net profit for the period (RM'000)</t>
  </si>
  <si>
    <t xml:space="preserve">Equity holders </t>
  </si>
  <si>
    <t xml:space="preserve">The comparative figures are not available for the preceding year corresponding period as Tex Cycle Technology (M) Berhad was listed on the MESDAQ Market of the Bursa Malaysia Securities Berhad on 27 July 2005.  </t>
  </si>
  <si>
    <t xml:space="preserve">The Group does not have any off balance sheet financial instruments as at the date of this report. </t>
  </si>
  <si>
    <t xml:space="preserve">The accounting policies and methods of computation adopted by the Company and its subsidiaries ("Group") in this interim financial statements are consistent with those adopted for the annual audited financial statements for the year ended 31 December 2005 except for the following new/revised Financial Reporting Standards ("FRS") with effective from 1 January 2006:   </t>
  </si>
  <si>
    <t>The Group's operations were not subject to any seasonal or cyclical changes.</t>
  </si>
  <si>
    <t xml:space="preserve">All the bank borrowings have been paid off as at 31 October 2005. The unutilised amount will be allocated for the working capital of the Group. </t>
  </si>
  <si>
    <t>The Group generated revenue of RM2.57 million and a profit before taxation ("PBT") of RM1.011 million for the quarter ended 31 March 2006. The revenue of RM2.57 million and PBT of RM1.011 million represents a 5% and 7% decrease respectively over the pro-rated consolidated results for the first quarter of the financial year ended 31 December 2005. The decrease was mainly attributable to the softer demand from the defence industry for the Group's chemical products.</t>
  </si>
  <si>
    <r>
      <t>CASH AND CASH EQUIVALENTS AT END OF PERIOD</t>
    </r>
    <r>
      <rPr>
        <sz val="10"/>
        <rFont val="Arial Narrow"/>
        <family val="2"/>
      </rPr>
      <t xml:space="preserve"> (Note A15)</t>
    </r>
  </si>
  <si>
    <t>Accounting policies, Changes in Estimates and Errors</t>
  </si>
  <si>
    <t>The adoption of the new/revised FRS does not give rise to any adjustment to the opening balances of retained profit of the prior and current years or changes in comparatives except for the following:</t>
  </si>
  <si>
    <t>The Group’s revenue of RM2.57 million for the quarter ended 31 March 2006 represents a increase of 2% as compared to that of the preceding quarter. The increase in revenue was mainly attributable to greated market penetration for the Group's recycling business. Meanwhile, the Group’s PBT for the quarter ended 31 March 2006 increased by approximately 30%, from RM0.78 million to RM1.011 million as compared to that of the preceeding quarter. The increase in PBT was mainly due to decrease in distribution and selling expenses such as advertisement expenses and agencies fees.</t>
  </si>
  <si>
    <t>The effective tax rate for the current year quarter ended 31 March 2006 presented above is lower than the statutory tax rate of 28% mainly due to the effect of the lower tax rate of 20% for the first chargeable income of RM500,000 of the subsidiaries, namely Tex Cycle Sdn. Bhd. and Metro Envy Sdn. Bhd. respectively.</t>
  </si>
  <si>
    <t>31 March 2006</t>
  </si>
  <si>
    <t>Company's No.: 642619-P</t>
  </si>
  <si>
    <t xml:space="preserve">Not applicable as no profit forecast was published by the Group. </t>
  </si>
  <si>
    <t>The Company raised RM9.9 million from its listing on the MESDAQ Market of Bursa Malaysia Securities Berhad on 27 July 2005, which involved a public issue of 45,000,000 new ordinary shares of RM0.10 each in Tex Cycle at an issue price of RM0.22 per share. Details of the utilisation of proceeds as at 31 March 2006 is as follows:</t>
  </si>
  <si>
    <t>Under the FRS 3, any excess of the Group's interest in the net fair value of acquirees' identifiable assets, liabilities and contingent liabilities over cost of acquisitions (previously referred to as "negative goodwill"), after reassessment, is now recognised immediately as profit or loss. Prior to 1 January 2006, negative goodwill was not amortised and tested for impairment. In accordance with the transitional provisions of FRS 3, the negative goodwill as at 1 January 2006 of RM596,006 was derecognised with a corresponding increase in retained earnings.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</si>
</sst>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_);\(0\)"/>
    <numFmt numFmtId="211" formatCode="0.00_);\(0.00\)"/>
    <numFmt numFmtId="212" formatCode="#,##0.000"/>
  </numFmts>
  <fonts count="16">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b/>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sz val="12"/>
      <name val="Times New Roman"/>
      <family val="1"/>
    </font>
    <font>
      <u val="single"/>
      <sz val="10"/>
      <name val="Arial Narrow"/>
      <family val="2"/>
    </font>
    <font>
      <sz val="10"/>
      <color indexed="14"/>
      <name val="Arial Narrow"/>
      <family val="2"/>
    </font>
    <font>
      <i/>
      <vertAlign val="superscript"/>
      <sz val="10"/>
      <name val="Arial Narrow"/>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74">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87" fontId="0" fillId="0" borderId="0" xfId="15" applyNumberFormat="1" applyFont="1" applyBorder="1" applyAlignment="1">
      <alignment horizontal="center" vertical="center"/>
    </xf>
    <xf numFmtId="187"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87"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0" fontId="0" fillId="0" borderId="0" xfId="0" applyFont="1" applyBorder="1" applyAlignment="1">
      <alignment vertical="center"/>
    </xf>
    <xf numFmtId="41" fontId="0" fillId="0" borderId="0" xfId="0" applyNumberFormat="1" applyFont="1" applyBorder="1" applyAlignment="1">
      <alignment horizontal="center" vertical="center"/>
    </xf>
    <xf numFmtId="0" fontId="0" fillId="0" borderId="0" xfId="0" applyFont="1" applyAlignment="1">
      <alignment horizontal="justify" vertical="top"/>
    </xf>
    <xf numFmtId="187" fontId="0" fillId="0" borderId="0" xfId="15" applyNumberFormat="1" applyFont="1" applyAlignment="1">
      <alignment/>
    </xf>
    <xf numFmtId="187"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88"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1" xfId="0" applyNumberFormat="1" applyFont="1" applyBorder="1" applyAlignment="1">
      <alignment horizontal="center" vertical="center"/>
    </xf>
    <xf numFmtId="187" fontId="0" fillId="0" borderId="3" xfId="15" applyNumberFormat="1" applyFont="1" applyBorder="1" applyAlignment="1">
      <alignment horizontal="center" vertical="center"/>
    </xf>
    <xf numFmtId="0" fontId="0" fillId="0" borderId="0" xfId="0" applyAlignment="1">
      <alignment/>
    </xf>
    <xf numFmtId="187" fontId="0" fillId="0" borderId="2" xfId="15" applyNumberFormat="1" applyFont="1" applyBorder="1" applyAlignment="1">
      <alignment horizontal="center" vertical="center"/>
    </xf>
    <xf numFmtId="0" fontId="0" fillId="0" borderId="0" xfId="0" applyAlignment="1">
      <alignment horizontal="justify" vertical="top" wrapText="1"/>
    </xf>
    <xf numFmtId="187" fontId="0" fillId="0" borderId="0" xfId="15" applyNumberFormat="1" applyFont="1" applyBorder="1" applyAlignment="1">
      <alignment/>
    </xf>
    <xf numFmtId="43" fontId="0" fillId="0" borderId="0" xfId="0" applyNumberFormat="1" applyFont="1" applyAlignment="1">
      <alignment/>
    </xf>
    <xf numFmtId="43" fontId="2" fillId="0" borderId="0" xfId="15" applyFont="1" applyBorder="1" applyAlignment="1">
      <alignment vertical="center"/>
    </xf>
    <xf numFmtId="187" fontId="0" fillId="0" borderId="0" xfId="0" applyNumberFormat="1" applyFont="1" applyAlignment="1">
      <alignment/>
    </xf>
    <xf numFmtId="187" fontId="0" fillId="0" borderId="0" xfId="0" applyNumberFormat="1" applyFont="1" applyBorder="1" applyAlignment="1">
      <alignment/>
    </xf>
    <xf numFmtId="0" fontId="7" fillId="0" borderId="0" xfId="0" applyFont="1" applyAlignment="1">
      <alignment horizontal="justify" vertical="top"/>
    </xf>
    <xf numFmtId="0" fontId="1" fillId="0" borderId="0" xfId="0" applyFont="1" applyFill="1" applyAlignment="1">
      <alignment horizontal="center"/>
    </xf>
    <xf numFmtId="0" fontId="7" fillId="0" borderId="0" xfId="0" applyFont="1" applyFill="1" applyAlignment="1">
      <alignment horizontal="justify" vertical="top" wrapText="1"/>
    </xf>
    <xf numFmtId="43" fontId="7" fillId="0" borderId="0" xfId="0" applyNumberFormat="1" applyFont="1" applyBorder="1" applyAlignment="1">
      <alignment horizontal="center" vertical="center"/>
    </xf>
    <xf numFmtId="43" fontId="11" fillId="0" borderId="0" xfId="0" applyNumberFormat="1" applyFont="1" applyBorder="1" applyAlignment="1">
      <alignment horizontal="right" vertical="top"/>
    </xf>
    <xf numFmtId="43" fontId="11" fillId="0" borderId="0" xfId="0" applyNumberFormat="1" applyFont="1" applyBorder="1" applyAlignment="1">
      <alignment horizontal="left" vertical="top"/>
    </xf>
    <xf numFmtId="0" fontId="0" fillId="0" borderId="0" xfId="0" applyFont="1" applyAlignment="1">
      <alignment horizontal="left"/>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187" fontId="0" fillId="0" borderId="0" xfId="15" applyNumberFormat="1" applyFont="1" applyFill="1" applyAlignment="1">
      <alignment horizontal="center"/>
    </xf>
    <xf numFmtId="187" fontId="0" fillId="0" borderId="0" xfId="15" applyNumberFormat="1"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187" fontId="0" fillId="0" borderId="3" xfId="15" applyNumberFormat="1" applyFont="1" applyBorder="1" applyAlignment="1">
      <alignment/>
    </xf>
    <xf numFmtId="187" fontId="0" fillId="0" borderId="4" xfId="15" applyNumberFormat="1" applyFont="1" applyFill="1" applyBorder="1" applyAlignment="1">
      <alignment/>
    </xf>
    <xf numFmtId="187" fontId="0" fillId="0" borderId="5" xfId="15" applyNumberFormat="1" applyFont="1" applyBorder="1" applyAlignment="1">
      <alignment/>
    </xf>
    <xf numFmtId="187" fontId="0" fillId="0" borderId="4" xfId="0" applyNumberFormat="1" applyFont="1" applyBorder="1" applyAlignment="1">
      <alignment horizontal="center" vertical="center"/>
    </xf>
    <xf numFmtId="0" fontId="7" fillId="0" borderId="0" xfId="0" applyFont="1" applyFill="1" applyAlignment="1">
      <alignment horizontal="center"/>
    </xf>
    <xf numFmtId="187" fontId="0" fillId="0" borderId="0" xfId="15" applyNumberFormat="1" applyFont="1" applyAlignment="1">
      <alignment vertical="top"/>
    </xf>
    <xf numFmtId="187" fontId="0" fillId="0" borderId="4" xfId="15" applyNumberFormat="1" applyFont="1" applyBorder="1" applyAlignment="1">
      <alignment vertical="top"/>
    </xf>
    <xf numFmtId="0" fontId="0" fillId="0" borderId="0" xfId="24" applyFont="1" applyAlignment="1">
      <alignment horizontal="justify" vertical="top" wrapText="1"/>
      <protection/>
    </xf>
    <xf numFmtId="0" fontId="8" fillId="0" borderId="0" xfId="0" applyFont="1" applyFill="1" applyAlignment="1">
      <alignment/>
    </xf>
    <xf numFmtId="187" fontId="7" fillId="0" borderId="0" xfId="15" applyNumberFormat="1" applyFont="1" applyFill="1" applyBorder="1" applyAlignment="1">
      <alignment/>
    </xf>
    <xf numFmtId="0" fontId="0" fillId="0" borderId="0" xfId="21" applyFont="1" applyFill="1" applyBorder="1" applyAlignment="1">
      <alignment vertical="center"/>
      <protection/>
    </xf>
    <xf numFmtId="0" fontId="0" fillId="0" borderId="0" xfId="0" applyFont="1" applyAlignment="1">
      <alignment horizontal="justify" vertical="top" wrapText="1"/>
    </xf>
    <xf numFmtId="0" fontId="12" fillId="0" borderId="0" xfId="0" applyFont="1" applyAlignment="1" applyProtection="1">
      <alignment horizontal="left" indent="1"/>
      <protection/>
    </xf>
    <xf numFmtId="187" fontId="0" fillId="0" borderId="0" xfId="15" applyNumberFormat="1" applyFont="1" applyFill="1" applyBorder="1" applyAlignment="1">
      <alignment/>
    </xf>
    <xf numFmtId="187" fontId="0" fillId="0" borderId="0" xfId="15" applyNumberFormat="1" applyFont="1" applyFill="1" applyAlignment="1">
      <alignment horizontal="right"/>
    </xf>
    <xf numFmtId="0" fontId="1" fillId="0" borderId="0" xfId="0" applyFont="1" applyFill="1" applyBorder="1" applyAlignment="1">
      <alignment horizontal="center" vertical="center"/>
    </xf>
    <xf numFmtId="187" fontId="0" fillId="0" borderId="3" xfId="15" applyNumberFormat="1" applyFont="1" applyFill="1" applyBorder="1" applyAlignment="1">
      <alignment/>
    </xf>
    <xf numFmtId="0" fontId="0" fillId="0" borderId="0" xfId="0" applyFont="1" applyFill="1" applyAlignment="1">
      <alignment wrapText="1"/>
    </xf>
    <xf numFmtId="187" fontId="0" fillId="0" borderId="0" xfId="15" applyNumberFormat="1" applyFont="1" applyFill="1" applyBorder="1" applyAlignment="1">
      <alignment horizontal="right"/>
    </xf>
    <xf numFmtId="0" fontId="1" fillId="0" borderId="0" xfId="0" applyFont="1" applyBorder="1" applyAlignment="1">
      <alignment horizontal="center" vertical="top"/>
    </xf>
    <xf numFmtId="0" fontId="0" fillId="0" borderId="0" xfId="0" applyFont="1" applyFill="1" applyAlignment="1">
      <alignment horizontal="justify" vertical="justify"/>
    </xf>
    <xf numFmtId="0" fontId="0" fillId="0" borderId="0" xfId="0" applyFont="1" applyFill="1" applyAlignment="1">
      <alignment horizontal="justify" vertical="justify" wrapText="1"/>
    </xf>
    <xf numFmtId="0" fontId="14" fillId="0" borderId="0" xfId="0" applyFont="1" applyFill="1" applyAlignment="1">
      <alignment horizontal="left" vertical="top" wrapText="1"/>
    </xf>
    <xf numFmtId="0" fontId="0" fillId="0" borderId="0" xfId="0" applyFont="1" applyFill="1" applyAlignment="1">
      <alignment horizontal="right"/>
    </xf>
    <xf numFmtId="187" fontId="0" fillId="0" borderId="0" xfId="15" applyNumberFormat="1" applyFont="1" applyAlignment="1">
      <alignment horizontal="right" vertical="top"/>
    </xf>
    <xf numFmtId="0" fontId="14" fillId="0" borderId="0" xfId="0" applyFont="1" applyFill="1" applyAlignment="1">
      <alignment/>
    </xf>
    <xf numFmtId="0" fontId="14" fillId="0" borderId="0" xfId="24" applyFont="1" applyAlignment="1">
      <alignment horizontal="justify" vertical="top" wrapText="1"/>
      <protection/>
    </xf>
    <xf numFmtId="0" fontId="14" fillId="0" borderId="0" xfId="24" applyFont="1" applyAlignment="1">
      <alignment horizontal="left" vertical="top" wrapText="1"/>
      <protection/>
    </xf>
    <xf numFmtId="187" fontId="0" fillId="0" borderId="0" xfId="15" applyNumberFormat="1" applyFont="1" applyBorder="1" applyAlignment="1">
      <alignment horizontal="right" vertical="center"/>
    </xf>
    <xf numFmtId="187" fontId="0" fillId="0" borderId="0" xfId="15" applyNumberFormat="1" applyFont="1" applyAlignment="1">
      <alignment/>
    </xf>
    <xf numFmtId="0" fontId="1" fillId="0" borderId="0" xfId="0" applyFont="1" applyBorder="1" applyAlignment="1">
      <alignment horizontal="right" vertical="center" wrapText="1"/>
    </xf>
    <xf numFmtId="14" fontId="1" fillId="0" borderId="0" xfId="0" applyNumberFormat="1" applyFont="1" applyBorder="1" applyAlignment="1" quotePrefix="1">
      <alignment horizontal="right" vertical="center"/>
    </xf>
    <xf numFmtId="0" fontId="1" fillId="0" borderId="0" xfId="0" applyFont="1" applyBorder="1" applyAlignment="1">
      <alignment horizontal="right" vertical="center"/>
    </xf>
    <xf numFmtId="0" fontId="0" fillId="0" borderId="0" xfId="0" applyFont="1" applyAlignment="1">
      <alignment horizontal="right"/>
    </xf>
    <xf numFmtId="187" fontId="0" fillId="0" borderId="0" xfId="15" applyNumberFormat="1" applyFont="1" applyAlignment="1">
      <alignment horizontal="right"/>
    </xf>
    <xf numFmtId="187" fontId="0" fillId="0" borderId="2" xfId="15" applyNumberFormat="1" applyFont="1" applyBorder="1" applyAlignment="1">
      <alignment horizontal="right"/>
    </xf>
    <xf numFmtId="187" fontId="0" fillId="0" borderId="5" xfId="15" applyNumberFormat="1" applyFont="1" applyBorder="1" applyAlignment="1">
      <alignment horizontal="right"/>
    </xf>
    <xf numFmtId="187" fontId="0" fillId="0" borderId="0" xfId="15" applyNumberFormat="1" applyFont="1" applyBorder="1" applyAlignment="1">
      <alignment horizontal="right"/>
    </xf>
    <xf numFmtId="187" fontId="0" fillId="0" borderId="3" xfId="15" applyNumberFormat="1" applyFont="1" applyBorder="1" applyAlignment="1">
      <alignment horizontal="right"/>
    </xf>
    <xf numFmtId="187" fontId="0" fillId="0" borderId="5" xfId="15" applyNumberFormat="1" applyFont="1" applyFill="1" applyBorder="1" applyAlignment="1">
      <alignment horizontal="right"/>
    </xf>
    <xf numFmtId="187" fontId="0" fillId="0" borderId="5" xfId="0" applyNumberFormat="1" applyFont="1" applyBorder="1" applyAlignment="1">
      <alignment/>
    </xf>
    <xf numFmtId="187" fontId="0" fillId="0" borderId="5" xfId="0" applyNumberFormat="1" applyFont="1" applyBorder="1" applyAlignment="1">
      <alignment horizontal="right"/>
    </xf>
    <xf numFmtId="0" fontId="1" fillId="0" borderId="0" xfId="0" applyFont="1" applyBorder="1" applyAlignment="1">
      <alignment vertical="center"/>
    </xf>
    <xf numFmtId="41" fontId="0" fillId="0" borderId="5" xfId="0" applyNumberFormat="1" applyFont="1" applyBorder="1" applyAlignment="1">
      <alignment horizontal="center" vertical="center"/>
    </xf>
    <xf numFmtId="43" fontId="0" fillId="0" borderId="5" xfId="0" applyNumberFormat="1" applyFont="1" applyFill="1" applyBorder="1" applyAlignment="1">
      <alignment horizontal="center" vertical="center"/>
    </xf>
    <xf numFmtId="0" fontId="1" fillId="0" borderId="0" xfId="23" applyFont="1" applyBorder="1" applyAlignment="1">
      <alignment horizontal="right" vertical="center" wrapText="1"/>
      <protection/>
    </xf>
    <xf numFmtId="0" fontId="1" fillId="0" borderId="0" xfId="0" applyFont="1" applyFill="1" applyBorder="1" applyAlignment="1">
      <alignment horizontal="right" vertical="center" wrapText="1"/>
    </xf>
    <xf numFmtId="0" fontId="1" fillId="0" borderId="0" xfId="0" applyFont="1" applyFill="1" applyAlignment="1">
      <alignment horizontal="right"/>
    </xf>
    <xf numFmtId="0" fontId="1" fillId="0" borderId="0" xfId="0" applyFont="1" applyAlignment="1">
      <alignment horizontal="right"/>
    </xf>
    <xf numFmtId="187" fontId="1" fillId="0" borderId="0" xfId="15" applyNumberFormat="1" applyFont="1" applyAlignment="1">
      <alignment horizontal="right"/>
    </xf>
    <xf numFmtId="0" fontId="1" fillId="0" borderId="0" xfId="0" applyFont="1" applyAlignment="1">
      <alignment horizontal="right" vertical="top"/>
    </xf>
    <xf numFmtId="187" fontId="0" fillId="0" borderId="2" xfId="15" applyNumberFormat="1" applyFont="1" applyBorder="1" applyAlignment="1">
      <alignment horizontal="right" vertical="center"/>
    </xf>
    <xf numFmtId="187" fontId="0" fillId="0" borderId="3" xfId="15" applyNumberFormat="1" applyFont="1" applyBorder="1" applyAlignment="1">
      <alignment horizontal="right" vertical="center"/>
    </xf>
    <xf numFmtId="187" fontId="0" fillId="0" borderId="1" xfId="15" applyNumberFormat="1" applyFont="1" applyBorder="1" applyAlignment="1">
      <alignment horizontal="right" vertical="center"/>
    </xf>
    <xf numFmtId="187" fontId="1" fillId="0" borderId="0" xfId="15" applyNumberFormat="1" applyFont="1" applyBorder="1" applyAlignment="1">
      <alignment horizontal="right" vertical="center"/>
    </xf>
    <xf numFmtId="187" fontId="0" fillId="0" borderId="4" xfId="15" applyNumberFormat="1" applyFont="1" applyBorder="1" applyAlignment="1">
      <alignment horizontal="right" vertical="center"/>
    </xf>
    <xf numFmtId="43" fontId="0" fillId="0" borderId="5" xfId="15" applyNumberFormat="1" applyFont="1" applyFill="1" applyBorder="1" applyAlignment="1">
      <alignment/>
    </xf>
    <xf numFmtId="43" fontId="0" fillId="0" borderId="0" xfId="15" applyNumberFormat="1" applyFont="1" applyFill="1" applyAlignment="1">
      <alignment/>
    </xf>
    <xf numFmtId="0" fontId="1" fillId="0" borderId="0" xfId="0" applyFont="1" applyBorder="1" applyAlignment="1">
      <alignment horizontal="right" vertical="top" wrapText="1"/>
    </xf>
    <xf numFmtId="41" fontId="0" fillId="0" borderId="0" xfId="0" applyNumberFormat="1" applyFont="1" applyFill="1" applyAlignment="1">
      <alignment/>
    </xf>
    <xf numFmtId="0" fontId="0" fillId="0" borderId="0" xfId="0" applyFont="1" applyFill="1" applyAlignment="1">
      <alignment horizontal="left" vertical="top"/>
    </xf>
    <xf numFmtId="43" fontId="0" fillId="0" borderId="0" xfId="15" applyFont="1" applyFill="1" applyAlignment="1">
      <alignment/>
    </xf>
    <xf numFmtId="43" fontId="11" fillId="0" borderId="0" xfId="0" applyNumberFormat="1" applyFont="1" applyFill="1" applyBorder="1" applyAlignment="1">
      <alignment horizontal="left" vertical="top"/>
    </xf>
    <xf numFmtId="187" fontId="0" fillId="0" borderId="5" xfId="15" applyNumberFormat="1" applyFont="1" applyFill="1" applyBorder="1" applyAlignment="1">
      <alignment/>
    </xf>
    <xf numFmtId="41" fontId="0" fillId="0" borderId="4" xfId="0" applyNumberFormat="1" applyFont="1" applyBorder="1" applyAlignment="1">
      <alignment horizontal="center" vertical="center"/>
    </xf>
    <xf numFmtId="43" fontId="1" fillId="0" borderId="0" xfId="15" applyFont="1" applyFill="1" applyAlignment="1">
      <alignment horizontal="right"/>
    </xf>
    <xf numFmtId="43" fontId="1" fillId="0" borderId="0" xfId="15" applyFont="1" applyAlignment="1">
      <alignment horizontal="right"/>
    </xf>
    <xf numFmtId="43" fontId="1" fillId="0" borderId="0" xfId="15" applyFont="1" applyAlignment="1">
      <alignment horizontal="right" vertical="top"/>
    </xf>
    <xf numFmtId="41" fontId="0" fillId="0" borderId="0" xfId="0" applyNumberFormat="1" applyFont="1" applyBorder="1" applyAlignment="1">
      <alignment horizontal="right" vertical="center"/>
    </xf>
    <xf numFmtId="0" fontId="2" fillId="0" borderId="0" xfId="0" applyFont="1" applyFill="1" applyAlignment="1">
      <alignment vertical="top"/>
    </xf>
    <xf numFmtId="0" fontId="2" fillId="0" borderId="0" xfId="0" applyFont="1" applyFill="1" applyAlignment="1">
      <alignment horizontal="justify" vertical="top" wrapText="1"/>
    </xf>
    <xf numFmtId="43" fontId="15" fillId="0" borderId="0" xfId="0" applyNumberFormat="1" applyFont="1" applyFill="1" applyBorder="1" applyAlignment="1">
      <alignment horizontal="left" vertical="top"/>
    </xf>
    <xf numFmtId="0" fontId="2" fillId="0" borderId="0" xfId="0" applyFont="1" applyFill="1" applyAlignment="1">
      <alignment/>
    </xf>
    <xf numFmtId="43" fontId="15" fillId="0" borderId="0" xfId="0" applyNumberFormat="1" applyFont="1" applyBorder="1" applyAlignment="1">
      <alignment horizontal="left" vertical="top"/>
    </xf>
    <xf numFmtId="0" fontId="2" fillId="0" borderId="0" xfId="0" applyFont="1" applyAlignment="1">
      <alignment/>
    </xf>
    <xf numFmtId="0" fontId="0" fillId="0" borderId="0" xfId="0" applyFont="1" applyAlignment="1">
      <alignment horizontal="justify" vertical="top"/>
    </xf>
    <xf numFmtId="0" fontId="3" fillId="0" borderId="5" xfId="0" applyFont="1" applyFill="1" applyBorder="1" applyAlignment="1">
      <alignment horizontal="center" vertical="top"/>
    </xf>
    <xf numFmtId="0" fontId="0" fillId="0" borderId="5" xfId="0" applyFont="1" applyFill="1" applyBorder="1" applyAlignment="1">
      <alignment horizontal="center" vertical="top"/>
    </xf>
    <xf numFmtId="15" fontId="0" fillId="0" borderId="0" xfId="0" applyNumberFormat="1" applyFont="1" applyFill="1" applyAlignment="1" quotePrefix="1">
      <alignment horizontal="left"/>
    </xf>
    <xf numFmtId="0" fontId="0" fillId="0" borderId="0" xfId="0" applyFont="1" applyAlignment="1">
      <alignment horizontal="center"/>
    </xf>
    <xf numFmtId="0" fontId="0" fillId="0" borderId="0" xfId="0" applyFont="1" applyFill="1" applyAlignment="1">
      <alignment horizontal="justify" vertical="justify" wrapText="1"/>
    </xf>
    <xf numFmtId="0" fontId="0" fillId="0" borderId="0" xfId="0" applyFont="1" applyFill="1" applyAlignment="1">
      <alignment horizontal="justify" vertical="justify"/>
    </xf>
    <xf numFmtId="0" fontId="0" fillId="0" borderId="0" xfId="0" applyFont="1" applyFill="1" applyAlignment="1">
      <alignment wrapText="1"/>
    </xf>
    <xf numFmtId="0" fontId="0" fillId="0" borderId="0" xfId="0" applyFont="1" applyFill="1" applyAlignment="1">
      <alignment horizontal="left" vertical="top"/>
    </xf>
    <xf numFmtId="0" fontId="1" fillId="0" borderId="0" xfId="0" applyFont="1" applyBorder="1" applyAlignment="1">
      <alignment horizontal="center" vertical="center"/>
    </xf>
    <xf numFmtId="0" fontId="0" fillId="0" borderId="6" xfId="0" applyFont="1" applyFill="1" applyBorder="1" applyAlignment="1">
      <alignment horizontal="center" vertical="center" wrapText="1"/>
    </xf>
    <xf numFmtId="0" fontId="0" fillId="0" borderId="0" xfId="22" applyFont="1" applyAlignment="1">
      <alignment horizontal="justify" vertical="top" wrapText="1"/>
      <protection/>
    </xf>
    <xf numFmtId="0" fontId="0" fillId="0" borderId="0" xfId="22" applyAlignment="1">
      <alignment horizontal="justify" vertical="top" wrapText="1"/>
      <protection/>
    </xf>
    <xf numFmtId="0" fontId="0" fillId="0" borderId="0" xfId="24" applyFont="1" applyAlignment="1">
      <alignment horizontal="justify"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14" fillId="0" borderId="0" xfId="24" applyFont="1" applyAlignment="1">
      <alignment horizontal="justify" vertical="top" wrapText="1"/>
      <protection/>
    </xf>
    <xf numFmtId="0" fontId="4" fillId="0" borderId="0" xfId="0" applyFont="1" applyAlignment="1">
      <alignment horizontal="center" vertical="center"/>
    </xf>
    <xf numFmtId="0" fontId="5" fillId="0" borderId="0" xfId="0" applyFont="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Alignment="1">
      <alignment horizontal="justify"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 fillId="0" borderId="0" xfId="0" applyFont="1" applyBorder="1" applyAlignment="1">
      <alignment horizontal="justify" vertical="justify" wrapText="1"/>
    </xf>
    <xf numFmtId="0" fontId="0" fillId="0" borderId="0" xfId="0" applyFont="1" applyFill="1" applyAlignment="1">
      <alignment horizontal="justify" wrapText="1"/>
    </xf>
    <xf numFmtId="0" fontId="1" fillId="0" borderId="0" xfId="0" applyFont="1" applyFill="1" applyAlignment="1">
      <alignment horizontal="center" vertical="top"/>
    </xf>
    <xf numFmtId="0" fontId="0" fillId="0" borderId="0" xfId="0" applyFont="1" applyFill="1" applyAlignment="1">
      <alignment horizontal="center"/>
    </xf>
    <xf numFmtId="0" fontId="0" fillId="0" borderId="0" xfId="0" applyFont="1" applyFill="1" applyAlignment="1">
      <alignment horizontal="justify" vertical="top"/>
    </xf>
    <xf numFmtId="0" fontId="0" fillId="0" borderId="0" xfId="0" applyFont="1" applyFill="1" applyAlignment="1">
      <alignment horizontal="left"/>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3" fillId="0" borderId="0" xfId="0" applyFont="1" applyAlignment="1">
      <alignment horizontal="center" vertical="top"/>
    </xf>
    <xf numFmtId="0" fontId="6" fillId="0" borderId="0" xfId="0" applyFont="1" applyAlignment="1">
      <alignment horizontal="center" vertical="top"/>
    </xf>
    <xf numFmtId="0" fontId="0" fillId="0" borderId="0" xfId="0" applyFont="1" applyAlignment="1">
      <alignment horizontal="left" vertical="top"/>
    </xf>
    <xf numFmtId="0" fontId="1" fillId="0" borderId="0" xfId="0" applyFont="1" applyAlignment="1">
      <alignment horizontal="justify" vertical="top"/>
    </xf>
    <xf numFmtId="0" fontId="0" fillId="0" borderId="0" xfId="0" applyAlignment="1">
      <alignment horizontal="justify" vertical="top"/>
    </xf>
    <xf numFmtId="0" fontId="0" fillId="0" borderId="0" xfId="0"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applyAlignment="1">
      <alignment horizontal="justify"/>
    </xf>
    <xf numFmtId="0" fontId="13" fillId="0" borderId="0" xfId="0" applyFont="1" applyFill="1" applyAlignment="1">
      <alignment wrapText="1"/>
    </xf>
    <xf numFmtId="0" fontId="0" fillId="0" borderId="0" xfId="0" applyFont="1" applyFill="1" applyAlignment="1">
      <alignment horizontal="left" vertical="top" wrapText="1"/>
    </xf>
    <xf numFmtId="0" fontId="0" fillId="0" borderId="0" xfId="21" applyFont="1" applyAlignment="1">
      <alignment horizontal="justify" vertical="top"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55"/>
  <sheetViews>
    <sheetView workbookViewId="0" topLeftCell="A40">
      <selection activeCell="D39" sqref="D39"/>
    </sheetView>
  </sheetViews>
  <sheetFormatPr defaultColWidth="9.33203125" defaultRowHeight="12.75"/>
  <cols>
    <col min="1" max="3" width="3.83203125" style="12" customWidth="1"/>
    <col min="4" max="4" width="22.33203125" style="12" customWidth="1"/>
    <col min="5" max="5" width="18.5" style="12" customWidth="1"/>
    <col min="6" max="6" width="2.33203125" style="12" customWidth="1"/>
    <col min="7" max="7" width="18.5" style="12" customWidth="1"/>
    <col min="8" max="8" width="1.83203125" style="12" customWidth="1"/>
    <col min="9" max="9" width="18.5" style="12" customWidth="1"/>
    <col min="10" max="10" width="2.33203125" style="12" customWidth="1"/>
    <col min="11" max="11" width="18.5" style="12" customWidth="1"/>
    <col min="12" max="16384" width="9.33203125" style="12" customWidth="1"/>
  </cols>
  <sheetData>
    <row r="1" spans="1:11" ht="19.5" customHeight="1">
      <c r="A1" s="146" t="s">
        <v>92</v>
      </c>
      <c r="B1" s="146"/>
      <c r="C1" s="146"/>
      <c r="D1" s="146"/>
      <c r="E1" s="146"/>
      <c r="F1" s="146"/>
      <c r="G1" s="146"/>
      <c r="H1" s="146"/>
      <c r="I1" s="146"/>
      <c r="J1" s="146"/>
      <c r="K1" s="146"/>
    </row>
    <row r="2" spans="1:11" ht="9.75" customHeight="1">
      <c r="A2" s="147" t="s">
        <v>257</v>
      </c>
      <c r="B2" s="147"/>
      <c r="C2" s="147"/>
      <c r="D2" s="147"/>
      <c r="E2" s="147"/>
      <c r="F2" s="147"/>
      <c r="G2" s="147"/>
      <c r="H2" s="147"/>
      <c r="I2" s="147"/>
      <c r="J2" s="147"/>
      <c r="K2" s="147"/>
    </row>
    <row r="3" spans="1:11" ht="9.75" customHeight="1">
      <c r="A3" s="147" t="s">
        <v>8</v>
      </c>
      <c r="B3" s="147"/>
      <c r="C3" s="147"/>
      <c r="D3" s="147"/>
      <c r="E3" s="147"/>
      <c r="F3" s="147"/>
      <c r="G3" s="147"/>
      <c r="H3" s="147"/>
      <c r="I3" s="147"/>
      <c r="J3" s="147"/>
      <c r="K3" s="147"/>
    </row>
    <row r="4" spans="1:11" ht="19.5" customHeight="1">
      <c r="A4" s="149" t="s">
        <v>155</v>
      </c>
      <c r="B4" s="149"/>
      <c r="C4" s="149"/>
      <c r="D4" s="149"/>
      <c r="E4" s="149"/>
      <c r="F4" s="149"/>
      <c r="G4" s="149"/>
      <c r="H4" s="149"/>
      <c r="I4" s="149"/>
      <c r="J4" s="149"/>
      <c r="K4" s="149"/>
    </row>
    <row r="5" spans="1:11" ht="19.5" customHeight="1" thickBot="1">
      <c r="A5" s="148" t="s">
        <v>159</v>
      </c>
      <c r="B5" s="148"/>
      <c r="C5" s="148"/>
      <c r="D5" s="148"/>
      <c r="E5" s="148"/>
      <c r="F5" s="148"/>
      <c r="G5" s="148"/>
      <c r="H5" s="148"/>
      <c r="I5" s="148"/>
      <c r="J5" s="148"/>
      <c r="K5" s="148"/>
    </row>
    <row r="6" spans="1:11" ht="12.75">
      <c r="A6" s="139" t="s">
        <v>18</v>
      </c>
      <c r="B6" s="139"/>
      <c r="C6" s="139"/>
      <c r="D6" s="139"/>
      <c r="E6" s="139"/>
      <c r="F6" s="139"/>
      <c r="G6" s="139"/>
      <c r="H6" s="139"/>
      <c r="I6" s="139"/>
      <c r="J6" s="139"/>
      <c r="K6" s="139"/>
    </row>
    <row r="7" spans="1:11" ht="12.75">
      <c r="A7" s="6"/>
      <c r="B7" s="6"/>
      <c r="C7" s="6"/>
      <c r="D7" s="6"/>
      <c r="E7" s="6"/>
      <c r="F7" s="6"/>
      <c r="G7" s="6"/>
      <c r="H7" s="6"/>
      <c r="I7" s="6"/>
      <c r="J7" s="6"/>
      <c r="K7" s="6"/>
    </row>
    <row r="8" spans="1:11" ht="15" customHeight="1">
      <c r="A8" s="16"/>
      <c r="B8" s="16"/>
      <c r="C8" s="17"/>
      <c r="D8" s="17"/>
      <c r="E8" s="138" t="s">
        <v>1</v>
      </c>
      <c r="F8" s="138"/>
      <c r="G8" s="138"/>
      <c r="H8" s="1"/>
      <c r="I8" s="138" t="s">
        <v>2</v>
      </c>
      <c r="J8" s="138"/>
      <c r="K8" s="138"/>
    </row>
    <row r="9" spans="1:11" ht="38.25">
      <c r="A9" s="16"/>
      <c r="B9" s="16"/>
      <c r="C9" s="17"/>
      <c r="D9" s="17"/>
      <c r="E9" s="112" t="s">
        <v>3</v>
      </c>
      <c r="F9" s="1"/>
      <c r="G9" s="112" t="s">
        <v>200</v>
      </c>
      <c r="H9" s="1"/>
      <c r="I9" s="112" t="s">
        <v>4</v>
      </c>
      <c r="J9" s="1"/>
      <c r="K9" s="112" t="s">
        <v>201</v>
      </c>
    </row>
    <row r="10" spans="1:11" ht="15" customHeight="1">
      <c r="A10" s="16"/>
      <c r="B10" s="16"/>
      <c r="C10" s="17"/>
      <c r="D10" s="17"/>
      <c r="E10" s="85" t="s">
        <v>160</v>
      </c>
      <c r="F10" s="85"/>
      <c r="G10" s="85" t="s">
        <v>162</v>
      </c>
      <c r="H10" s="85"/>
      <c r="I10" s="85" t="str">
        <f>+E10</f>
        <v>31.3.2006</v>
      </c>
      <c r="J10" s="85"/>
      <c r="K10" s="85" t="str">
        <f>+G10</f>
        <v>31.3.2005</v>
      </c>
    </row>
    <row r="11" spans="1:11" ht="15" customHeight="1">
      <c r="A11" s="16"/>
      <c r="B11" s="16"/>
      <c r="C11" s="17"/>
      <c r="D11" s="17"/>
      <c r="E11" s="86" t="s">
        <v>161</v>
      </c>
      <c r="F11" s="86"/>
      <c r="G11" s="86" t="s">
        <v>161</v>
      </c>
      <c r="H11" s="86"/>
      <c r="I11" s="86" t="s">
        <v>161</v>
      </c>
      <c r="J11" s="86"/>
      <c r="K11" s="86" t="s">
        <v>161</v>
      </c>
    </row>
    <row r="12" ht="12.75">
      <c r="G12" s="87"/>
    </row>
    <row r="13" spans="1:11" ht="12.75">
      <c r="A13" s="12" t="s">
        <v>15</v>
      </c>
      <c r="E13" s="20">
        <v>2570</v>
      </c>
      <c r="G13" s="88" t="s">
        <v>84</v>
      </c>
      <c r="I13" s="20">
        <f>+E13</f>
        <v>2570</v>
      </c>
      <c r="K13" s="88" t="s">
        <v>84</v>
      </c>
    </row>
    <row r="14" spans="5:11" ht="12.75">
      <c r="E14" s="20"/>
      <c r="G14" s="88"/>
      <c r="I14" s="20"/>
      <c r="K14" s="88"/>
    </row>
    <row r="15" spans="1:11" ht="12.75">
      <c r="A15" s="12" t="s">
        <v>93</v>
      </c>
      <c r="E15" s="21">
        <v>-808</v>
      </c>
      <c r="G15" s="89" t="s">
        <v>84</v>
      </c>
      <c r="I15" s="21">
        <f>+E15</f>
        <v>-808</v>
      </c>
      <c r="K15" s="89" t="s">
        <v>84</v>
      </c>
    </row>
    <row r="16" spans="5:11" ht="12.75">
      <c r="E16" s="20"/>
      <c r="G16" s="88"/>
      <c r="I16" s="20"/>
      <c r="K16" s="88"/>
    </row>
    <row r="17" spans="1:11" ht="12.75">
      <c r="A17" s="4" t="s">
        <v>94</v>
      </c>
      <c r="E17" s="20">
        <f>SUM(E13:E15)</f>
        <v>1762</v>
      </c>
      <c r="G17" s="88" t="s">
        <v>84</v>
      </c>
      <c r="I17" s="20">
        <f>SUM(I13:I15)</f>
        <v>1762</v>
      </c>
      <c r="K17" s="91" t="s">
        <v>84</v>
      </c>
    </row>
    <row r="18" spans="5:11" ht="12.75">
      <c r="E18" s="20"/>
      <c r="G18" s="88"/>
      <c r="I18" s="20"/>
      <c r="K18" s="88"/>
    </row>
    <row r="19" spans="1:11" ht="12.75">
      <c r="A19" s="12" t="s">
        <v>164</v>
      </c>
      <c r="E19" s="20">
        <v>164</v>
      </c>
      <c r="G19" s="88" t="s">
        <v>84</v>
      </c>
      <c r="I19" s="20">
        <f>+E19</f>
        <v>164</v>
      </c>
      <c r="K19" s="91" t="s">
        <v>84</v>
      </c>
    </row>
    <row r="20" spans="5:11" ht="12.75">
      <c r="E20" s="20"/>
      <c r="G20" s="88"/>
      <c r="I20" s="20"/>
      <c r="K20" s="88"/>
    </row>
    <row r="21" spans="1:11" ht="12.75">
      <c r="A21" s="12" t="s">
        <v>95</v>
      </c>
      <c r="E21" s="20">
        <v>-90</v>
      </c>
      <c r="G21" s="88" t="s">
        <v>84</v>
      </c>
      <c r="I21" s="20">
        <f>+E21</f>
        <v>-90</v>
      </c>
      <c r="K21" s="91" t="s">
        <v>84</v>
      </c>
    </row>
    <row r="22" spans="5:11" ht="12.75">
      <c r="E22" s="20"/>
      <c r="G22" s="88"/>
      <c r="I22" s="20"/>
      <c r="K22" s="88"/>
    </row>
    <row r="23" spans="1:11" ht="12.75">
      <c r="A23" s="12" t="s">
        <v>96</v>
      </c>
      <c r="E23" s="20">
        <v>-610</v>
      </c>
      <c r="G23" s="88" t="s">
        <v>84</v>
      </c>
      <c r="I23" s="20">
        <f>+E23</f>
        <v>-610</v>
      </c>
      <c r="K23" s="91" t="s">
        <v>84</v>
      </c>
    </row>
    <row r="24" spans="5:11" ht="12.75">
      <c r="E24" s="20"/>
      <c r="G24" s="88"/>
      <c r="I24" s="20"/>
      <c r="K24" s="88"/>
    </row>
    <row r="25" spans="1:11" ht="12.75">
      <c r="A25" s="12" t="s">
        <v>165</v>
      </c>
      <c r="E25" s="20">
        <v>-229</v>
      </c>
      <c r="G25" s="88" t="s">
        <v>84</v>
      </c>
      <c r="I25" s="20">
        <f>+E25</f>
        <v>-229</v>
      </c>
      <c r="K25" s="88" t="s">
        <v>84</v>
      </c>
    </row>
    <row r="26" spans="5:11" ht="12.75">
      <c r="E26" s="20"/>
      <c r="G26" s="88"/>
      <c r="H26" s="22"/>
      <c r="I26" s="20"/>
      <c r="K26" s="88"/>
    </row>
    <row r="27" spans="1:11" ht="12.75">
      <c r="A27" s="12" t="s">
        <v>163</v>
      </c>
      <c r="E27" s="20">
        <v>18</v>
      </c>
      <c r="G27" s="88" t="s">
        <v>84</v>
      </c>
      <c r="H27" s="22"/>
      <c r="I27" s="20">
        <f>+E27</f>
        <v>18</v>
      </c>
      <c r="K27" s="88" t="s">
        <v>84</v>
      </c>
    </row>
    <row r="28" spans="5:11" ht="12.75">
      <c r="E28" s="20"/>
      <c r="G28" s="88"/>
      <c r="H28" s="22"/>
      <c r="I28" s="20"/>
      <c r="K28" s="88"/>
    </row>
    <row r="29" spans="1:11" ht="12.75">
      <c r="A29" s="12" t="s">
        <v>0</v>
      </c>
      <c r="E29" s="21">
        <v>-4</v>
      </c>
      <c r="G29" s="89" t="s">
        <v>84</v>
      </c>
      <c r="H29" s="22"/>
      <c r="I29" s="21">
        <f>+E29</f>
        <v>-4</v>
      </c>
      <c r="K29" s="89" t="s">
        <v>84</v>
      </c>
    </row>
    <row r="30" spans="5:11" ht="12.75">
      <c r="E30" s="20"/>
      <c r="G30" s="88"/>
      <c r="H30" s="22"/>
      <c r="I30" s="20"/>
      <c r="K30" s="88"/>
    </row>
    <row r="31" spans="1:11" ht="12.75">
      <c r="A31" s="4" t="s">
        <v>85</v>
      </c>
      <c r="E31" s="20">
        <f>SUM(E17:E29)</f>
        <v>1011</v>
      </c>
      <c r="G31" s="88" t="s">
        <v>84</v>
      </c>
      <c r="H31" s="22"/>
      <c r="I31" s="20">
        <f>SUM(I17:I29)</f>
        <v>1011</v>
      </c>
      <c r="K31" s="88" t="s">
        <v>84</v>
      </c>
    </row>
    <row r="32" spans="5:11" ht="12.75">
      <c r="E32" s="20"/>
      <c r="G32" s="88"/>
      <c r="H32" s="22"/>
      <c r="I32" s="20"/>
      <c r="K32" s="88"/>
    </row>
    <row r="33" spans="1:11" ht="12.75">
      <c r="A33" s="12" t="s">
        <v>7</v>
      </c>
      <c r="E33" s="21">
        <v>-305</v>
      </c>
      <c r="G33" s="89" t="s">
        <v>84</v>
      </c>
      <c r="H33" s="22"/>
      <c r="I33" s="21">
        <f>+E33</f>
        <v>-305</v>
      </c>
      <c r="K33" s="88" t="s">
        <v>84</v>
      </c>
    </row>
    <row r="34" spans="5:11" ht="12.75">
      <c r="E34" s="20"/>
      <c r="G34" s="88"/>
      <c r="H34" s="22"/>
      <c r="I34" s="20"/>
      <c r="K34" s="92"/>
    </row>
    <row r="35" spans="1:11" ht="13.5" thickBot="1">
      <c r="A35" s="4" t="s">
        <v>171</v>
      </c>
      <c r="E35" s="56">
        <f>+SUM(E31:E33)</f>
        <v>706</v>
      </c>
      <c r="G35" s="90" t="s">
        <v>84</v>
      </c>
      <c r="H35" s="22"/>
      <c r="I35" s="56">
        <f>+SUM(I31:I33)</f>
        <v>706</v>
      </c>
      <c r="K35" s="90" t="s">
        <v>84</v>
      </c>
    </row>
    <row r="36" spans="7:11" ht="12.75">
      <c r="G36" s="87"/>
      <c r="H36" s="22"/>
      <c r="K36" s="87"/>
    </row>
    <row r="37" spans="1:11" ht="12.75">
      <c r="A37" s="4" t="s">
        <v>166</v>
      </c>
      <c r="G37" s="87"/>
      <c r="H37" s="22"/>
      <c r="K37" s="87"/>
    </row>
    <row r="38" spans="1:11" ht="13.5" thickBot="1">
      <c r="A38" s="12" t="s">
        <v>244</v>
      </c>
      <c r="E38" s="94">
        <f>+E35</f>
        <v>706</v>
      </c>
      <c r="G38" s="95" t="str">
        <f>+G35</f>
        <v>N/A</v>
      </c>
      <c r="H38" s="22"/>
      <c r="I38" s="94">
        <f>+I35</f>
        <v>706</v>
      </c>
      <c r="K38" s="95" t="str">
        <f>+K35</f>
        <v>N/A</v>
      </c>
    </row>
    <row r="39" spans="7:11" ht="12.75">
      <c r="G39" s="87"/>
      <c r="H39" s="22"/>
      <c r="K39" s="87"/>
    </row>
    <row r="40" spans="1:11" ht="12.75">
      <c r="A40" s="49" t="s">
        <v>135</v>
      </c>
      <c r="B40" s="23"/>
      <c r="C40" s="23"/>
      <c r="D40" s="23"/>
      <c r="E40" s="23"/>
      <c r="F40" s="23"/>
      <c r="G40" s="77"/>
      <c r="H40" s="53"/>
      <c r="I40" s="23"/>
      <c r="J40" s="23"/>
      <c r="K40" s="77"/>
    </row>
    <row r="41" spans="1:11" ht="15">
      <c r="A41" s="23" t="s">
        <v>5</v>
      </c>
      <c r="B41" s="23" t="s">
        <v>16</v>
      </c>
      <c r="C41" s="23"/>
      <c r="D41" s="23"/>
      <c r="E41" s="115">
        <f>+Notes!K189</f>
        <v>0.41336588736072316</v>
      </c>
      <c r="F41" s="116" t="s">
        <v>115</v>
      </c>
      <c r="G41" s="68" t="s">
        <v>84</v>
      </c>
      <c r="H41" s="53"/>
      <c r="I41" s="115">
        <f>+Notes!M189</f>
        <v>0.41336588736072316</v>
      </c>
      <c r="J41" s="45" t="s">
        <v>115</v>
      </c>
      <c r="K41" s="68" t="s">
        <v>84</v>
      </c>
    </row>
    <row r="42" spans="1:11" ht="12.75">
      <c r="A42" s="23"/>
      <c r="B42" s="23"/>
      <c r="C42" s="23"/>
      <c r="D42" s="23"/>
      <c r="E42" s="23"/>
      <c r="F42" s="23"/>
      <c r="G42" s="77"/>
      <c r="H42" s="53"/>
      <c r="I42" s="23"/>
      <c r="J42" s="23"/>
      <c r="K42" s="77"/>
    </row>
    <row r="43" spans="1:11" ht="13.5" thickBot="1">
      <c r="A43" s="23" t="s">
        <v>6</v>
      </c>
      <c r="B43" s="23" t="s">
        <v>17</v>
      </c>
      <c r="C43" s="23"/>
      <c r="D43" s="23"/>
      <c r="E43" s="93" t="s">
        <v>84</v>
      </c>
      <c r="F43" s="77"/>
      <c r="G43" s="93" t="s">
        <v>84</v>
      </c>
      <c r="H43" s="77"/>
      <c r="I43" s="93" t="s">
        <v>84</v>
      </c>
      <c r="J43" s="23"/>
      <c r="K43" s="93" t="s">
        <v>84</v>
      </c>
    </row>
    <row r="44" spans="1:11" ht="12.75">
      <c r="A44" s="23"/>
      <c r="B44" s="23"/>
      <c r="C44" s="23"/>
      <c r="D44" s="23"/>
      <c r="E44" s="23"/>
      <c r="F44" s="23"/>
      <c r="G44" s="77"/>
      <c r="H44" s="23"/>
      <c r="I44" s="23"/>
      <c r="J44" s="23"/>
      <c r="K44" s="23"/>
    </row>
    <row r="45" spans="1:11" ht="15">
      <c r="A45" s="125" t="s">
        <v>115</v>
      </c>
      <c r="B45" s="126" t="s">
        <v>153</v>
      </c>
      <c r="C45" s="23"/>
      <c r="D45" s="23"/>
      <c r="E45" s="23"/>
      <c r="F45" s="23"/>
      <c r="G45" s="23"/>
      <c r="H45" s="23"/>
      <c r="I45" s="23"/>
      <c r="J45" s="23"/>
      <c r="K45" s="23"/>
    </row>
    <row r="46" spans="1:11" ht="12.75">
      <c r="A46" s="79"/>
      <c r="B46" s="79"/>
      <c r="C46" s="79"/>
      <c r="D46" s="79"/>
      <c r="E46" s="79"/>
      <c r="F46" s="79"/>
      <c r="G46" s="79"/>
      <c r="H46" s="79"/>
      <c r="I46" s="79"/>
      <c r="J46" s="79"/>
      <c r="K46" s="79"/>
    </row>
    <row r="47" spans="1:11" ht="12.75">
      <c r="A47" s="79"/>
      <c r="B47" s="79"/>
      <c r="C47" s="79"/>
      <c r="D47" s="79"/>
      <c r="E47" s="79"/>
      <c r="F47" s="79"/>
      <c r="G47" s="79"/>
      <c r="H47" s="79"/>
      <c r="I47" s="79"/>
      <c r="J47" s="79"/>
      <c r="K47" s="79"/>
    </row>
    <row r="48" spans="1:11" ht="12.75">
      <c r="A48" s="79"/>
      <c r="B48" s="79"/>
      <c r="C48" s="79"/>
      <c r="D48" s="79"/>
      <c r="E48" s="79"/>
      <c r="F48" s="79"/>
      <c r="G48" s="79"/>
      <c r="H48" s="79"/>
      <c r="I48" s="79"/>
      <c r="J48" s="79"/>
      <c r="K48" s="79"/>
    </row>
    <row r="49" spans="1:11" ht="27.75" customHeight="1">
      <c r="A49" s="142" t="s">
        <v>245</v>
      </c>
      <c r="B49" s="142"/>
      <c r="C49" s="142"/>
      <c r="D49" s="142"/>
      <c r="E49" s="142"/>
      <c r="F49" s="142"/>
      <c r="G49" s="142"/>
      <c r="H49" s="142"/>
      <c r="I49" s="142"/>
      <c r="J49" s="142"/>
      <c r="K49" s="142"/>
    </row>
    <row r="50" spans="1:11" ht="14.25" customHeight="1">
      <c r="A50" s="80"/>
      <c r="B50" s="80"/>
      <c r="C50" s="80"/>
      <c r="D50" s="80"/>
      <c r="E50" s="80"/>
      <c r="F50" s="80"/>
      <c r="G50" s="80"/>
      <c r="H50" s="80"/>
      <c r="I50" s="80"/>
      <c r="J50" s="80"/>
      <c r="K50" s="80"/>
    </row>
    <row r="51" spans="1:11" ht="27" customHeight="1">
      <c r="A51" s="143" t="s">
        <v>236</v>
      </c>
      <c r="B51" s="144"/>
      <c r="C51" s="144"/>
      <c r="D51" s="144"/>
      <c r="E51" s="144"/>
      <c r="F51" s="144"/>
      <c r="G51" s="144"/>
      <c r="H51" s="144"/>
      <c r="I51" s="144"/>
      <c r="J51" s="144"/>
      <c r="K51" s="144"/>
    </row>
    <row r="53" spans="4:14" ht="12.75">
      <c r="D53" s="145"/>
      <c r="E53" s="145"/>
      <c r="F53" s="145"/>
      <c r="G53" s="145"/>
      <c r="H53" s="145"/>
      <c r="I53" s="145"/>
      <c r="J53" s="145"/>
      <c r="K53" s="145"/>
      <c r="L53" s="145"/>
      <c r="M53" s="145"/>
      <c r="N53" s="145"/>
    </row>
    <row r="54" spans="1:6" ht="12.75">
      <c r="A54" s="140"/>
      <c r="B54" s="141"/>
      <c r="C54" s="141"/>
      <c r="D54" s="141"/>
      <c r="E54" s="141"/>
      <c r="F54" s="141"/>
    </row>
    <row r="55" spans="1:6" ht="12.75">
      <c r="A55" s="141"/>
      <c r="B55" s="141"/>
      <c r="C55" s="141"/>
      <c r="D55" s="141"/>
      <c r="E55" s="141"/>
      <c r="F55" s="141"/>
    </row>
  </sheetData>
  <mergeCells count="12">
    <mergeCell ref="A1:K1"/>
    <mergeCell ref="A2:K2"/>
    <mergeCell ref="A3:K3"/>
    <mergeCell ref="A5:K5"/>
    <mergeCell ref="A4:K4"/>
    <mergeCell ref="E8:G8"/>
    <mergeCell ref="I8:K8"/>
    <mergeCell ref="A6:K6"/>
    <mergeCell ref="A54:F55"/>
    <mergeCell ref="A49:K49"/>
    <mergeCell ref="A51:K51"/>
    <mergeCell ref="D53:N53"/>
  </mergeCells>
  <printOptions/>
  <pageMargins left="0.5" right="0" top="0.5" bottom="0" header="0.39"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4"/>
  <sheetViews>
    <sheetView workbookViewId="0" topLeftCell="A1">
      <selection activeCell="C53" sqref="C53"/>
    </sheetView>
  </sheetViews>
  <sheetFormatPr defaultColWidth="9.33203125" defaultRowHeight="12.75"/>
  <cols>
    <col min="1" max="1" width="4.16015625" style="12" customWidth="1"/>
    <col min="2" max="2" width="3.83203125" style="12" customWidth="1"/>
    <col min="3" max="3" width="54.83203125" style="12" customWidth="1"/>
    <col min="4" max="4" width="20.66015625" style="12" customWidth="1"/>
    <col min="5" max="5" width="2.33203125" style="12" customWidth="1"/>
    <col min="6" max="6" width="20.66015625" style="12" customWidth="1"/>
    <col min="7" max="7" width="2.33203125" style="12" customWidth="1"/>
    <col min="8" max="16384" width="9.33203125" style="12" customWidth="1"/>
  </cols>
  <sheetData>
    <row r="1" spans="1:6" ht="19.5" customHeight="1">
      <c r="A1" s="146" t="str">
        <f>+'Income Statements'!A1:K1</f>
        <v>TEX CYCLE TECHNOLOGY (M) BERHAD</v>
      </c>
      <c r="B1" s="146"/>
      <c r="C1" s="146"/>
      <c r="D1" s="146"/>
      <c r="E1" s="146"/>
      <c r="F1" s="146"/>
    </row>
    <row r="2" spans="1:6" ht="9.75" customHeight="1">
      <c r="A2" s="147" t="str">
        <f>+'Income Statements'!A2:K2</f>
        <v>Company's No.: 642619-P</v>
      </c>
      <c r="B2" s="147"/>
      <c r="C2" s="147"/>
      <c r="D2" s="147"/>
      <c r="E2" s="147"/>
      <c r="F2" s="147"/>
    </row>
    <row r="3" spans="1:6" ht="9.75" customHeight="1">
      <c r="A3" s="147" t="s">
        <v>8</v>
      </c>
      <c r="B3" s="147"/>
      <c r="C3" s="147"/>
      <c r="D3" s="147"/>
      <c r="E3" s="147"/>
      <c r="F3" s="147"/>
    </row>
    <row r="4" spans="1:6" ht="19.5" customHeight="1">
      <c r="A4" s="151" t="s">
        <v>156</v>
      </c>
      <c r="B4" s="151"/>
      <c r="C4" s="151"/>
      <c r="D4" s="151"/>
      <c r="E4" s="151"/>
      <c r="F4" s="151"/>
    </row>
    <row r="5" spans="1:6" ht="19.5" customHeight="1" thickBot="1">
      <c r="A5" s="152" t="s">
        <v>167</v>
      </c>
      <c r="B5" s="152"/>
      <c r="C5" s="152"/>
      <c r="D5" s="152"/>
      <c r="E5" s="152"/>
      <c r="F5" s="152"/>
    </row>
    <row r="6" spans="1:6" ht="12.75">
      <c r="A6" s="139" t="s">
        <v>18</v>
      </c>
      <c r="B6" s="139"/>
      <c r="C6" s="139"/>
      <c r="D6" s="139"/>
      <c r="E6" s="139"/>
      <c r="F6" s="139"/>
    </row>
    <row r="7" spans="1:6" ht="15.75" customHeight="1">
      <c r="A7" s="7"/>
      <c r="B7" s="7"/>
      <c r="C7" s="7"/>
      <c r="D7" s="7"/>
      <c r="E7" s="7"/>
      <c r="F7" s="7"/>
    </row>
    <row r="8" spans="1:6" ht="12.75">
      <c r="A8" s="16"/>
      <c r="B8" s="17"/>
      <c r="C8" s="17"/>
      <c r="D8" s="84" t="s">
        <v>234</v>
      </c>
      <c r="E8" s="84"/>
      <c r="F8" s="84" t="s">
        <v>234</v>
      </c>
    </row>
    <row r="9" spans="1:6" ht="15" customHeight="1">
      <c r="A9" s="16"/>
      <c r="B9" s="17"/>
      <c r="C9" s="17"/>
      <c r="D9" s="85" t="str">
        <f>+'Income Statements'!E10</f>
        <v>31.3.2006</v>
      </c>
      <c r="E9" s="85"/>
      <c r="F9" s="85" t="s">
        <v>148</v>
      </c>
    </row>
    <row r="10" spans="1:6" ht="15" customHeight="1">
      <c r="A10" s="16"/>
      <c r="B10" s="17"/>
      <c r="C10" s="17"/>
      <c r="D10" s="86" t="s">
        <v>161</v>
      </c>
      <c r="E10" s="86"/>
      <c r="F10" s="86" t="s">
        <v>161</v>
      </c>
    </row>
    <row r="11" spans="1:6" ht="15" customHeight="1">
      <c r="A11" s="16"/>
      <c r="B11" s="96" t="s">
        <v>168</v>
      </c>
      <c r="C11" s="17"/>
      <c r="D11" s="86"/>
      <c r="E11" s="86"/>
      <c r="F11" s="86"/>
    </row>
    <row r="12" spans="1:6" ht="12.75">
      <c r="A12" s="16" t="s">
        <v>14</v>
      </c>
      <c r="C12" s="3" t="s">
        <v>105</v>
      </c>
      <c r="D12" s="18">
        <v>15436</v>
      </c>
      <c r="E12" s="24"/>
      <c r="F12" s="18">
        <v>15480</v>
      </c>
    </row>
    <row r="13" spans="1:6" ht="15" customHeight="1">
      <c r="A13" s="16"/>
      <c r="C13" s="3" t="s">
        <v>218</v>
      </c>
      <c r="D13" s="18">
        <v>584</v>
      </c>
      <c r="E13" s="24"/>
      <c r="F13" s="18">
        <v>584</v>
      </c>
    </row>
    <row r="14" spans="1:6" ht="15" customHeight="1">
      <c r="A14" s="16"/>
      <c r="C14" s="3"/>
      <c r="D14" s="30">
        <f>SUM(D12:D13)</f>
        <v>16020</v>
      </c>
      <c r="E14" s="24"/>
      <c r="F14" s="30">
        <f>SUM(F12:F13)</f>
        <v>16064</v>
      </c>
    </row>
    <row r="15" spans="1:6" ht="15" customHeight="1">
      <c r="A15" s="16"/>
      <c r="B15" s="17"/>
      <c r="C15" s="17"/>
      <c r="D15" s="18"/>
      <c r="E15" s="24"/>
      <c r="F15" s="18"/>
    </row>
    <row r="16" spans="1:6" ht="15" customHeight="1">
      <c r="A16" s="16" t="s">
        <v>14</v>
      </c>
      <c r="B16" s="96" t="s">
        <v>19</v>
      </c>
      <c r="C16" s="17"/>
      <c r="D16" s="18"/>
      <c r="E16" s="24"/>
      <c r="F16" s="18"/>
    </row>
    <row r="17" spans="1:6" ht="15" customHeight="1">
      <c r="A17" s="16"/>
      <c r="B17" s="17"/>
      <c r="C17" s="37" t="s">
        <v>97</v>
      </c>
      <c r="D17" s="18">
        <v>405</v>
      </c>
      <c r="E17" s="24"/>
      <c r="F17" s="18">
        <v>378</v>
      </c>
    </row>
    <row r="18" spans="1:6" ht="15" customHeight="1">
      <c r="A18" s="16"/>
      <c r="B18" s="17"/>
      <c r="C18" s="3" t="s">
        <v>206</v>
      </c>
      <c r="D18" s="18">
        <v>3076</v>
      </c>
      <c r="E18" s="24"/>
      <c r="F18" s="18">
        <v>3181</v>
      </c>
    </row>
    <row r="19" spans="1:6" ht="15" customHeight="1">
      <c r="A19" s="16"/>
      <c r="B19" s="17"/>
      <c r="C19" s="3" t="s">
        <v>207</v>
      </c>
      <c r="D19" s="18">
        <v>166</v>
      </c>
      <c r="E19" s="24"/>
      <c r="F19" s="18">
        <v>123</v>
      </c>
    </row>
    <row r="20" spans="1:9" ht="15" customHeight="1">
      <c r="A20" s="16"/>
      <c r="B20" s="17"/>
      <c r="C20" s="3" t="s">
        <v>208</v>
      </c>
      <c r="D20" s="18">
        <v>213</v>
      </c>
      <c r="E20" s="22"/>
      <c r="F20" s="18">
        <v>178</v>
      </c>
      <c r="I20" s="66"/>
    </row>
    <row r="21" spans="1:6" ht="15" customHeight="1">
      <c r="A21" s="16"/>
      <c r="B21" s="17"/>
      <c r="C21" s="3" t="s">
        <v>209</v>
      </c>
      <c r="D21" s="18">
        <f>6313+560</f>
        <v>6873</v>
      </c>
      <c r="E21" s="24"/>
      <c r="F21" s="18">
        <v>6279</v>
      </c>
    </row>
    <row r="22" spans="1:6" ht="15" customHeight="1">
      <c r="A22" s="16"/>
      <c r="B22" s="17"/>
      <c r="C22" s="3"/>
      <c r="D22" s="30">
        <f>SUM(D17:D21)</f>
        <v>10733</v>
      </c>
      <c r="E22" s="24"/>
      <c r="F22" s="30">
        <f>SUM(F17:F21)</f>
        <v>10139</v>
      </c>
    </row>
    <row r="23" spans="1:6" ht="15" customHeight="1">
      <c r="A23" s="16"/>
      <c r="B23" s="96"/>
      <c r="C23" s="3"/>
      <c r="D23" s="18"/>
      <c r="E23" s="24"/>
      <c r="F23" s="18"/>
    </row>
    <row r="24" spans="1:6" ht="15" customHeight="1">
      <c r="A24" s="16" t="s">
        <v>14</v>
      </c>
      <c r="B24" s="96" t="s">
        <v>20</v>
      </c>
      <c r="C24" s="17"/>
      <c r="D24" s="18"/>
      <c r="E24" s="24"/>
      <c r="F24" s="18"/>
    </row>
    <row r="25" spans="1:6" ht="15" customHeight="1">
      <c r="A25" s="16"/>
      <c r="B25" s="17"/>
      <c r="C25" s="3" t="s">
        <v>98</v>
      </c>
      <c r="D25" s="18">
        <v>133</v>
      </c>
      <c r="E25" s="24"/>
      <c r="F25" s="18">
        <v>179</v>
      </c>
    </row>
    <row r="26" spans="1:6" ht="15" customHeight="1">
      <c r="A26" s="16"/>
      <c r="B26" s="17"/>
      <c r="C26" s="3" t="s">
        <v>210</v>
      </c>
      <c r="D26" s="18">
        <v>173</v>
      </c>
      <c r="E26" s="24"/>
      <c r="F26" s="18">
        <v>107</v>
      </c>
    </row>
    <row r="27" spans="1:6" ht="15" customHeight="1">
      <c r="A27" s="16"/>
      <c r="B27" s="17"/>
      <c r="C27" s="3" t="s">
        <v>211</v>
      </c>
      <c r="D27" s="18">
        <f>503+184</f>
        <v>687</v>
      </c>
      <c r="E27" s="24"/>
      <c r="F27" s="18">
        <v>847</v>
      </c>
    </row>
    <row r="28" spans="1:6" ht="15" customHeight="1">
      <c r="A28" s="16"/>
      <c r="B28" s="17"/>
      <c r="C28" s="3" t="s">
        <v>14</v>
      </c>
      <c r="D28" s="30">
        <f>SUM(D25:D27)</f>
        <v>993</v>
      </c>
      <c r="E28" s="24"/>
      <c r="F28" s="30">
        <f>SUM(F25:F27)</f>
        <v>1133</v>
      </c>
    </row>
    <row r="29" spans="1:6" ht="15" customHeight="1">
      <c r="A29" s="16" t="s">
        <v>14</v>
      </c>
      <c r="B29" s="96" t="s">
        <v>169</v>
      </c>
      <c r="C29" s="17"/>
      <c r="D29" s="18">
        <f>+D22-D28</f>
        <v>9740</v>
      </c>
      <c r="E29" s="24"/>
      <c r="F29" s="18">
        <f>+F22-F28</f>
        <v>9006</v>
      </c>
    </row>
    <row r="30" spans="1:6" ht="15" customHeight="1" thickBot="1">
      <c r="A30" s="16"/>
      <c r="B30" s="17"/>
      <c r="C30" s="17"/>
      <c r="D30" s="118">
        <f>+D29+D14</f>
        <v>25760</v>
      </c>
      <c r="E30" s="24"/>
      <c r="F30" s="118">
        <f>+F29+F14</f>
        <v>25070</v>
      </c>
    </row>
    <row r="31" spans="1:6" ht="15" customHeight="1">
      <c r="A31" s="16"/>
      <c r="B31" s="17"/>
      <c r="C31" s="17"/>
      <c r="D31" s="18"/>
      <c r="E31" s="24"/>
      <c r="F31" s="18"/>
    </row>
    <row r="32" spans="1:6" ht="15" customHeight="1">
      <c r="A32" s="16" t="s">
        <v>14</v>
      </c>
      <c r="B32" s="96" t="s">
        <v>170</v>
      </c>
      <c r="C32" s="17"/>
      <c r="D32" s="18"/>
      <c r="E32" s="24"/>
      <c r="F32" s="18"/>
    </row>
    <row r="33" spans="1:6" ht="15" customHeight="1">
      <c r="A33" s="16"/>
      <c r="B33" s="17"/>
      <c r="C33" s="3" t="s">
        <v>212</v>
      </c>
      <c r="D33" s="18">
        <f>+'Statement of Changes in Equity'!G17</f>
        <v>17079</v>
      </c>
      <c r="E33" s="24"/>
      <c r="F33" s="18">
        <f>+'Statement of Changes in Equity'!G11</f>
        <v>17079</v>
      </c>
    </row>
    <row r="34" spans="1:6" ht="15" customHeight="1">
      <c r="A34" s="16"/>
      <c r="B34" s="17"/>
      <c r="C34" s="3" t="s">
        <v>213</v>
      </c>
      <c r="D34" s="18">
        <f>+'Statement of Changes in Equity'!I17</f>
        <v>4522</v>
      </c>
      <c r="E34" s="24"/>
      <c r="F34" s="18">
        <f>+'Statement of Changes in Equity'!I11</f>
        <v>4522</v>
      </c>
    </row>
    <row r="35" spans="1:6" ht="15" customHeight="1">
      <c r="A35" s="16"/>
      <c r="C35" s="3" t="s">
        <v>214</v>
      </c>
      <c r="D35" s="122" t="str">
        <f>+'Statement of Changes in Equity'!K17</f>
        <v>-</v>
      </c>
      <c r="E35" s="24"/>
      <c r="F35" s="18">
        <f>+'Statement of Changes in Equity'!K11</f>
        <v>596</v>
      </c>
    </row>
    <row r="36" spans="1:6" ht="15" customHeight="1">
      <c r="A36" s="16"/>
      <c r="C36" s="3" t="s">
        <v>215</v>
      </c>
      <c r="D36" s="18">
        <f>+'Statement of Changes in Equity'!M17</f>
        <v>3893</v>
      </c>
      <c r="E36" s="24"/>
      <c r="F36" s="18">
        <f>+'Statement of Changes in Equity'!M11</f>
        <v>2591</v>
      </c>
    </row>
    <row r="37" spans="1:6" ht="15" customHeight="1">
      <c r="A37" s="16"/>
      <c r="C37" s="3" t="s">
        <v>136</v>
      </c>
      <c r="D37" s="30">
        <f>SUM(D33:D36)</f>
        <v>25494</v>
      </c>
      <c r="E37" s="24"/>
      <c r="F37" s="30">
        <f>SUM(F33:F36)</f>
        <v>24788</v>
      </c>
    </row>
    <row r="38" spans="1:6" ht="15" customHeight="1">
      <c r="A38" s="16"/>
      <c r="B38" s="17"/>
      <c r="C38" s="17"/>
      <c r="D38" s="24"/>
      <c r="E38" s="24"/>
      <c r="F38" s="18"/>
    </row>
    <row r="39" spans="1:6" ht="15" customHeight="1">
      <c r="A39" s="16"/>
      <c r="C39" s="3" t="s">
        <v>98</v>
      </c>
      <c r="D39" s="18">
        <v>19</v>
      </c>
      <c r="E39" s="24"/>
      <c r="F39" s="18">
        <v>35</v>
      </c>
    </row>
    <row r="40" spans="1:6" ht="15" customHeight="1">
      <c r="A40" s="16"/>
      <c r="C40" s="3" t="s">
        <v>216</v>
      </c>
      <c r="D40" s="18">
        <v>247</v>
      </c>
      <c r="E40" s="24"/>
      <c r="F40" s="18">
        <v>247</v>
      </c>
    </row>
    <row r="41" spans="1:6" ht="15" customHeight="1">
      <c r="A41" s="16"/>
      <c r="C41" s="3" t="s">
        <v>217</v>
      </c>
      <c r="D41" s="30">
        <f>SUM(D39:D40)</f>
        <v>266</v>
      </c>
      <c r="E41" s="24"/>
      <c r="F41" s="30">
        <f>SUM(F39:F40)</f>
        <v>282</v>
      </c>
    </row>
    <row r="42" spans="1:8" ht="15" customHeight="1" thickBot="1">
      <c r="A42" s="16"/>
      <c r="B42" s="17"/>
      <c r="C42" s="17"/>
      <c r="D42" s="97">
        <f>+D37+D41</f>
        <v>25760</v>
      </c>
      <c r="E42" s="24"/>
      <c r="F42" s="97">
        <f>+F37+F41</f>
        <v>25070</v>
      </c>
      <c r="H42" s="26">
        <f>+F30-F42</f>
        <v>0</v>
      </c>
    </row>
    <row r="43" spans="1:8" ht="15" customHeight="1">
      <c r="A43" s="16"/>
      <c r="B43" s="17"/>
      <c r="C43" s="17"/>
      <c r="D43" s="24"/>
      <c r="E43" s="24"/>
      <c r="F43" s="18"/>
      <c r="H43" s="26">
        <f>+D30-D42</f>
        <v>0</v>
      </c>
    </row>
    <row r="44" spans="1:7" ht="15" customHeight="1" thickBot="1">
      <c r="A44" s="16"/>
      <c r="B44" s="17" t="s">
        <v>154</v>
      </c>
      <c r="C44" s="17"/>
      <c r="D44" s="98">
        <f>+D37/170793000*100*1000</f>
        <v>14.926841263986228</v>
      </c>
      <c r="E44" s="44" t="s">
        <v>115</v>
      </c>
      <c r="F44" s="98">
        <f>+F37/170793000*100*1000</f>
        <v>14.513475376625507</v>
      </c>
      <c r="G44" s="44" t="s">
        <v>232</v>
      </c>
    </row>
    <row r="45" spans="1:6" ht="15" customHeight="1">
      <c r="A45" s="16"/>
      <c r="B45" s="17"/>
      <c r="C45" s="17"/>
      <c r="D45" s="25"/>
      <c r="E45" s="25"/>
      <c r="F45" s="43"/>
    </row>
    <row r="46" spans="2:7" ht="15">
      <c r="B46" s="127" t="s">
        <v>115</v>
      </c>
      <c r="C46" s="153" t="s">
        <v>205</v>
      </c>
      <c r="D46" s="153"/>
      <c r="E46" s="153"/>
      <c r="F46" s="153"/>
      <c r="G46" s="153"/>
    </row>
    <row r="47" spans="2:7" ht="12.75">
      <c r="B47" s="128" t="s">
        <v>232</v>
      </c>
      <c r="C47" s="153" t="s">
        <v>233</v>
      </c>
      <c r="D47" s="153"/>
      <c r="E47" s="153"/>
      <c r="F47" s="153"/>
      <c r="G47" s="153"/>
    </row>
    <row r="48" spans="1:11" ht="14.25" customHeight="1">
      <c r="A48" s="76"/>
      <c r="B48" s="76"/>
      <c r="C48" s="76"/>
      <c r="D48" s="76"/>
      <c r="E48" s="76"/>
      <c r="F48" s="76"/>
      <c r="G48" s="76"/>
      <c r="H48" s="5"/>
      <c r="I48" s="5"/>
      <c r="J48" s="5"/>
      <c r="K48" s="5"/>
    </row>
    <row r="49" spans="1:11" ht="14.25" customHeight="1">
      <c r="A49" s="76"/>
      <c r="B49" s="76"/>
      <c r="C49" s="76"/>
      <c r="D49" s="76"/>
      <c r="E49" s="76"/>
      <c r="F49" s="76"/>
      <c r="G49" s="76"/>
      <c r="H49" s="5"/>
      <c r="I49" s="5"/>
      <c r="J49" s="5"/>
      <c r="K49" s="5"/>
    </row>
    <row r="50" spans="1:11" ht="27" customHeight="1">
      <c r="A50" s="150" t="s">
        <v>237</v>
      </c>
      <c r="B50" s="150"/>
      <c r="C50" s="150"/>
      <c r="D50" s="150"/>
      <c r="E50" s="150"/>
      <c r="F50" s="150"/>
      <c r="G50" s="150"/>
      <c r="H50" s="5"/>
      <c r="I50" s="5"/>
      <c r="J50" s="5"/>
      <c r="K50" s="5"/>
    </row>
    <row r="54" spans="4:6" ht="12.75">
      <c r="D54" s="36"/>
      <c r="F54" s="36"/>
    </row>
  </sheetData>
  <mergeCells count="9">
    <mergeCell ref="A50:G50"/>
    <mergeCell ref="A2:F2"/>
    <mergeCell ref="A1:F1"/>
    <mergeCell ref="A3:F3"/>
    <mergeCell ref="A4:F4"/>
    <mergeCell ref="A6:F6"/>
    <mergeCell ref="A5:F5"/>
    <mergeCell ref="C46:G46"/>
    <mergeCell ref="C47:G47"/>
  </mergeCells>
  <printOptions/>
  <pageMargins left="0.91" right="0" top="0.41"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25"/>
  <sheetViews>
    <sheetView workbookViewId="0" topLeftCell="A22">
      <selection activeCell="R8" sqref="R8"/>
    </sheetView>
  </sheetViews>
  <sheetFormatPr defaultColWidth="9.33203125" defaultRowHeight="12.75"/>
  <cols>
    <col min="1" max="3" width="3.83203125" style="12" customWidth="1"/>
    <col min="4" max="4" width="22.33203125" style="12" customWidth="1"/>
    <col min="5" max="5" width="8" style="12" customWidth="1"/>
    <col min="6" max="6" width="2.66015625" style="12" customWidth="1"/>
    <col min="7" max="7" width="15.83203125" style="12" customWidth="1"/>
    <col min="8" max="8" width="1.83203125" style="12" customWidth="1"/>
    <col min="9" max="9" width="15.83203125" style="12" customWidth="1"/>
    <col min="10" max="10" width="1.83203125" style="12" customWidth="1"/>
    <col min="11" max="11" width="15.83203125" style="23" customWidth="1"/>
    <col min="12" max="12" width="1.83203125" style="12" customWidth="1"/>
    <col min="13" max="13" width="15.83203125" style="12" customWidth="1"/>
    <col min="14" max="14" width="1.83203125" style="12" customWidth="1"/>
    <col min="15" max="15" width="15.83203125" style="12" customWidth="1"/>
    <col min="16" max="16384" width="9.33203125" style="12" customWidth="1"/>
  </cols>
  <sheetData>
    <row r="1" spans="1:15" ht="19.5" customHeight="1">
      <c r="A1" s="146" t="str">
        <f>+'Income Statements'!A1:K1</f>
        <v>TEX CYCLE TECHNOLOGY (M) BERHAD</v>
      </c>
      <c r="B1" s="146"/>
      <c r="C1" s="146"/>
      <c r="D1" s="146"/>
      <c r="E1" s="146"/>
      <c r="F1" s="146"/>
      <c r="G1" s="146"/>
      <c r="H1" s="146"/>
      <c r="I1" s="146"/>
      <c r="J1" s="146"/>
      <c r="K1" s="146"/>
      <c r="L1" s="146"/>
      <c r="M1" s="146"/>
      <c r="N1" s="146"/>
      <c r="O1" s="146"/>
    </row>
    <row r="2" spans="1:15" ht="9.75" customHeight="1">
      <c r="A2" s="147" t="str">
        <f>+'Income Statements'!A2:K2</f>
        <v>Company's No.: 642619-P</v>
      </c>
      <c r="B2" s="147"/>
      <c r="C2" s="147"/>
      <c r="D2" s="147"/>
      <c r="E2" s="147"/>
      <c r="F2" s="147"/>
      <c r="G2" s="147"/>
      <c r="H2" s="147"/>
      <c r="I2" s="147"/>
      <c r="J2" s="147"/>
      <c r="K2" s="147"/>
      <c r="L2" s="147"/>
      <c r="M2" s="147"/>
      <c r="N2" s="147"/>
      <c r="O2" s="147"/>
    </row>
    <row r="3" spans="1:15" ht="9.75" customHeight="1">
      <c r="A3" s="147" t="s">
        <v>8</v>
      </c>
      <c r="B3" s="147"/>
      <c r="C3" s="147"/>
      <c r="D3" s="147"/>
      <c r="E3" s="147"/>
      <c r="F3" s="147"/>
      <c r="G3" s="147"/>
      <c r="H3" s="147"/>
      <c r="I3" s="147"/>
      <c r="J3" s="147"/>
      <c r="K3" s="147"/>
      <c r="L3" s="147"/>
      <c r="M3" s="147"/>
      <c r="N3" s="147"/>
      <c r="O3" s="147"/>
    </row>
    <row r="4" spans="1:15" ht="19.5" customHeight="1">
      <c r="A4" s="149" t="s">
        <v>157</v>
      </c>
      <c r="B4" s="149"/>
      <c r="C4" s="149"/>
      <c r="D4" s="149"/>
      <c r="E4" s="149"/>
      <c r="F4" s="149"/>
      <c r="G4" s="149"/>
      <c r="H4" s="149"/>
      <c r="I4" s="149"/>
      <c r="J4" s="149"/>
      <c r="K4" s="149"/>
      <c r="L4" s="149"/>
      <c r="M4" s="149"/>
      <c r="N4" s="149"/>
      <c r="O4" s="149"/>
    </row>
    <row r="5" spans="1:15" ht="19.5" customHeight="1" thickBot="1">
      <c r="A5" s="148" t="str">
        <f>+'Income Statements'!A5:K5</f>
        <v>For the Three-Month Period Ended 31 March 2006</v>
      </c>
      <c r="B5" s="148"/>
      <c r="C5" s="148"/>
      <c r="D5" s="148"/>
      <c r="E5" s="148"/>
      <c r="F5" s="148"/>
      <c r="G5" s="148"/>
      <c r="H5" s="148"/>
      <c r="I5" s="148"/>
      <c r="J5" s="148"/>
      <c r="K5" s="148"/>
      <c r="L5" s="148"/>
      <c r="M5" s="148"/>
      <c r="N5" s="148"/>
      <c r="O5" s="148"/>
    </row>
    <row r="6" spans="1:15" ht="12.75">
      <c r="A6" s="139" t="s">
        <v>18</v>
      </c>
      <c r="B6" s="139"/>
      <c r="C6" s="139"/>
      <c r="D6" s="139"/>
      <c r="E6" s="139"/>
      <c r="F6" s="139"/>
      <c r="G6" s="139"/>
      <c r="H6" s="139"/>
      <c r="I6" s="139"/>
      <c r="J6" s="139"/>
      <c r="K6" s="139"/>
      <c r="L6" s="139"/>
      <c r="M6" s="139"/>
      <c r="N6" s="139"/>
      <c r="O6" s="139"/>
    </row>
    <row r="7" spans="1:15" ht="20.25" customHeight="1">
      <c r="A7" s="6"/>
      <c r="B7" s="6"/>
      <c r="C7" s="6"/>
      <c r="D7" s="6"/>
      <c r="E7" s="6"/>
      <c r="F7" s="6"/>
      <c r="G7" s="6"/>
      <c r="H7" s="6"/>
      <c r="I7" s="6"/>
      <c r="J7" s="6"/>
      <c r="K7" s="6"/>
      <c r="L7" s="6"/>
      <c r="M7" s="6"/>
      <c r="N7" s="6"/>
      <c r="O7" s="6"/>
    </row>
    <row r="8" spans="1:15" ht="51">
      <c r="A8" s="16"/>
      <c r="B8" s="16"/>
      <c r="C8" s="17"/>
      <c r="D8" s="17"/>
      <c r="E8" s="2" t="s">
        <v>198</v>
      </c>
      <c r="F8" s="84"/>
      <c r="G8" s="84" t="s">
        <v>9</v>
      </c>
      <c r="H8" s="84"/>
      <c r="I8" s="99" t="s">
        <v>224</v>
      </c>
      <c r="J8" s="84"/>
      <c r="K8" s="100" t="s">
        <v>223</v>
      </c>
      <c r="L8" s="84"/>
      <c r="M8" s="84" t="s">
        <v>220</v>
      </c>
      <c r="N8" s="84"/>
      <c r="O8" s="84" t="s">
        <v>21</v>
      </c>
    </row>
    <row r="9" spans="1:15" ht="15" customHeight="1">
      <c r="A9" s="16"/>
      <c r="B9" s="16"/>
      <c r="C9" s="17"/>
      <c r="D9" s="17"/>
      <c r="F9" s="1"/>
      <c r="G9" s="86" t="s">
        <v>161</v>
      </c>
      <c r="H9" s="86"/>
      <c r="I9" s="86" t="s">
        <v>161</v>
      </c>
      <c r="J9" s="86"/>
      <c r="K9" s="86" t="s">
        <v>161</v>
      </c>
      <c r="L9" s="86"/>
      <c r="M9" s="86" t="s">
        <v>161</v>
      </c>
      <c r="N9" s="86"/>
      <c r="O9" s="86" t="s">
        <v>161</v>
      </c>
    </row>
    <row r="10" spans="1:15" ht="15" customHeight="1">
      <c r="A10" s="16"/>
      <c r="B10" s="16"/>
      <c r="C10" s="17"/>
      <c r="D10" s="17"/>
      <c r="F10" s="1"/>
      <c r="G10" s="1"/>
      <c r="H10" s="1"/>
      <c r="I10" s="1"/>
      <c r="J10" s="1"/>
      <c r="K10" s="69"/>
      <c r="L10" s="1"/>
      <c r="M10" s="1"/>
      <c r="N10" s="1"/>
      <c r="O10" s="1"/>
    </row>
    <row r="11" spans="1:15" ht="12.75">
      <c r="A11" s="12" t="s">
        <v>222</v>
      </c>
      <c r="G11" s="83">
        <v>17079</v>
      </c>
      <c r="I11" s="20">
        <v>4522</v>
      </c>
      <c r="J11" s="20"/>
      <c r="K11" s="51">
        <v>596</v>
      </c>
      <c r="L11" s="38"/>
      <c r="M11" s="20">
        <v>2591</v>
      </c>
      <c r="O11" s="20">
        <f>SUM(G11:M11)</f>
        <v>24788</v>
      </c>
    </row>
    <row r="12" spans="7:15" ht="12.75">
      <c r="G12" s="20"/>
      <c r="H12" s="20"/>
      <c r="I12" s="20"/>
      <c r="J12" s="20"/>
      <c r="K12" s="51"/>
      <c r="L12" s="38"/>
      <c r="M12" s="20"/>
      <c r="N12" s="38"/>
      <c r="O12" s="20"/>
    </row>
    <row r="13" spans="1:15" ht="12.75">
      <c r="A13" s="12" t="s">
        <v>219</v>
      </c>
      <c r="E13" s="11" t="s">
        <v>29</v>
      </c>
      <c r="G13" s="88" t="s">
        <v>139</v>
      </c>
      <c r="H13" s="88"/>
      <c r="I13" s="88" t="s">
        <v>139</v>
      </c>
      <c r="J13" s="20"/>
      <c r="K13" s="51">
        <v>-596</v>
      </c>
      <c r="L13" s="38"/>
      <c r="M13" s="20">
        <v>596</v>
      </c>
      <c r="N13" s="38"/>
      <c r="O13" s="88" t="s">
        <v>139</v>
      </c>
    </row>
    <row r="14" spans="7:15" ht="12.75">
      <c r="G14" s="88"/>
      <c r="H14" s="88"/>
      <c r="I14" s="88"/>
      <c r="J14" s="20"/>
      <c r="K14" s="51"/>
      <c r="L14" s="38"/>
      <c r="M14" s="20"/>
      <c r="N14" s="38"/>
      <c r="O14" s="20"/>
    </row>
    <row r="15" spans="1:15" ht="12.75">
      <c r="A15" s="12" t="s">
        <v>171</v>
      </c>
      <c r="G15" s="89" t="s">
        <v>139</v>
      </c>
      <c r="H15" s="88"/>
      <c r="I15" s="88" t="s">
        <v>139</v>
      </c>
      <c r="J15" s="20"/>
      <c r="K15" s="68" t="s">
        <v>139</v>
      </c>
      <c r="L15" s="38"/>
      <c r="M15" s="21">
        <f>+'Income Statements'!I35</f>
        <v>706</v>
      </c>
      <c r="N15" s="38"/>
      <c r="O15" s="21">
        <f>SUM(G15:M15)</f>
        <v>706</v>
      </c>
    </row>
    <row r="16" spans="7:15" ht="12.75">
      <c r="G16" s="20"/>
      <c r="H16" s="20"/>
      <c r="I16" s="54"/>
      <c r="J16" s="35"/>
      <c r="K16" s="70"/>
      <c r="L16" s="39"/>
      <c r="M16" s="20"/>
      <c r="N16" s="38"/>
      <c r="O16" s="20"/>
    </row>
    <row r="17" spans="1:16" ht="13.5" thickBot="1">
      <c r="A17" s="12" t="s">
        <v>221</v>
      </c>
      <c r="G17" s="56">
        <f>SUM(G11:G15)</f>
        <v>17079</v>
      </c>
      <c r="H17" s="35"/>
      <c r="I17" s="56">
        <f>SUM(I11:I15)</f>
        <v>4522</v>
      </c>
      <c r="J17" s="35"/>
      <c r="K17" s="90" t="s">
        <v>139</v>
      </c>
      <c r="L17" s="39"/>
      <c r="M17" s="56">
        <f>SUM(M11:M15)</f>
        <v>3893</v>
      </c>
      <c r="N17" s="38"/>
      <c r="O17" s="56">
        <f>SUM(O11:O15)</f>
        <v>25494</v>
      </c>
      <c r="P17" s="26">
        <f>+O17-'Balance Sheet'!D37</f>
        <v>0</v>
      </c>
    </row>
    <row r="19" ht="12.75">
      <c r="A19" s="46"/>
    </row>
    <row r="20" ht="12.75">
      <c r="A20" s="46"/>
    </row>
    <row r="22" spans="1:15" ht="27" customHeight="1">
      <c r="A22" s="142" t="str">
        <f>+'Income Statements'!A49:K49</f>
        <v>The comparative figures are not available for the preceding year corresponding period as Tex Cycle Technology (M) Berhad was listed on the MESDAQ Market of the Bursa Malaysia Securities Berhad on 27 July 2005.  </v>
      </c>
      <c r="B22" s="142"/>
      <c r="C22" s="142"/>
      <c r="D22" s="142"/>
      <c r="E22" s="142"/>
      <c r="F22" s="142"/>
      <c r="G22" s="142"/>
      <c r="H22" s="142"/>
      <c r="I22" s="142"/>
      <c r="J22" s="142"/>
      <c r="K22" s="142"/>
      <c r="L22" s="142"/>
      <c r="M22" s="142"/>
      <c r="N22" s="142"/>
      <c r="O22" s="142"/>
    </row>
    <row r="23" spans="1:15" ht="14.25" customHeight="1">
      <c r="A23" s="81"/>
      <c r="B23" s="81"/>
      <c r="C23" s="81"/>
      <c r="D23" s="81"/>
      <c r="E23" s="81"/>
      <c r="F23" s="81"/>
      <c r="G23" s="81"/>
      <c r="H23" s="81"/>
      <c r="I23" s="81"/>
      <c r="J23" s="81"/>
      <c r="K23" s="81"/>
      <c r="L23" s="81"/>
      <c r="M23" s="81"/>
      <c r="N23" s="81"/>
      <c r="O23" s="81"/>
    </row>
    <row r="24" spans="1:15" ht="25.5" customHeight="1">
      <c r="A24" s="150" t="s">
        <v>238</v>
      </c>
      <c r="B24" s="150"/>
      <c r="C24" s="150"/>
      <c r="D24" s="150"/>
      <c r="E24" s="150"/>
      <c r="F24" s="150"/>
      <c r="G24" s="154"/>
      <c r="H24" s="154"/>
      <c r="I24" s="154"/>
      <c r="J24" s="154"/>
      <c r="K24" s="154"/>
      <c r="L24" s="154"/>
      <c r="M24" s="154"/>
      <c r="N24" s="154"/>
      <c r="O24" s="154"/>
    </row>
    <row r="25" spans="1:15" ht="12.75">
      <c r="A25" s="155"/>
      <c r="B25" s="155"/>
      <c r="C25" s="155"/>
      <c r="D25" s="155"/>
      <c r="E25" s="155"/>
      <c r="F25" s="155"/>
      <c r="G25" s="156"/>
      <c r="H25" s="156"/>
      <c r="I25" s="156"/>
      <c r="J25" s="156"/>
      <c r="K25" s="156"/>
      <c r="L25" s="156"/>
      <c r="M25" s="156"/>
      <c r="N25" s="156"/>
      <c r="O25" s="156"/>
    </row>
  </sheetData>
  <mergeCells count="9">
    <mergeCell ref="A24:O24"/>
    <mergeCell ref="A25:O25"/>
    <mergeCell ref="A5:O5"/>
    <mergeCell ref="A6:O6"/>
    <mergeCell ref="A22:O22"/>
    <mergeCell ref="A1:O1"/>
    <mergeCell ref="A2:O2"/>
    <mergeCell ref="A3:O3"/>
    <mergeCell ref="A4:O4"/>
  </mergeCells>
  <printOptions/>
  <pageMargins left="0.89" right="0.75" top="0.48" bottom="0.6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L48"/>
  <sheetViews>
    <sheetView workbookViewId="0" topLeftCell="A31">
      <selection activeCell="D8" sqref="D8"/>
    </sheetView>
  </sheetViews>
  <sheetFormatPr defaultColWidth="9.33203125" defaultRowHeight="12.75"/>
  <cols>
    <col min="1" max="2" width="3.83203125" style="12" customWidth="1"/>
    <col min="3" max="3" width="49.83203125" style="12" customWidth="1"/>
    <col min="4" max="4" width="14.66015625" style="12" customWidth="1"/>
    <col min="5" max="5" width="18.5" style="12" customWidth="1"/>
    <col min="6" max="6" width="1.83203125" style="22" customWidth="1"/>
    <col min="7" max="7" width="18.5" style="12" customWidth="1"/>
    <col min="8" max="16384" width="9.33203125" style="12" customWidth="1"/>
  </cols>
  <sheetData>
    <row r="1" spans="1:7" ht="19.5" customHeight="1">
      <c r="A1" s="146" t="str">
        <f>+'Income Statements'!A1:K1</f>
        <v>TEX CYCLE TECHNOLOGY (M) BERHAD</v>
      </c>
      <c r="B1" s="146"/>
      <c r="C1" s="146"/>
      <c r="D1" s="146"/>
      <c r="E1" s="146"/>
      <c r="F1" s="146"/>
      <c r="G1" s="146"/>
    </row>
    <row r="2" spans="1:7" ht="9.75" customHeight="1">
      <c r="A2" s="147" t="str">
        <f>+'Income Statements'!A2:K2</f>
        <v>Company's No.: 642619-P</v>
      </c>
      <c r="B2" s="147"/>
      <c r="C2" s="147"/>
      <c r="D2" s="147"/>
      <c r="E2" s="147"/>
      <c r="F2" s="147"/>
      <c r="G2" s="147"/>
    </row>
    <row r="3" spans="1:7" ht="9.75" customHeight="1">
      <c r="A3" s="147" t="s">
        <v>8</v>
      </c>
      <c r="B3" s="147"/>
      <c r="C3" s="147"/>
      <c r="D3" s="147"/>
      <c r="E3" s="147"/>
      <c r="F3" s="147"/>
      <c r="G3" s="147"/>
    </row>
    <row r="4" spans="1:7" ht="19.5" customHeight="1">
      <c r="A4" s="152" t="s">
        <v>158</v>
      </c>
      <c r="B4" s="152"/>
      <c r="C4" s="152"/>
      <c r="D4" s="152"/>
      <c r="E4" s="152"/>
      <c r="F4" s="152"/>
      <c r="G4" s="152"/>
    </row>
    <row r="5" spans="1:7" ht="19.5" customHeight="1" thickBot="1">
      <c r="A5" s="152" t="s">
        <v>172</v>
      </c>
      <c r="B5" s="152"/>
      <c r="C5" s="152"/>
      <c r="D5" s="152"/>
      <c r="E5" s="152"/>
      <c r="F5" s="152"/>
      <c r="G5" s="152"/>
    </row>
    <row r="6" spans="1:7" ht="12.75">
      <c r="A6" s="139" t="s">
        <v>18</v>
      </c>
      <c r="B6" s="139"/>
      <c r="C6" s="139"/>
      <c r="D6" s="139"/>
      <c r="E6" s="139"/>
      <c r="F6" s="139"/>
      <c r="G6" s="139"/>
    </row>
    <row r="7" spans="1:7" ht="15.75" customHeight="1">
      <c r="A7" s="7"/>
      <c r="B7" s="7"/>
      <c r="C7" s="7"/>
      <c r="D7" s="7"/>
      <c r="E7" s="7"/>
      <c r="F7" s="7"/>
      <c r="G7" s="7"/>
    </row>
    <row r="8" spans="1:7" ht="38.25">
      <c r="A8" s="7"/>
      <c r="B8" s="7"/>
      <c r="C8" s="7"/>
      <c r="D8" s="2"/>
      <c r="E8" s="112" t="s">
        <v>4</v>
      </c>
      <c r="F8" s="7"/>
      <c r="G8" s="112" t="s">
        <v>201</v>
      </c>
    </row>
    <row r="9" spans="1:7" ht="12.75">
      <c r="A9" s="16"/>
      <c r="B9" s="17"/>
      <c r="C9" s="17"/>
      <c r="D9" s="2"/>
      <c r="E9" s="85" t="str">
        <f>+'Income Statements'!E10</f>
        <v>31.3.2006</v>
      </c>
      <c r="F9" s="84"/>
      <c r="G9" s="85" t="str">
        <f>+'Income Statements'!G10</f>
        <v>31.3.2005</v>
      </c>
    </row>
    <row r="10" spans="1:7" ht="15" customHeight="1">
      <c r="A10" s="16"/>
      <c r="B10" s="17"/>
      <c r="C10" s="17"/>
      <c r="D10" s="1"/>
      <c r="E10" s="86" t="s">
        <v>161</v>
      </c>
      <c r="F10" s="86"/>
      <c r="G10" s="86" t="s">
        <v>161</v>
      </c>
    </row>
    <row r="11" spans="1:7" ht="15" customHeight="1">
      <c r="A11" s="8" t="s">
        <v>22</v>
      </c>
      <c r="B11" s="17"/>
      <c r="C11" s="17"/>
      <c r="D11" s="1"/>
      <c r="E11" s="1"/>
      <c r="F11" s="1"/>
      <c r="G11" s="1"/>
    </row>
    <row r="12" spans="1:7" ht="15" customHeight="1">
      <c r="A12" s="27" t="s">
        <v>85</v>
      </c>
      <c r="B12" s="17"/>
      <c r="C12" s="17"/>
      <c r="D12" s="1"/>
      <c r="E12" s="9">
        <f>+'Income Statements'!I31</f>
        <v>1011</v>
      </c>
      <c r="F12" s="9"/>
      <c r="G12" s="88" t="str">
        <f>+'Income Statements'!G31</f>
        <v>N/A</v>
      </c>
    </row>
    <row r="13" spans="1:7" ht="15" customHeight="1">
      <c r="A13" s="27"/>
      <c r="B13" s="17"/>
      <c r="C13" s="17"/>
      <c r="D13" s="1"/>
      <c r="E13" s="9"/>
      <c r="F13" s="9"/>
      <c r="G13" s="82"/>
    </row>
    <row r="14" spans="1:7" ht="15" customHeight="1">
      <c r="A14" s="27" t="s">
        <v>23</v>
      </c>
      <c r="B14" s="17"/>
      <c r="C14" s="17"/>
      <c r="D14" s="1"/>
      <c r="E14" s="9"/>
      <c r="F14" s="9"/>
      <c r="G14" s="82"/>
    </row>
    <row r="15" spans="1:7" ht="15" customHeight="1">
      <c r="A15" s="27"/>
      <c r="B15" s="17" t="s">
        <v>24</v>
      </c>
      <c r="C15" s="17"/>
      <c r="D15" s="1"/>
      <c r="E15" s="9">
        <v>228</v>
      </c>
      <c r="F15" s="9"/>
      <c r="G15" s="82" t="s">
        <v>84</v>
      </c>
    </row>
    <row r="16" spans="1:7" ht="15" customHeight="1">
      <c r="A16" s="27"/>
      <c r="B16" s="17" t="s">
        <v>100</v>
      </c>
      <c r="C16" s="17"/>
      <c r="D16" s="1"/>
      <c r="E16" s="9">
        <f>-'Income Statements'!I29</f>
        <v>4</v>
      </c>
      <c r="F16" s="9"/>
      <c r="G16" s="82" t="s">
        <v>84</v>
      </c>
    </row>
    <row r="17" spans="1:7" ht="15" customHeight="1">
      <c r="A17" s="27"/>
      <c r="B17" s="17" t="s">
        <v>101</v>
      </c>
      <c r="C17" s="17"/>
      <c r="D17" s="1"/>
      <c r="E17" s="33">
        <f>-'Income Statements'!I27</f>
        <v>-18</v>
      </c>
      <c r="F17" s="9"/>
      <c r="G17" s="105" t="s">
        <v>84</v>
      </c>
    </row>
    <row r="18" spans="1:7" ht="15" customHeight="1">
      <c r="A18" s="27" t="s">
        <v>80</v>
      </c>
      <c r="B18" s="17"/>
      <c r="C18" s="17"/>
      <c r="D18" s="1"/>
      <c r="E18" s="9">
        <f>SUM(E12:E17)</f>
        <v>1225</v>
      </c>
      <c r="F18" s="9"/>
      <c r="G18" s="82" t="s">
        <v>84</v>
      </c>
    </row>
    <row r="19" spans="1:7" ht="15" customHeight="1">
      <c r="A19" s="27"/>
      <c r="B19" s="17" t="s">
        <v>132</v>
      </c>
      <c r="C19" s="17"/>
      <c r="D19" s="1"/>
      <c r="E19" s="9">
        <v>-27</v>
      </c>
      <c r="F19" s="9"/>
      <c r="G19" s="82" t="s">
        <v>84</v>
      </c>
    </row>
    <row r="20" spans="1:7" ht="15" customHeight="1">
      <c r="A20" s="27"/>
      <c r="B20" s="17" t="s">
        <v>174</v>
      </c>
      <c r="C20" s="17"/>
      <c r="D20" s="1"/>
      <c r="E20" s="9">
        <v>62</v>
      </c>
      <c r="F20" s="9"/>
      <c r="G20" s="82" t="s">
        <v>84</v>
      </c>
    </row>
    <row r="21" spans="1:7" ht="15" customHeight="1">
      <c r="A21" s="27"/>
      <c r="B21" s="17" t="s">
        <v>133</v>
      </c>
      <c r="C21" s="17"/>
      <c r="D21" s="1"/>
      <c r="E21" s="9">
        <v>-95</v>
      </c>
      <c r="F21" s="9"/>
      <c r="G21" s="82" t="s">
        <v>84</v>
      </c>
    </row>
    <row r="22" spans="1:7" ht="15" customHeight="1">
      <c r="A22" s="12" t="s">
        <v>145</v>
      </c>
      <c r="B22" s="17"/>
      <c r="C22" s="17"/>
      <c r="D22" s="1"/>
      <c r="E22" s="31">
        <f>SUM(E18:E21)</f>
        <v>1165</v>
      </c>
      <c r="F22" s="9"/>
      <c r="G22" s="106" t="s">
        <v>84</v>
      </c>
    </row>
    <row r="23" spans="1:7" ht="15" customHeight="1">
      <c r="A23" s="8"/>
      <c r="B23" s="17" t="s">
        <v>102</v>
      </c>
      <c r="C23" s="17"/>
      <c r="D23" s="1"/>
      <c r="E23" s="9">
        <f>-E16</f>
        <v>-4</v>
      </c>
      <c r="F23" s="9"/>
      <c r="G23" s="82" t="s">
        <v>84</v>
      </c>
    </row>
    <row r="24" spans="1:7" ht="15" customHeight="1">
      <c r="A24" s="8"/>
      <c r="B24" s="17" t="s">
        <v>103</v>
      </c>
      <c r="C24" s="17"/>
      <c r="D24" s="1"/>
      <c r="E24" s="9">
        <v>-339</v>
      </c>
      <c r="F24" s="9"/>
      <c r="G24" s="82" t="s">
        <v>84</v>
      </c>
    </row>
    <row r="25" spans="1:7" ht="15" customHeight="1">
      <c r="A25" s="8" t="s">
        <v>146</v>
      </c>
      <c r="B25" s="17"/>
      <c r="C25" s="17"/>
      <c r="D25" s="1"/>
      <c r="E25" s="10">
        <f>SUM(E22:E24)</f>
        <v>822</v>
      </c>
      <c r="F25" s="9"/>
      <c r="G25" s="107" t="s">
        <v>84</v>
      </c>
    </row>
    <row r="26" spans="1:7" ht="15" customHeight="1">
      <c r="A26" s="27"/>
      <c r="B26" s="17"/>
      <c r="C26" s="17"/>
      <c r="D26" s="1"/>
      <c r="E26" s="9"/>
      <c r="F26" s="9"/>
      <c r="G26" s="82"/>
    </row>
    <row r="27" spans="1:7" ht="15" customHeight="1">
      <c r="A27" s="8" t="s">
        <v>25</v>
      </c>
      <c r="B27" s="17"/>
      <c r="C27" s="17"/>
      <c r="D27" s="1"/>
      <c r="E27" s="9"/>
      <c r="F27" s="9"/>
      <c r="G27" s="82"/>
    </row>
    <row r="28" spans="1:7" ht="15" customHeight="1">
      <c r="A28" s="8"/>
      <c r="B28" s="17" t="s">
        <v>134</v>
      </c>
      <c r="C28" s="17"/>
      <c r="D28" s="1"/>
      <c r="E28" s="9">
        <f>-E17</f>
        <v>18</v>
      </c>
      <c r="F28" s="9"/>
      <c r="G28" s="82" t="s">
        <v>84</v>
      </c>
    </row>
    <row r="29" spans="1:7" ht="15" customHeight="1">
      <c r="A29" s="27"/>
      <c r="B29" s="17" t="s">
        <v>26</v>
      </c>
      <c r="C29" s="17"/>
      <c r="D29" s="1"/>
      <c r="E29" s="9">
        <v>-184</v>
      </c>
      <c r="F29" s="9"/>
      <c r="G29" s="82" t="s">
        <v>84</v>
      </c>
    </row>
    <row r="30" spans="1:7" ht="15" customHeight="1">
      <c r="A30" s="8" t="s">
        <v>27</v>
      </c>
      <c r="B30" s="17"/>
      <c r="C30" s="17"/>
      <c r="D30" s="1"/>
      <c r="E30" s="10">
        <f>SUM(E28:E29)</f>
        <v>-166</v>
      </c>
      <c r="F30" s="9"/>
      <c r="G30" s="107" t="s">
        <v>84</v>
      </c>
    </row>
    <row r="31" spans="1:7" ht="15" customHeight="1">
      <c r="A31" s="16"/>
      <c r="B31" s="17"/>
      <c r="C31" s="17"/>
      <c r="D31" s="1"/>
      <c r="E31" s="9"/>
      <c r="F31" s="9"/>
      <c r="G31" s="82"/>
    </row>
    <row r="32" spans="1:7" ht="15" customHeight="1">
      <c r="A32" s="8" t="s">
        <v>225</v>
      </c>
      <c r="B32" s="17"/>
      <c r="C32" s="17"/>
      <c r="D32" s="1"/>
      <c r="E32" s="9"/>
      <c r="F32" s="9"/>
      <c r="G32" s="82"/>
    </row>
    <row r="33" spans="1:7" ht="15" customHeight="1">
      <c r="A33" s="16"/>
      <c r="B33" s="17" t="s">
        <v>175</v>
      </c>
      <c r="C33" s="17"/>
      <c r="D33" s="1"/>
      <c r="E33" s="9"/>
      <c r="F33" s="9"/>
      <c r="G33" s="82"/>
    </row>
    <row r="34" spans="1:7" ht="15" customHeight="1">
      <c r="A34" s="8"/>
      <c r="B34" s="17" t="s">
        <v>226</v>
      </c>
      <c r="C34" s="17"/>
      <c r="D34" s="1"/>
      <c r="E34" s="33">
        <v>-62</v>
      </c>
      <c r="F34" s="9"/>
      <c r="G34" s="105" t="s">
        <v>84</v>
      </c>
    </row>
    <row r="35" spans="1:7" ht="15" customHeight="1">
      <c r="A35" s="8"/>
      <c r="B35" s="17"/>
      <c r="C35" s="17"/>
      <c r="D35" s="1"/>
      <c r="E35" s="9"/>
      <c r="F35" s="9"/>
      <c r="G35" s="82"/>
    </row>
    <row r="36" spans="1:7" ht="15" customHeight="1">
      <c r="A36" s="8" t="s">
        <v>81</v>
      </c>
      <c r="B36" s="17"/>
      <c r="C36" s="17"/>
      <c r="D36" s="1"/>
      <c r="E36" s="14">
        <f>+E25+E30+E34</f>
        <v>594</v>
      </c>
      <c r="F36" s="14"/>
      <c r="G36" s="82" t="s">
        <v>84</v>
      </c>
    </row>
    <row r="37" spans="1:7" ht="15" customHeight="1">
      <c r="A37" s="27"/>
      <c r="B37" s="17"/>
      <c r="C37" s="17"/>
      <c r="D37" s="1"/>
      <c r="E37" s="1"/>
      <c r="F37" s="1"/>
      <c r="G37" s="108"/>
    </row>
    <row r="38" spans="1:8" ht="15" customHeight="1">
      <c r="A38" s="8" t="s">
        <v>147</v>
      </c>
      <c r="B38" s="17"/>
      <c r="C38" s="17"/>
      <c r="D38" s="1"/>
      <c r="E38" s="9">
        <f>+'Balance Sheet'!F21</f>
        <v>6279</v>
      </c>
      <c r="F38" s="9"/>
      <c r="G38" s="82" t="s">
        <v>84</v>
      </c>
      <c r="H38" s="26">
        <f>+E38-'Balance Sheet'!F21</f>
        <v>0</v>
      </c>
    </row>
    <row r="39" spans="1:7" ht="15" customHeight="1">
      <c r="A39" s="8"/>
      <c r="B39" s="17"/>
      <c r="C39" s="17"/>
      <c r="D39" s="1"/>
      <c r="E39" s="16"/>
      <c r="F39" s="16"/>
      <c r="G39" s="82"/>
    </row>
    <row r="40" spans="1:8" ht="15" customHeight="1" thickBot="1">
      <c r="A40" s="8" t="s">
        <v>251</v>
      </c>
      <c r="B40" s="17"/>
      <c r="C40" s="17"/>
      <c r="D40" s="1"/>
      <c r="E40" s="57">
        <f>+SUM(E36:E38)</f>
        <v>6873</v>
      </c>
      <c r="F40" s="14"/>
      <c r="G40" s="109" t="s">
        <v>84</v>
      </c>
      <c r="H40" s="26">
        <f>+E40-'Balance Sheet'!D21</f>
        <v>0</v>
      </c>
    </row>
    <row r="41" spans="1:7" ht="15" customHeight="1">
      <c r="A41" s="27"/>
      <c r="B41" s="17"/>
      <c r="C41" s="17"/>
      <c r="D41" s="1"/>
      <c r="E41" s="1"/>
      <c r="F41" s="1"/>
      <c r="G41" s="1"/>
    </row>
    <row r="42" spans="1:7" ht="15" customHeight="1">
      <c r="A42" s="46"/>
      <c r="C42" s="17"/>
      <c r="D42" s="1"/>
      <c r="E42" s="1"/>
      <c r="F42" s="1"/>
      <c r="G42" s="1"/>
    </row>
    <row r="43" spans="1:7" ht="15" customHeight="1">
      <c r="A43" s="27"/>
      <c r="B43" s="17"/>
      <c r="C43" s="17"/>
      <c r="D43" s="1"/>
      <c r="E43" s="1"/>
      <c r="F43" s="1"/>
      <c r="G43" s="1"/>
    </row>
    <row r="44" spans="1:12" ht="38.25" customHeight="1">
      <c r="A44" s="142" t="str">
        <f>+'Income Statements'!A49:K49</f>
        <v>The comparative figures are not available for the preceding year corresponding period as Tex Cycle Technology (M) Berhad was listed on the MESDAQ Market of the Bursa Malaysia Securities Berhad on 27 July 2005.  </v>
      </c>
      <c r="B44" s="142"/>
      <c r="C44" s="142"/>
      <c r="D44" s="142"/>
      <c r="E44" s="142"/>
      <c r="F44" s="142"/>
      <c r="G44" s="142"/>
      <c r="H44" s="61"/>
      <c r="I44" s="61"/>
      <c r="J44" s="61"/>
      <c r="K44" s="61"/>
      <c r="L44" s="61"/>
    </row>
    <row r="45" spans="1:12" ht="13.5" customHeight="1">
      <c r="A45" s="80"/>
      <c r="B45" s="80"/>
      <c r="C45" s="80"/>
      <c r="D45" s="80"/>
      <c r="E45" s="80"/>
      <c r="F45" s="80"/>
      <c r="G45" s="80"/>
      <c r="H45" s="61"/>
      <c r="I45" s="61"/>
      <c r="J45" s="61"/>
      <c r="K45" s="61"/>
      <c r="L45" s="61"/>
    </row>
    <row r="46" spans="1:12" ht="26.25" customHeight="1">
      <c r="A46" s="150" t="s">
        <v>239</v>
      </c>
      <c r="B46" s="150"/>
      <c r="C46" s="150"/>
      <c r="D46" s="150"/>
      <c r="E46" s="150"/>
      <c r="F46" s="150"/>
      <c r="G46" s="150"/>
      <c r="H46" s="28"/>
      <c r="I46" s="5"/>
      <c r="J46" s="5"/>
      <c r="K46" s="5"/>
      <c r="L46" s="5"/>
    </row>
    <row r="47" spans="1:12" ht="12.75">
      <c r="A47" s="155"/>
      <c r="B47" s="155"/>
      <c r="C47" s="155"/>
      <c r="D47" s="155"/>
      <c r="E47" s="155"/>
      <c r="F47" s="155"/>
      <c r="G47" s="155"/>
      <c r="H47" s="28"/>
      <c r="I47" s="5"/>
      <c r="J47" s="5"/>
      <c r="K47" s="5"/>
      <c r="L47" s="5"/>
    </row>
    <row r="48" spans="1:12" ht="12.75">
      <c r="A48" s="5"/>
      <c r="B48" s="5"/>
      <c r="C48" s="5"/>
      <c r="D48" s="5"/>
      <c r="E48" s="5"/>
      <c r="F48" s="73"/>
      <c r="G48" s="5"/>
      <c r="H48" s="28"/>
      <c r="I48" s="5"/>
      <c r="J48" s="5"/>
      <c r="K48" s="5"/>
      <c r="L48" s="5"/>
    </row>
  </sheetData>
  <mergeCells count="9">
    <mergeCell ref="A5:G5"/>
    <mergeCell ref="A6:G6"/>
    <mergeCell ref="A46:G46"/>
    <mergeCell ref="A47:G47"/>
    <mergeCell ref="A44:G44"/>
    <mergeCell ref="A1:G1"/>
    <mergeCell ref="A2:G2"/>
    <mergeCell ref="A3:G3"/>
    <mergeCell ref="A4:G4"/>
  </mergeCells>
  <printOptions/>
  <pageMargins left="0.75" right="0.39" top="0.49" bottom="1.63" header="0.28" footer="0.5"/>
  <pageSetup horizontalDpi="600" verticalDpi="600" orientation="portrait" r:id="rId1"/>
  <rowBreaks count="1" manualBreakCount="1">
    <brk id="35" max="6" man="1"/>
  </rowBreaks>
</worksheet>
</file>

<file path=xl/worksheets/sheet5.xml><?xml version="1.0" encoding="utf-8"?>
<worksheet xmlns="http://schemas.openxmlformats.org/spreadsheetml/2006/main" xmlns:r="http://schemas.openxmlformats.org/officeDocument/2006/relationships">
  <dimension ref="A1:U236"/>
  <sheetViews>
    <sheetView tabSelected="1" view="pageBreakPreview" zoomScaleSheetLayoutView="100" workbookViewId="0" topLeftCell="A190">
      <selection activeCell="R35" sqref="R35"/>
    </sheetView>
  </sheetViews>
  <sheetFormatPr defaultColWidth="9.33203125" defaultRowHeight="12.75"/>
  <cols>
    <col min="1" max="1" width="5.33203125" style="12" customWidth="1"/>
    <col min="2" max="3" width="4.66015625" style="12" customWidth="1"/>
    <col min="4" max="4" width="17.33203125" style="12" customWidth="1"/>
    <col min="5" max="5" width="8.83203125" style="12" customWidth="1"/>
    <col min="6" max="6" width="2.33203125" style="12" customWidth="1"/>
    <col min="7" max="7" width="7.33203125" style="12" customWidth="1"/>
    <col min="8" max="8" width="5.83203125" style="12" customWidth="1"/>
    <col min="9" max="9" width="15.83203125" style="12" customWidth="1"/>
    <col min="10" max="10" width="1.66796875" style="12" customWidth="1"/>
    <col min="11" max="11" width="15.83203125" style="12" customWidth="1"/>
    <col min="12" max="12" width="1.83203125" style="12" customWidth="1"/>
    <col min="13" max="13" width="15.83203125" style="12" customWidth="1"/>
    <col min="14" max="14" width="2.66015625" style="12" customWidth="1"/>
    <col min="15" max="15" width="15.66015625" style="12" customWidth="1"/>
    <col min="16" max="16384" width="9.33203125" style="12" customWidth="1"/>
  </cols>
  <sheetData>
    <row r="1" spans="1:13" ht="23.25">
      <c r="A1" s="159" t="str">
        <f>+'Income Statements'!A1:K1</f>
        <v>TEX CYCLE TECHNOLOGY (M) BERHAD</v>
      </c>
      <c r="B1" s="159"/>
      <c r="C1" s="159"/>
      <c r="D1" s="159"/>
      <c r="E1" s="159"/>
      <c r="F1" s="159"/>
      <c r="G1" s="159"/>
      <c r="H1" s="159"/>
      <c r="I1" s="159"/>
      <c r="J1" s="159"/>
      <c r="K1" s="159"/>
      <c r="L1" s="159"/>
      <c r="M1" s="159"/>
    </row>
    <row r="2" spans="1:13" ht="14.25" customHeight="1">
      <c r="A2" s="163" t="str">
        <f>+'Income Statements'!A2:K2</f>
        <v>Company's No.: 642619-P</v>
      </c>
      <c r="B2" s="163"/>
      <c r="C2" s="163"/>
      <c r="D2" s="163"/>
      <c r="E2" s="163"/>
      <c r="F2" s="163"/>
      <c r="G2" s="163"/>
      <c r="H2" s="163"/>
      <c r="I2" s="163"/>
      <c r="J2" s="163"/>
      <c r="K2" s="163"/>
      <c r="L2" s="163"/>
      <c r="M2" s="163"/>
    </row>
    <row r="3" spans="1:13" ht="12.75">
      <c r="A3" s="160" t="s">
        <v>8</v>
      </c>
      <c r="B3" s="160"/>
      <c r="C3" s="160"/>
      <c r="D3" s="160"/>
      <c r="E3" s="160"/>
      <c r="F3" s="161"/>
      <c r="G3" s="161"/>
      <c r="H3" s="161"/>
      <c r="I3" s="161"/>
      <c r="J3" s="161"/>
      <c r="K3" s="161"/>
      <c r="L3" s="161"/>
      <c r="M3" s="161"/>
    </row>
    <row r="4" spans="1:13" ht="15.75">
      <c r="A4" s="162" t="s">
        <v>10</v>
      </c>
      <c r="B4" s="162"/>
      <c r="C4" s="162"/>
      <c r="D4" s="162"/>
      <c r="E4" s="162"/>
      <c r="F4" s="161"/>
      <c r="G4" s="161"/>
      <c r="H4" s="161"/>
      <c r="I4" s="161"/>
      <c r="J4" s="161"/>
      <c r="K4" s="161"/>
      <c r="L4" s="161"/>
      <c r="M4" s="161"/>
    </row>
    <row r="5" spans="1:13" ht="16.5" thickBot="1">
      <c r="A5" s="130" t="s">
        <v>256</v>
      </c>
      <c r="B5" s="130"/>
      <c r="C5" s="130"/>
      <c r="D5" s="130"/>
      <c r="E5" s="130"/>
      <c r="F5" s="131"/>
      <c r="G5" s="131"/>
      <c r="H5" s="131"/>
      <c r="I5" s="131"/>
      <c r="J5" s="131"/>
      <c r="K5" s="131"/>
      <c r="L5" s="131"/>
      <c r="M5" s="131"/>
    </row>
    <row r="7" spans="1:2" ht="12.75">
      <c r="A7" s="11" t="s">
        <v>28</v>
      </c>
      <c r="B7" s="4" t="s">
        <v>87</v>
      </c>
    </row>
    <row r="8" ht="12.75">
      <c r="A8" s="13"/>
    </row>
    <row r="9" spans="1:2" ht="12.75">
      <c r="A9" s="11" t="s">
        <v>29</v>
      </c>
      <c r="B9" s="4" t="s">
        <v>30</v>
      </c>
    </row>
    <row r="10" spans="1:13" ht="12.75">
      <c r="A10" s="13"/>
      <c r="B10" s="157" t="s">
        <v>240</v>
      </c>
      <c r="C10" s="157"/>
      <c r="D10" s="157"/>
      <c r="E10" s="157"/>
      <c r="F10" s="157"/>
      <c r="G10" s="157"/>
      <c r="H10" s="157"/>
      <c r="I10" s="157"/>
      <c r="J10" s="157"/>
      <c r="K10" s="157"/>
      <c r="L10" s="157"/>
      <c r="M10" s="157"/>
    </row>
    <row r="11" spans="1:13" ht="12.75">
      <c r="A11" s="13"/>
      <c r="B11" s="157"/>
      <c r="C11" s="157"/>
      <c r="D11" s="157"/>
      <c r="E11" s="157"/>
      <c r="F11" s="157"/>
      <c r="G11" s="157"/>
      <c r="H11" s="157"/>
      <c r="I11" s="157"/>
      <c r="J11" s="157"/>
      <c r="K11" s="157"/>
      <c r="L11" s="157"/>
      <c r="M11" s="157"/>
    </row>
    <row r="12" ht="12.75">
      <c r="A12" s="13"/>
    </row>
    <row r="13" spans="1:13" ht="12.75">
      <c r="A13" s="13"/>
      <c r="B13" s="129" t="s">
        <v>235</v>
      </c>
      <c r="C13" s="129"/>
      <c r="D13" s="129"/>
      <c r="E13" s="129"/>
      <c r="F13" s="129"/>
      <c r="G13" s="129"/>
      <c r="H13" s="129"/>
      <c r="I13" s="129"/>
      <c r="J13" s="129"/>
      <c r="K13" s="129"/>
      <c r="L13" s="129"/>
      <c r="M13" s="129"/>
    </row>
    <row r="14" spans="1:13" ht="13.5" customHeight="1">
      <c r="A14" s="13"/>
      <c r="B14" s="129"/>
      <c r="C14" s="129"/>
      <c r="D14" s="129"/>
      <c r="E14" s="129"/>
      <c r="F14" s="129"/>
      <c r="G14" s="129"/>
      <c r="H14" s="129"/>
      <c r="I14" s="129"/>
      <c r="J14" s="129"/>
      <c r="K14" s="129"/>
      <c r="L14" s="129"/>
      <c r="M14" s="129"/>
    </row>
    <row r="15" ht="12.75">
      <c r="A15" s="13"/>
    </row>
    <row r="16" spans="1:13" ht="12.75" customHeight="1">
      <c r="A16" s="11"/>
      <c r="B16" s="129" t="s">
        <v>247</v>
      </c>
      <c r="C16" s="129"/>
      <c r="D16" s="129"/>
      <c r="E16" s="129"/>
      <c r="F16" s="129"/>
      <c r="G16" s="129"/>
      <c r="H16" s="129"/>
      <c r="I16" s="129"/>
      <c r="J16" s="129"/>
      <c r="K16" s="129"/>
      <c r="L16" s="129"/>
      <c r="M16" s="129"/>
    </row>
    <row r="17" spans="1:13" ht="25.5" customHeight="1">
      <c r="A17" s="13"/>
      <c r="B17" s="129"/>
      <c r="C17" s="129"/>
      <c r="D17" s="129"/>
      <c r="E17" s="129"/>
      <c r="F17" s="129"/>
      <c r="G17" s="129"/>
      <c r="H17" s="129"/>
      <c r="I17" s="129"/>
      <c r="J17" s="129"/>
      <c r="K17" s="129"/>
      <c r="L17" s="129"/>
      <c r="M17" s="129"/>
    </row>
    <row r="18" ht="12.75">
      <c r="A18" s="13"/>
    </row>
    <row r="19" spans="1:4" ht="12.75">
      <c r="A19" s="13"/>
      <c r="B19" s="12" t="s">
        <v>177</v>
      </c>
      <c r="D19" s="12" t="s">
        <v>178</v>
      </c>
    </row>
    <row r="20" spans="1:4" ht="12.75">
      <c r="A20" s="13"/>
      <c r="B20" s="12" t="s">
        <v>179</v>
      </c>
      <c r="D20" s="12" t="s">
        <v>180</v>
      </c>
    </row>
    <row r="21" spans="1:4" ht="12.75">
      <c r="A21" s="13"/>
      <c r="B21" s="12" t="s">
        <v>181</v>
      </c>
      <c r="D21" s="12" t="s">
        <v>97</v>
      </c>
    </row>
    <row r="22" spans="1:8" ht="12.75">
      <c r="A22" s="13"/>
      <c r="B22" s="12" t="s">
        <v>182</v>
      </c>
      <c r="D22" s="23" t="s">
        <v>252</v>
      </c>
      <c r="E22" s="23"/>
      <c r="F22" s="23"/>
      <c r="G22" s="23"/>
      <c r="H22" s="23"/>
    </row>
    <row r="23" spans="1:4" ht="12.75">
      <c r="A23" s="13"/>
      <c r="B23" s="12" t="s">
        <v>183</v>
      </c>
      <c r="D23" s="12" t="s">
        <v>184</v>
      </c>
    </row>
    <row r="24" spans="1:4" ht="12.75">
      <c r="A24" s="13"/>
      <c r="B24" s="12" t="s">
        <v>185</v>
      </c>
      <c r="D24" s="12" t="s">
        <v>186</v>
      </c>
    </row>
    <row r="25" spans="1:4" ht="12.75">
      <c r="A25" s="13"/>
      <c r="B25" s="12" t="s">
        <v>187</v>
      </c>
      <c r="D25" s="12" t="s">
        <v>188</v>
      </c>
    </row>
    <row r="26" spans="1:4" ht="12.75">
      <c r="A26" s="13"/>
      <c r="B26" s="12" t="s">
        <v>189</v>
      </c>
      <c r="D26" s="12" t="s">
        <v>190</v>
      </c>
    </row>
    <row r="27" spans="1:4" ht="12.75">
      <c r="A27" s="13"/>
      <c r="B27" s="12" t="s">
        <v>191</v>
      </c>
      <c r="D27" s="12" t="s">
        <v>192</v>
      </c>
    </row>
    <row r="28" spans="1:4" ht="12.75">
      <c r="A28" s="13"/>
      <c r="B28" s="12" t="s">
        <v>193</v>
      </c>
      <c r="D28" s="12" t="s">
        <v>194</v>
      </c>
    </row>
    <row r="29" spans="1:4" ht="12.75">
      <c r="A29" s="13"/>
      <c r="B29" s="12" t="s">
        <v>195</v>
      </c>
      <c r="D29" s="12" t="s">
        <v>196</v>
      </c>
    </row>
    <row r="30" ht="12.75">
      <c r="A30" s="13"/>
    </row>
    <row r="31" spans="1:13" ht="25.5" customHeight="1">
      <c r="A31" s="13"/>
      <c r="B31" s="170" t="s">
        <v>253</v>
      </c>
      <c r="C31" s="170"/>
      <c r="D31" s="170"/>
      <c r="E31" s="170"/>
      <c r="F31" s="170"/>
      <c r="G31" s="170"/>
      <c r="H31" s="170"/>
      <c r="I31" s="170"/>
      <c r="J31" s="170"/>
      <c r="K31" s="170"/>
      <c r="L31" s="170"/>
      <c r="M31" s="170"/>
    </row>
    <row r="32" ht="12.75">
      <c r="A32" s="13"/>
    </row>
    <row r="33" spans="1:2" ht="12.75">
      <c r="A33" s="13"/>
      <c r="B33" s="4" t="s">
        <v>197</v>
      </c>
    </row>
    <row r="34" ht="12.75">
      <c r="A34" s="13"/>
    </row>
    <row r="35" spans="1:13" ht="63.75" customHeight="1">
      <c r="A35" s="13"/>
      <c r="B35" s="170" t="s">
        <v>260</v>
      </c>
      <c r="C35" s="170"/>
      <c r="D35" s="170"/>
      <c r="E35" s="170"/>
      <c r="F35" s="170"/>
      <c r="G35" s="170"/>
      <c r="H35" s="170"/>
      <c r="I35" s="170"/>
      <c r="J35" s="170"/>
      <c r="K35" s="170"/>
      <c r="L35" s="170"/>
      <c r="M35" s="170"/>
    </row>
    <row r="36" ht="12.75">
      <c r="A36" s="13"/>
    </row>
    <row r="37" spans="1:2" ht="12.75">
      <c r="A37" s="11" t="s">
        <v>31</v>
      </c>
      <c r="B37" s="4" t="s">
        <v>88</v>
      </c>
    </row>
    <row r="38" spans="1:2" ht="12.75">
      <c r="A38" s="13"/>
      <c r="B38" s="12" t="s">
        <v>199</v>
      </c>
    </row>
    <row r="39" ht="12.75">
      <c r="A39" s="13"/>
    </row>
    <row r="40" spans="1:2" ht="12.75">
      <c r="A40" s="11" t="s">
        <v>32</v>
      </c>
      <c r="B40" s="4" t="s">
        <v>33</v>
      </c>
    </row>
    <row r="41" spans="1:2" ht="12.75">
      <c r="A41" s="13"/>
      <c r="B41" s="12" t="s">
        <v>248</v>
      </c>
    </row>
    <row r="42" ht="12.75">
      <c r="A42" s="13"/>
    </row>
    <row r="43" spans="1:2" ht="12.75">
      <c r="A43" s="11" t="s">
        <v>34</v>
      </c>
      <c r="B43" s="4" t="s">
        <v>35</v>
      </c>
    </row>
    <row r="44" spans="1:13" ht="25.5" customHeight="1">
      <c r="A44" s="13"/>
      <c r="B44" s="143" t="s">
        <v>117</v>
      </c>
      <c r="C44" s="143"/>
      <c r="D44" s="143"/>
      <c r="E44" s="143"/>
      <c r="F44" s="143"/>
      <c r="G44" s="143"/>
      <c r="H44" s="143"/>
      <c r="I44" s="143"/>
      <c r="J44" s="143"/>
      <c r="K44" s="143"/>
      <c r="L44" s="143"/>
      <c r="M44" s="143"/>
    </row>
    <row r="45" ht="12.75">
      <c r="A45" s="13"/>
    </row>
    <row r="46" spans="1:2" ht="12.75">
      <c r="A46" s="11" t="s">
        <v>36</v>
      </c>
      <c r="B46" s="4" t="s">
        <v>37</v>
      </c>
    </row>
    <row r="47" spans="1:13" ht="12.75">
      <c r="A47" s="13"/>
      <c r="B47" s="129" t="s">
        <v>118</v>
      </c>
      <c r="C47" s="129"/>
      <c r="D47" s="129"/>
      <c r="E47" s="129"/>
      <c r="F47" s="129"/>
      <c r="G47" s="129"/>
      <c r="H47" s="129"/>
      <c r="I47" s="129"/>
      <c r="J47" s="129"/>
      <c r="K47" s="129"/>
      <c r="L47" s="129"/>
      <c r="M47" s="129"/>
    </row>
    <row r="48" ht="12.75">
      <c r="A48" s="13"/>
    </row>
    <row r="49" spans="1:2" ht="12.75">
      <c r="A49" s="11" t="s">
        <v>38</v>
      </c>
      <c r="B49" s="4" t="s">
        <v>39</v>
      </c>
    </row>
    <row r="50" spans="1:13" ht="12.75">
      <c r="A50" s="13"/>
      <c r="B50" s="129" t="s">
        <v>150</v>
      </c>
      <c r="C50" s="129"/>
      <c r="D50" s="129"/>
      <c r="E50" s="129"/>
      <c r="F50" s="129"/>
      <c r="G50" s="129"/>
      <c r="H50" s="129"/>
      <c r="I50" s="129"/>
      <c r="J50" s="129"/>
      <c r="K50" s="129"/>
      <c r="L50" s="129"/>
      <c r="M50" s="129"/>
    </row>
    <row r="51" spans="1:13" ht="12.75">
      <c r="A51" s="13"/>
      <c r="B51" s="129"/>
      <c r="C51" s="129"/>
      <c r="D51" s="129"/>
      <c r="E51" s="129"/>
      <c r="F51" s="129"/>
      <c r="G51" s="129"/>
      <c r="H51" s="129"/>
      <c r="I51" s="129"/>
      <c r="J51" s="129"/>
      <c r="K51" s="129"/>
      <c r="L51" s="129"/>
      <c r="M51" s="129"/>
    </row>
    <row r="52" spans="1:13" ht="12.75">
      <c r="A52" s="13"/>
      <c r="B52" s="19"/>
      <c r="C52" s="19"/>
      <c r="D52" s="19"/>
      <c r="E52" s="19"/>
      <c r="F52" s="19"/>
      <c r="G52" s="19"/>
      <c r="H52" s="19"/>
      <c r="I52" s="19"/>
      <c r="J52" s="19"/>
      <c r="K52" s="19"/>
      <c r="L52" s="19"/>
      <c r="M52" s="19"/>
    </row>
    <row r="53" spans="1:2" ht="12.75">
      <c r="A53" s="11" t="s">
        <v>40</v>
      </c>
      <c r="B53" s="4" t="s">
        <v>41</v>
      </c>
    </row>
    <row r="54" spans="1:13" ht="12.75">
      <c r="A54" s="11"/>
      <c r="B54" s="15" t="s">
        <v>82</v>
      </c>
      <c r="C54" s="15"/>
      <c r="D54" s="15"/>
      <c r="E54" s="15"/>
      <c r="F54" s="15"/>
      <c r="G54" s="15"/>
      <c r="H54" s="15"/>
      <c r="I54" s="15"/>
      <c r="J54" s="15"/>
      <c r="K54" s="15"/>
      <c r="L54" s="15"/>
      <c r="M54" s="15"/>
    </row>
    <row r="55" ht="12.75">
      <c r="A55" s="13"/>
    </row>
    <row r="56" spans="1:2" ht="12.75">
      <c r="A56" s="11" t="s">
        <v>42</v>
      </c>
      <c r="B56" s="4" t="s">
        <v>43</v>
      </c>
    </row>
    <row r="57" spans="1:13" ht="25.5" customHeight="1">
      <c r="A57" s="11"/>
      <c r="B57" s="49"/>
      <c r="C57" s="23"/>
      <c r="D57" s="23"/>
      <c r="E57" s="23"/>
      <c r="F57" s="23"/>
      <c r="G57" s="23"/>
      <c r="H57" s="23"/>
      <c r="I57" s="23"/>
      <c r="J57" s="23"/>
      <c r="K57" s="100" t="s">
        <v>3</v>
      </c>
      <c r="L57" s="101"/>
      <c r="M57" s="100" t="s">
        <v>4</v>
      </c>
    </row>
    <row r="58" spans="1:13" ht="12.75">
      <c r="A58" s="11"/>
      <c r="B58" s="49"/>
      <c r="C58" s="23"/>
      <c r="D58" s="23"/>
      <c r="E58" s="23"/>
      <c r="F58" s="23"/>
      <c r="G58" s="23"/>
      <c r="H58" s="23"/>
      <c r="I58" s="23"/>
      <c r="J58" s="23"/>
      <c r="K58" s="101" t="s">
        <v>160</v>
      </c>
      <c r="L58" s="101"/>
      <c r="M58" s="101" t="s">
        <v>160</v>
      </c>
    </row>
    <row r="59" spans="1:13" ht="12.75" customHeight="1">
      <c r="A59" s="11"/>
      <c r="B59" s="171" t="s">
        <v>141</v>
      </c>
      <c r="C59" s="167"/>
      <c r="D59" s="167"/>
      <c r="E59" s="167"/>
      <c r="F59" s="23"/>
      <c r="G59" s="23"/>
      <c r="H59" s="23"/>
      <c r="I59" s="23"/>
      <c r="J59" s="23"/>
      <c r="K59" s="101" t="s">
        <v>161</v>
      </c>
      <c r="L59" s="101"/>
      <c r="M59" s="101" t="s">
        <v>161</v>
      </c>
    </row>
    <row r="60" spans="1:13" ht="12.75" customHeight="1">
      <c r="A60" s="11"/>
      <c r="B60" s="136" t="s">
        <v>142</v>
      </c>
      <c r="C60" s="167"/>
      <c r="D60" s="167"/>
      <c r="E60" s="167"/>
      <c r="F60" s="23"/>
      <c r="G60" s="23"/>
      <c r="H60" s="23"/>
      <c r="I60" s="23"/>
      <c r="J60" s="23"/>
      <c r="K60" s="51">
        <v>2569</v>
      </c>
      <c r="L60" s="51"/>
      <c r="M60" s="51">
        <v>2569</v>
      </c>
    </row>
    <row r="61" spans="1:13" ht="12.75" customHeight="1">
      <c r="A61" s="11"/>
      <c r="B61" s="136" t="s">
        <v>144</v>
      </c>
      <c r="C61" s="167"/>
      <c r="D61" s="167"/>
      <c r="E61" s="167"/>
      <c r="F61" s="23"/>
      <c r="G61" s="23"/>
      <c r="H61" s="23"/>
      <c r="I61" s="23"/>
      <c r="J61" s="23"/>
      <c r="K61" s="51">
        <v>91</v>
      </c>
      <c r="L61" s="51"/>
      <c r="M61" s="51">
        <v>91</v>
      </c>
    </row>
    <row r="62" spans="1:13" ht="13.5" customHeight="1">
      <c r="A62" s="11"/>
      <c r="B62" s="136" t="s">
        <v>143</v>
      </c>
      <c r="C62" s="167"/>
      <c r="D62" s="167"/>
      <c r="E62" s="167"/>
      <c r="F62" s="23"/>
      <c r="G62" s="23"/>
      <c r="H62" s="23"/>
      <c r="I62" s="23"/>
      <c r="J62" s="23"/>
      <c r="K62" s="72">
        <v>-90</v>
      </c>
      <c r="L62" s="68"/>
      <c r="M62" s="72">
        <v>-90</v>
      </c>
    </row>
    <row r="63" spans="1:15" ht="13.5" thickBot="1">
      <c r="A63" s="11"/>
      <c r="B63" s="136" t="s">
        <v>21</v>
      </c>
      <c r="C63" s="136"/>
      <c r="D63" s="136"/>
      <c r="E63" s="136"/>
      <c r="F63" s="23"/>
      <c r="G63" s="23"/>
      <c r="H63" s="23"/>
      <c r="I63" s="23"/>
      <c r="J63" s="23"/>
      <c r="K63" s="55">
        <f>SUM(K60:K62)</f>
        <v>2570</v>
      </c>
      <c r="L63" s="51"/>
      <c r="M63" s="55">
        <f>SUM(M60:M62)</f>
        <v>2570</v>
      </c>
      <c r="O63" s="38">
        <f>+K63-'Income Statements'!E13</f>
        <v>0</v>
      </c>
    </row>
    <row r="64" spans="1:15" ht="12.75">
      <c r="A64" s="11"/>
      <c r="B64" s="71"/>
      <c r="C64" s="71"/>
      <c r="D64" s="71"/>
      <c r="E64" s="71"/>
      <c r="F64" s="23"/>
      <c r="G64" s="23"/>
      <c r="H64" s="23"/>
      <c r="I64" s="53"/>
      <c r="J64" s="23"/>
      <c r="K64" s="53"/>
      <c r="L64" s="23"/>
      <c r="M64" s="23"/>
      <c r="O64" s="38">
        <f>+M63-'Income Statements'!I13</f>
        <v>0</v>
      </c>
    </row>
    <row r="65" spans="1:13" ht="12.75">
      <c r="A65" s="11"/>
      <c r="B65" s="168" t="s">
        <v>151</v>
      </c>
      <c r="C65" s="169"/>
      <c r="D65" s="169"/>
      <c r="E65" s="169"/>
      <c r="F65" s="169"/>
      <c r="G65" s="169"/>
      <c r="H65" s="169"/>
      <c r="I65" s="169"/>
      <c r="J65" s="169"/>
      <c r="K65" s="169"/>
      <c r="L65" s="169"/>
      <c r="M65" s="169"/>
    </row>
    <row r="66" ht="12.75">
      <c r="A66" s="13"/>
    </row>
    <row r="67" spans="1:2" ht="12.75">
      <c r="A67" s="11" t="s">
        <v>44</v>
      </c>
      <c r="B67" s="4" t="s">
        <v>76</v>
      </c>
    </row>
    <row r="68" spans="1:13" ht="12.75">
      <c r="A68" s="13"/>
      <c r="B68" s="173" t="s">
        <v>137</v>
      </c>
      <c r="C68" s="173"/>
      <c r="D68" s="173"/>
      <c r="E68" s="173"/>
      <c r="F68" s="173"/>
      <c r="G68" s="173"/>
      <c r="H68" s="173"/>
      <c r="I68" s="173"/>
      <c r="J68" s="173"/>
      <c r="K68" s="173"/>
      <c r="L68" s="173"/>
      <c r="M68" s="173"/>
    </row>
    <row r="69" spans="1:13" ht="12.75">
      <c r="A69" s="13"/>
      <c r="B69" s="173"/>
      <c r="C69" s="173"/>
      <c r="D69" s="173"/>
      <c r="E69" s="173"/>
      <c r="F69" s="173"/>
      <c r="G69" s="173"/>
      <c r="H69" s="173"/>
      <c r="I69" s="173"/>
      <c r="J69" s="173"/>
      <c r="K69" s="173"/>
      <c r="L69" s="173"/>
      <c r="M69" s="173"/>
    </row>
    <row r="70" ht="12.75" customHeight="1">
      <c r="A70" s="13"/>
    </row>
    <row r="71" spans="1:2" ht="12.75">
      <c r="A71" s="11" t="s">
        <v>45</v>
      </c>
      <c r="B71" s="4" t="s">
        <v>77</v>
      </c>
    </row>
    <row r="72" spans="1:13" ht="12.75">
      <c r="A72" s="13"/>
      <c r="B72" s="129" t="s">
        <v>149</v>
      </c>
      <c r="C72" s="129"/>
      <c r="D72" s="129"/>
      <c r="E72" s="129"/>
      <c r="F72" s="129"/>
      <c r="G72" s="129"/>
      <c r="H72" s="129"/>
      <c r="I72" s="129"/>
      <c r="J72" s="129"/>
      <c r="K72" s="129"/>
      <c r="L72" s="129"/>
      <c r="M72" s="129"/>
    </row>
    <row r="73" spans="1:13" ht="12.75">
      <c r="A73" s="13"/>
      <c r="B73" s="129"/>
      <c r="C73" s="129"/>
      <c r="D73" s="129"/>
      <c r="E73" s="129"/>
      <c r="F73" s="129"/>
      <c r="G73" s="129"/>
      <c r="H73" s="129"/>
      <c r="I73" s="129"/>
      <c r="J73" s="129"/>
      <c r="K73" s="129"/>
      <c r="L73" s="129"/>
      <c r="M73" s="129"/>
    </row>
    <row r="74" spans="1:13" ht="12.75">
      <c r="A74" s="13"/>
      <c r="C74" s="32"/>
      <c r="D74" s="32"/>
      <c r="E74" s="32"/>
      <c r="F74" s="32"/>
      <c r="G74" s="32"/>
      <c r="H74" s="32"/>
      <c r="I74" s="32"/>
      <c r="J74" s="32"/>
      <c r="K74" s="32"/>
      <c r="L74" s="32"/>
      <c r="M74" s="32"/>
    </row>
    <row r="75" spans="1:2" ht="12.75">
      <c r="A75" s="11" t="s">
        <v>46</v>
      </c>
      <c r="B75" s="4" t="s">
        <v>78</v>
      </c>
    </row>
    <row r="76" spans="1:2" ht="12.75">
      <c r="A76" s="13"/>
      <c r="B76" s="12" t="s">
        <v>79</v>
      </c>
    </row>
    <row r="77" ht="12.75">
      <c r="A77" s="13"/>
    </row>
    <row r="78" spans="1:2" ht="12.75">
      <c r="A78" s="11" t="s">
        <v>47</v>
      </c>
      <c r="B78" s="4" t="s">
        <v>48</v>
      </c>
    </row>
    <row r="79" spans="1:2" ht="12.75">
      <c r="A79" s="13"/>
      <c r="B79" s="12" t="s">
        <v>120</v>
      </c>
    </row>
    <row r="80" ht="12.75">
      <c r="A80" s="13"/>
    </row>
    <row r="81" spans="1:13" ht="12.75">
      <c r="A81" s="11" t="s">
        <v>49</v>
      </c>
      <c r="B81" s="4" t="s">
        <v>50</v>
      </c>
      <c r="M81" s="13"/>
    </row>
    <row r="82" spans="1:13" ht="12.75">
      <c r="A82" s="11"/>
      <c r="B82" s="4"/>
      <c r="K82" s="84" t="s">
        <v>234</v>
      </c>
      <c r="M82" s="84" t="s">
        <v>234</v>
      </c>
    </row>
    <row r="83" spans="1:13" s="23" customFormat="1" ht="12.75">
      <c r="A83" s="41"/>
      <c r="B83" s="62"/>
      <c r="K83" s="101" t="s">
        <v>160</v>
      </c>
      <c r="L83" s="58"/>
      <c r="M83" s="102" t="s">
        <v>148</v>
      </c>
    </row>
    <row r="84" spans="1:13" s="23" customFormat="1" ht="12.75">
      <c r="A84" s="41"/>
      <c r="B84" s="62"/>
      <c r="K84" s="101" t="s">
        <v>161</v>
      </c>
      <c r="L84" s="58"/>
      <c r="M84" s="101" t="s">
        <v>161</v>
      </c>
    </row>
    <row r="85" spans="1:12" s="23" customFormat="1" ht="12.75">
      <c r="A85" s="41"/>
      <c r="B85" s="62"/>
      <c r="K85" s="48"/>
      <c r="L85" s="58"/>
    </row>
    <row r="86" spans="1:12" s="23" customFormat="1" ht="12.75">
      <c r="A86" s="48"/>
      <c r="B86" s="23" t="s">
        <v>104</v>
      </c>
      <c r="K86" s="47"/>
      <c r="L86" s="47"/>
    </row>
    <row r="87" spans="1:13" s="23" customFormat="1" ht="13.5" thickBot="1">
      <c r="A87" s="48"/>
      <c r="C87" s="23" t="s">
        <v>105</v>
      </c>
      <c r="K87" s="117">
        <f>180-72</f>
        <v>108</v>
      </c>
      <c r="L87" s="63"/>
      <c r="M87" s="117">
        <v>73</v>
      </c>
    </row>
    <row r="88" spans="1:13" s="23" customFormat="1" ht="12.75">
      <c r="A88" s="48"/>
      <c r="K88" s="47"/>
      <c r="L88" s="47"/>
      <c r="M88" s="47"/>
    </row>
    <row r="89" spans="1:13" s="23" customFormat="1" ht="12.75">
      <c r="A89" s="41" t="s">
        <v>51</v>
      </c>
      <c r="B89" s="49" t="s">
        <v>52</v>
      </c>
      <c r="K89" s="47"/>
      <c r="L89" s="47"/>
      <c r="M89" s="47"/>
    </row>
    <row r="90" spans="1:13" s="23" customFormat="1" ht="12.75">
      <c r="A90" s="48"/>
      <c r="B90" s="23" t="s">
        <v>119</v>
      </c>
      <c r="K90" s="47"/>
      <c r="L90" s="47"/>
      <c r="M90" s="47"/>
    </row>
    <row r="91" spans="1:13" s="23" customFormat="1" ht="12.75">
      <c r="A91" s="48"/>
      <c r="K91" s="47"/>
      <c r="L91" s="47"/>
      <c r="M91" s="47"/>
    </row>
    <row r="92" spans="1:13" s="23" customFormat="1" ht="12.75">
      <c r="A92" s="41" t="s">
        <v>53</v>
      </c>
      <c r="B92" s="49" t="s">
        <v>54</v>
      </c>
      <c r="K92" s="58"/>
      <c r="L92" s="47"/>
      <c r="M92" s="47"/>
    </row>
    <row r="93" spans="1:13" s="23" customFormat="1" ht="12.75">
      <c r="A93" s="41"/>
      <c r="B93" s="49"/>
      <c r="K93" s="84" t="s">
        <v>234</v>
      </c>
      <c r="L93" s="47"/>
      <c r="M93" s="84" t="s">
        <v>234</v>
      </c>
    </row>
    <row r="94" spans="1:13" s="23" customFormat="1" ht="12.75">
      <c r="A94" s="48"/>
      <c r="J94" s="48"/>
      <c r="K94" s="101" t="s">
        <v>160</v>
      </c>
      <c r="L94" s="48"/>
      <c r="M94" s="102" t="s">
        <v>148</v>
      </c>
    </row>
    <row r="95" spans="1:13" s="23" customFormat="1" ht="12.75">
      <c r="A95" s="48"/>
      <c r="J95" s="48"/>
      <c r="K95" s="101" t="s">
        <v>161</v>
      </c>
      <c r="L95" s="48"/>
      <c r="M95" s="101" t="s">
        <v>161</v>
      </c>
    </row>
    <row r="96" spans="1:13" s="23" customFormat="1" ht="12.75">
      <c r="A96" s="48"/>
      <c r="J96" s="48"/>
      <c r="K96" s="58"/>
      <c r="L96" s="58"/>
      <c r="M96" s="47"/>
    </row>
    <row r="97" spans="1:13" s="23" customFormat="1" ht="12.75">
      <c r="A97" s="48"/>
      <c r="B97" s="23" t="s">
        <v>131</v>
      </c>
      <c r="J97" s="48"/>
      <c r="K97" s="50">
        <v>560</v>
      </c>
      <c r="L97" s="47"/>
      <c r="M97" s="51">
        <v>698</v>
      </c>
    </row>
    <row r="98" spans="1:13" s="23" customFormat="1" ht="12.75">
      <c r="A98" s="48"/>
      <c r="B98" s="64" t="s">
        <v>204</v>
      </c>
      <c r="J98" s="63"/>
      <c r="K98" s="67"/>
      <c r="L98" s="47"/>
      <c r="M98" s="51"/>
    </row>
    <row r="99" spans="1:13" s="23" customFormat="1" ht="12.75">
      <c r="A99" s="48"/>
      <c r="B99" s="64" t="s">
        <v>202</v>
      </c>
      <c r="J99" s="63"/>
      <c r="K99" s="67">
        <v>6181</v>
      </c>
      <c r="L99" s="47"/>
      <c r="M99" s="51">
        <v>5452</v>
      </c>
    </row>
    <row r="100" spans="1:13" s="23" customFormat="1" ht="12.75">
      <c r="A100" s="48"/>
      <c r="B100" s="64" t="s">
        <v>203</v>
      </c>
      <c r="J100" s="63"/>
      <c r="K100" s="67">
        <v>132</v>
      </c>
      <c r="L100" s="47"/>
      <c r="M100" s="51">
        <v>129</v>
      </c>
    </row>
    <row r="101" spans="1:16" s="23" customFormat="1" ht="13.5" thickBot="1">
      <c r="A101" s="48"/>
      <c r="B101" s="64"/>
      <c r="J101" s="63"/>
      <c r="K101" s="55">
        <f>SUM(K97:K100)</f>
        <v>6873</v>
      </c>
      <c r="L101" s="47"/>
      <c r="M101" s="55">
        <f>SUM(M97:M100)</f>
        <v>6279</v>
      </c>
      <c r="O101" s="113">
        <f>+K101-'Balance Sheet'!D21</f>
        <v>0</v>
      </c>
      <c r="P101" s="113">
        <f>+M101-'Balance Sheet'!F21</f>
        <v>0</v>
      </c>
    </row>
    <row r="102" spans="11:13" s="23" customFormat="1" ht="12.75">
      <c r="K102" s="47"/>
      <c r="L102" s="47"/>
      <c r="M102" s="47"/>
    </row>
    <row r="103" spans="11:13" s="23" customFormat="1" ht="12.75">
      <c r="K103" s="47"/>
      <c r="L103" s="47"/>
      <c r="M103" s="47"/>
    </row>
    <row r="104" spans="1:13" ht="12.75">
      <c r="A104" s="11" t="s">
        <v>55</v>
      </c>
      <c r="B104" s="165" t="s">
        <v>89</v>
      </c>
      <c r="C104" s="166"/>
      <c r="D104" s="166"/>
      <c r="E104" s="166"/>
      <c r="F104" s="166"/>
      <c r="G104" s="166"/>
      <c r="H104" s="166"/>
      <c r="I104" s="166"/>
      <c r="J104" s="166"/>
      <c r="K104" s="166"/>
      <c r="L104" s="166"/>
      <c r="M104" s="166"/>
    </row>
    <row r="105" spans="1:13" ht="12.75">
      <c r="A105" s="11"/>
      <c r="B105" s="166"/>
      <c r="C105" s="166"/>
      <c r="D105" s="166"/>
      <c r="E105" s="166"/>
      <c r="F105" s="166"/>
      <c r="G105" s="166"/>
      <c r="H105" s="166"/>
      <c r="I105" s="166"/>
      <c r="J105" s="166"/>
      <c r="K105" s="166"/>
      <c r="L105" s="166"/>
      <c r="M105" s="166"/>
    </row>
    <row r="106" ht="12.75">
      <c r="A106" s="13"/>
    </row>
    <row r="107" spans="1:2" ht="12.75">
      <c r="A107" s="11" t="s">
        <v>56</v>
      </c>
      <c r="B107" s="4" t="s">
        <v>57</v>
      </c>
    </row>
    <row r="108" spans="1:13" ht="12.75">
      <c r="A108" s="11"/>
      <c r="B108" s="150" t="s">
        <v>250</v>
      </c>
      <c r="C108" s="150"/>
      <c r="D108" s="150"/>
      <c r="E108" s="150"/>
      <c r="F108" s="150"/>
      <c r="G108" s="150"/>
      <c r="H108" s="150"/>
      <c r="I108" s="150"/>
      <c r="J108" s="150"/>
      <c r="K108" s="150"/>
      <c r="L108" s="150"/>
      <c r="M108" s="150"/>
    </row>
    <row r="109" spans="1:13" ht="12.75">
      <c r="A109" s="11"/>
      <c r="B109" s="150"/>
      <c r="C109" s="150"/>
      <c r="D109" s="150"/>
      <c r="E109" s="150"/>
      <c r="F109" s="150"/>
      <c r="G109" s="150"/>
      <c r="H109" s="150"/>
      <c r="I109" s="150"/>
      <c r="J109" s="150"/>
      <c r="K109" s="150"/>
      <c r="L109" s="150"/>
      <c r="M109" s="150"/>
    </row>
    <row r="110" spans="1:13" ht="25.5" customHeight="1">
      <c r="A110" s="11"/>
      <c r="B110" s="150"/>
      <c r="C110" s="150"/>
      <c r="D110" s="150"/>
      <c r="E110" s="150"/>
      <c r="F110" s="150"/>
      <c r="G110" s="150"/>
      <c r="H110" s="150"/>
      <c r="I110" s="150"/>
      <c r="J110" s="150"/>
      <c r="K110" s="150"/>
      <c r="L110" s="150"/>
      <c r="M110" s="150"/>
    </row>
    <row r="111" spans="1:13" s="23" customFormat="1" ht="12.75">
      <c r="A111" s="41"/>
      <c r="B111" s="42"/>
      <c r="C111" s="42"/>
      <c r="D111" s="42"/>
      <c r="E111" s="42"/>
      <c r="F111" s="42"/>
      <c r="G111" s="42"/>
      <c r="H111" s="42"/>
      <c r="I111" s="42"/>
      <c r="J111" s="42"/>
      <c r="K111" s="42"/>
      <c r="L111" s="42"/>
      <c r="M111" s="42"/>
    </row>
    <row r="112" spans="1:21" ht="12.75">
      <c r="A112" s="11" t="s">
        <v>58</v>
      </c>
      <c r="B112" s="4" t="s">
        <v>59</v>
      </c>
      <c r="O112" s="22"/>
      <c r="P112" s="22"/>
      <c r="Q112" s="22"/>
      <c r="R112" s="29"/>
      <c r="S112" s="29"/>
      <c r="T112" s="29"/>
      <c r="U112" s="22"/>
    </row>
    <row r="113" spans="1:21" ht="12.75">
      <c r="A113" s="11"/>
      <c r="B113" s="150" t="s">
        <v>254</v>
      </c>
      <c r="C113" s="150"/>
      <c r="D113" s="150"/>
      <c r="E113" s="150"/>
      <c r="F113" s="150"/>
      <c r="G113" s="150"/>
      <c r="H113" s="150"/>
      <c r="I113" s="150"/>
      <c r="J113" s="150"/>
      <c r="K113" s="150"/>
      <c r="L113" s="150"/>
      <c r="M113" s="150"/>
      <c r="O113" s="22"/>
      <c r="P113" s="22"/>
      <c r="Q113" s="22"/>
      <c r="R113" s="29"/>
      <c r="S113" s="29"/>
      <c r="T113" s="29"/>
      <c r="U113" s="22"/>
    </row>
    <row r="114" spans="1:21" ht="12.75">
      <c r="A114" s="11"/>
      <c r="B114" s="150"/>
      <c r="C114" s="150"/>
      <c r="D114" s="150"/>
      <c r="E114" s="150"/>
      <c r="F114" s="150"/>
      <c r="G114" s="150"/>
      <c r="H114" s="150"/>
      <c r="I114" s="150"/>
      <c r="J114" s="150"/>
      <c r="K114" s="150"/>
      <c r="L114" s="150"/>
      <c r="M114" s="150"/>
      <c r="O114" s="22"/>
      <c r="P114" s="22"/>
      <c r="Q114" s="22"/>
      <c r="R114" s="29"/>
      <c r="S114" s="29"/>
      <c r="T114" s="29"/>
      <c r="U114" s="22"/>
    </row>
    <row r="115" spans="1:21" ht="12.75">
      <c r="A115" s="11"/>
      <c r="B115" s="150"/>
      <c r="C115" s="150"/>
      <c r="D115" s="150"/>
      <c r="E115" s="150"/>
      <c r="F115" s="150"/>
      <c r="G115" s="150"/>
      <c r="H115" s="150"/>
      <c r="I115" s="150"/>
      <c r="J115" s="150"/>
      <c r="K115" s="150"/>
      <c r="L115" s="150"/>
      <c r="M115" s="150"/>
      <c r="O115" s="22"/>
      <c r="P115" s="22"/>
      <c r="Q115" s="22"/>
      <c r="R115" s="29"/>
      <c r="S115" s="29"/>
      <c r="T115" s="29"/>
      <c r="U115" s="22"/>
    </row>
    <row r="116" spans="1:21" ht="12.75">
      <c r="A116" s="11"/>
      <c r="B116" s="150"/>
      <c r="C116" s="150"/>
      <c r="D116" s="150"/>
      <c r="E116" s="150"/>
      <c r="F116" s="150"/>
      <c r="G116" s="150"/>
      <c r="H116" s="150"/>
      <c r="I116" s="150"/>
      <c r="J116" s="150"/>
      <c r="K116" s="150"/>
      <c r="L116" s="150"/>
      <c r="M116" s="150"/>
      <c r="O116" s="22"/>
      <c r="P116" s="22"/>
      <c r="Q116" s="22"/>
      <c r="R116" s="29"/>
      <c r="S116" s="29"/>
      <c r="T116" s="29"/>
      <c r="U116" s="22"/>
    </row>
    <row r="117" spans="1:21" ht="12.75" customHeight="1">
      <c r="A117" s="11"/>
      <c r="B117" s="150"/>
      <c r="C117" s="150"/>
      <c r="D117" s="150"/>
      <c r="E117" s="150"/>
      <c r="F117" s="150"/>
      <c r="G117" s="150"/>
      <c r="H117" s="150"/>
      <c r="I117" s="150"/>
      <c r="J117" s="150"/>
      <c r="K117" s="150"/>
      <c r="L117" s="150"/>
      <c r="M117" s="150"/>
      <c r="O117" s="22"/>
      <c r="P117" s="22"/>
      <c r="Q117" s="22"/>
      <c r="R117" s="29"/>
      <c r="S117" s="29"/>
      <c r="T117" s="29"/>
      <c r="U117" s="22"/>
    </row>
    <row r="118" spans="1:21" ht="12.75">
      <c r="A118" s="11"/>
      <c r="B118" s="4"/>
      <c r="O118" s="22"/>
      <c r="P118" s="22"/>
      <c r="Q118" s="22"/>
      <c r="R118" s="29"/>
      <c r="S118" s="29"/>
      <c r="T118" s="29"/>
      <c r="U118" s="22"/>
    </row>
    <row r="119" spans="1:6" ht="12.75">
      <c r="A119" s="11" t="s">
        <v>60</v>
      </c>
      <c r="B119" s="4" t="s">
        <v>61</v>
      </c>
      <c r="F119" s="12" t="s">
        <v>138</v>
      </c>
    </row>
    <row r="120" spans="1:21" ht="51.75" customHeight="1">
      <c r="A120" s="13"/>
      <c r="B120" s="134" t="s">
        <v>241</v>
      </c>
      <c r="C120" s="134"/>
      <c r="D120" s="134"/>
      <c r="E120" s="134"/>
      <c r="F120" s="134"/>
      <c r="G120" s="134"/>
      <c r="H120" s="134"/>
      <c r="I120" s="134"/>
      <c r="J120" s="134"/>
      <c r="K120" s="134"/>
      <c r="L120" s="134"/>
      <c r="M120" s="134"/>
      <c r="O120" s="22"/>
      <c r="P120" s="22"/>
      <c r="Q120" s="22"/>
      <c r="R120" s="22"/>
      <c r="S120" s="22"/>
      <c r="T120" s="22"/>
      <c r="U120" s="22"/>
    </row>
    <row r="121" spans="1:21" ht="90.75" customHeight="1">
      <c r="A121" s="13"/>
      <c r="B121" s="134" t="s">
        <v>231</v>
      </c>
      <c r="C121" s="135"/>
      <c r="D121" s="135"/>
      <c r="E121" s="135"/>
      <c r="F121" s="135"/>
      <c r="G121" s="135"/>
      <c r="H121" s="135"/>
      <c r="I121" s="135"/>
      <c r="J121" s="135"/>
      <c r="K121" s="135"/>
      <c r="L121" s="135"/>
      <c r="M121" s="135"/>
      <c r="O121" s="22"/>
      <c r="P121" s="22"/>
      <c r="Q121" s="22"/>
      <c r="R121" s="22"/>
      <c r="S121" s="22"/>
      <c r="T121" s="22"/>
      <c r="U121" s="22"/>
    </row>
    <row r="122" spans="1:21" ht="12.75">
      <c r="A122" s="13"/>
      <c r="B122" s="75"/>
      <c r="C122" s="74"/>
      <c r="D122" s="74"/>
      <c r="E122" s="74"/>
      <c r="F122" s="74"/>
      <c r="G122" s="74"/>
      <c r="H122" s="74"/>
      <c r="I122" s="74"/>
      <c r="J122" s="74"/>
      <c r="K122" s="74"/>
      <c r="L122" s="74"/>
      <c r="M122" s="74"/>
      <c r="O122" s="22"/>
      <c r="P122" s="22"/>
      <c r="Q122" s="22"/>
      <c r="R122" s="22"/>
      <c r="S122" s="22"/>
      <c r="T122" s="22"/>
      <c r="U122" s="22"/>
    </row>
    <row r="123" spans="1:2" ht="12.75">
      <c r="A123" s="11" t="s">
        <v>62</v>
      </c>
      <c r="B123" s="4" t="s">
        <v>63</v>
      </c>
    </row>
    <row r="124" spans="1:13" ht="12.75">
      <c r="A124" s="11"/>
      <c r="B124" s="136" t="s">
        <v>258</v>
      </c>
      <c r="C124" s="136"/>
      <c r="D124" s="136"/>
      <c r="E124" s="136"/>
      <c r="F124" s="136"/>
      <c r="G124" s="136"/>
      <c r="H124" s="136"/>
      <c r="I124" s="136"/>
      <c r="J124" s="136"/>
      <c r="K124" s="136"/>
      <c r="L124" s="136"/>
      <c r="M124" s="136"/>
    </row>
    <row r="125" spans="1:13" ht="12.75" hidden="1">
      <c r="A125" s="11"/>
      <c r="B125" s="136"/>
      <c r="C125" s="136"/>
      <c r="D125" s="136"/>
      <c r="E125" s="136"/>
      <c r="F125" s="136"/>
      <c r="G125" s="136"/>
      <c r="H125" s="136"/>
      <c r="I125" s="136"/>
      <c r="J125" s="136"/>
      <c r="K125" s="136"/>
      <c r="L125" s="136"/>
      <c r="M125" s="136"/>
    </row>
    <row r="126" ht="12.75">
      <c r="A126" s="13"/>
    </row>
    <row r="127" spans="1:2" ht="12.75">
      <c r="A127" s="11" t="s">
        <v>64</v>
      </c>
      <c r="B127" s="4" t="s">
        <v>7</v>
      </c>
    </row>
    <row r="128" spans="1:13" ht="25.5">
      <c r="A128" s="11"/>
      <c r="B128" s="49"/>
      <c r="C128" s="23"/>
      <c r="D128" s="23"/>
      <c r="E128" s="23"/>
      <c r="F128" s="23"/>
      <c r="G128" s="23"/>
      <c r="H128" s="23"/>
      <c r="I128" s="23"/>
      <c r="J128" s="23"/>
      <c r="K128" s="84" t="s">
        <v>3</v>
      </c>
      <c r="L128" s="101"/>
      <c r="M128" s="84" t="s">
        <v>4</v>
      </c>
    </row>
    <row r="129" spans="1:13" ht="12.75">
      <c r="A129" s="11"/>
      <c r="B129" s="49"/>
      <c r="C129" s="23"/>
      <c r="D129" s="23"/>
      <c r="E129" s="23"/>
      <c r="F129" s="23"/>
      <c r="G129" s="23"/>
      <c r="H129" s="23"/>
      <c r="I129" s="23"/>
      <c r="J129" s="23"/>
      <c r="K129" s="102" t="s">
        <v>160</v>
      </c>
      <c r="L129" s="101"/>
      <c r="M129" s="102" t="s">
        <v>160</v>
      </c>
    </row>
    <row r="130" spans="1:13" ht="12.75">
      <c r="A130" s="11"/>
      <c r="B130" s="49"/>
      <c r="C130" s="23"/>
      <c r="D130" s="23"/>
      <c r="E130" s="23"/>
      <c r="F130" s="23"/>
      <c r="G130" s="23"/>
      <c r="H130" s="23"/>
      <c r="I130" s="23"/>
      <c r="J130" s="23"/>
      <c r="K130" s="101" t="s">
        <v>161</v>
      </c>
      <c r="L130" s="101"/>
      <c r="M130" s="101" t="s">
        <v>161</v>
      </c>
    </row>
    <row r="131" spans="1:13" ht="12.75">
      <c r="A131" s="11"/>
      <c r="C131" s="23"/>
      <c r="D131" s="23"/>
      <c r="E131" s="23"/>
      <c r="F131" s="23"/>
      <c r="G131" s="23"/>
      <c r="H131" s="23"/>
      <c r="I131" s="23"/>
      <c r="J131" s="23"/>
      <c r="K131" s="48"/>
      <c r="L131" s="23"/>
      <c r="M131" s="48"/>
    </row>
    <row r="132" spans="1:15" ht="13.5" thickBot="1">
      <c r="A132" s="11"/>
      <c r="B132" s="23" t="s">
        <v>7</v>
      </c>
      <c r="C132" s="23"/>
      <c r="D132" s="23"/>
      <c r="E132" s="23"/>
      <c r="F132" s="23"/>
      <c r="G132" s="23"/>
      <c r="H132" s="23"/>
      <c r="I132" s="23"/>
      <c r="J132" s="23"/>
      <c r="K132" s="93">
        <v>305</v>
      </c>
      <c r="L132" s="72"/>
      <c r="M132" s="93">
        <f>+K132</f>
        <v>305</v>
      </c>
      <c r="O132" s="38">
        <f>-M132-'Income Statements'!I33</f>
        <v>0</v>
      </c>
    </row>
    <row r="133" spans="1:15" ht="12.75">
      <c r="A133" s="11"/>
      <c r="B133" s="23"/>
      <c r="C133" s="23"/>
      <c r="D133" s="23"/>
      <c r="E133" s="23"/>
      <c r="F133" s="23"/>
      <c r="G133" s="23"/>
      <c r="H133" s="23"/>
      <c r="I133" s="23"/>
      <c r="J133" s="23"/>
      <c r="K133" s="72"/>
      <c r="L133" s="68"/>
      <c r="M133" s="72"/>
      <c r="O133" s="38">
        <f>-K132-'Income Statements'!E33</f>
        <v>0</v>
      </c>
    </row>
    <row r="134" spans="1:13" ht="38.25" customHeight="1">
      <c r="A134" s="13"/>
      <c r="B134" s="157" t="s">
        <v>255</v>
      </c>
      <c r="C134" s="157"/>
      <c r="D134" s="157"/>
      <c r="E134" s="157"/>
      <c r="F134" s="157"/>
      <c r="G134" s="157"/>
      <c r="H134" s="157"/>
      <c r="I134" s="157"/>
      <c r="J134" s="157"/>
      <c r="K134" s="157"/>
      <c r="L134" s="157"/>
      <c r="M134" s="157"/>
    </row>
    <row r="135" spans="1:13" ht="12.75">
      <c r="A135" s="13"/>
      <c r="B135" s="23"/>
      <c r="C135" s="23"/>
      <c r="D135" s="23"/>
      <c r="E135" s="23"/>
      <c r="F135" s="23"/>
      <c r="G135" s="23"/>
      <c r="H135" s="23"/>
      <c r="I135" s="23"/>
      <c r="J135" s="23"/>
      <c r="K135" s="23"/>
      <c r="L135" s="23"/>
      <c r="M135" s="23"/>
    </row>
    <row r="136" spans="1:13" ht="12.75">
      <c r="A136" s="11" t="s">
        <v>65</v>
      </c>
      <c r="B136" s="49" t="s">
        <v>107</v>
      </c>
      <c r="C136" s="23"/>
      <c r="D136" s="23"/>
      <c r="E136" s="23"/>
      <c r="F136" s="23"/>
      <c r="G136" s="23"/>
      <c r="H136" s="23"/>
      <c r="I136" s="23"/>
      <c r="J136" s="23"/>
      <c r="K136" s="23"/>
      <c r="L136" s="23"/>
      <c r="M136" s="23"/>
    </row>
    <row r="137" spans="1:13" ht="12.75">
      <c r="A137" s="13"/>
      <c r="B137" s="52" t="s">
        <v>108</v>
      </c>
      <c r="C137" s="52"/>
      <c r="D137" s="52"/>
      <c r="E137" s="52"/>
      <c r="F137" s="52"/>
      <c r="G137" s="52"/>
      <c r="H137" s="52"/>
      <c r="I137" s="52"/>
      <c r="J137" s="52"/>
      <c r="K137" s="52"/>
      <c r="L137" s="52"/>
      <c r="M137" s="52"/>
    </row>
    <row r="138" spans="1:19" ht="12.75">
      <c r="A138" s="13"/>
      <c r="S138" s="12" t="s">
        <v>14</v>
      </c>
    </row>
    <row r="139" spans="1:2" ht="12.75">
      <c r="A139" s="11" t="s">
        <v>66</v>
      </c>
      <c r="B139" s="4" t="s">
        <v>67</v>
      </c>
    </row>
    <row r="140" spans="1:13" ht="12.75">
      <c r="A140" s="13"/>
      <c r="B140" s="164" t="s">
        <v>90</v>
      </c>
      <c r="C140" s="164"/>
      <c r="D140" s="164"/>
      <c r="E140" s="164"/>
      <c r="F140" s="164"/>
      <c r="G140" s="164"/>
      <c r="H140" s="164"/>
      <c r="I140" s="164"/>
      <c r="J140" s="164"/>
      <c r="K140" s="164"/>
      <c r="L140" s="164"/>
      <c r="M140" s="164"/>
    </row>
    <row r="141" spans="1:13" ht="12.75">
      <c r="A141" s="13"/>
      <c r="B141" s="15"/>
      <c r="C141" s="15"/>
      <c r="D141" s="15"/>
      <c r="E141" s="15"/>
      <c r="F141" s="15"/>
      <c r="G141" s="15"/>
      <c r="H141" s="15"/>
      <c r="I141" s="15"/>
      <c r="J141" s="15"/>
      <c r="K141" s="15"/>
      <c r="L141" s="15"/>
      <c r="M141" s="15"/>
    </row>
    <row r="142" spans="1:2" ht="12.75">
      <c r="A142" s="11" t="s">
        <v>68</v>
      </c>
      <c r="B142" s="4" t="s">
        <v>69</v>
      </c>
    </row>
    <row r="143" spans="1:13" s="23" customFormat="1" ht="12.75">
      <c r="A143" s="48"/>
      <c r="B143" s="52" t="s">
        <v>227</v>
      </c>
      <c r="C143" s="137" t="s">
        <v>228</v>
      </c>
      <c r="D143" s="137"/>
      <c r="E143" s="137"/>
      <c r="F143" s="137"/>
      <c r="G143" s="137"/>
      <c r="H143" s="137"/>
      <c r="I143" s="137"/>
      <c r="J143" s="137"/>
      <c r="K143" s="137"/>
      <c r="L143" s="137"/>
      <c r="M143" s="137"/>
    </row>
    <row r="144" spans="1:13" s="23" customFormat="1" ht="12.75">
      <c r="A144" s="48"/>
      <c r="B144" s="52"/>
      <c r="C144" s="114"/>
      <c r="D144" s="114"/>
      <c r="E144" s="114"/>
      <c r="F144" s="114"/>
      <c r="G144" s="114"/>
      <c r="H144" s="114"/>
      <c r="I144" s="114"/>
      <c r="J144" s="114"/>
      <c r="K144" s="114"/>
      <c r="L144" s="114"/>
      <c r="M144" s="114"/>
    </row>
    <row r="145" spans="1:13" s="23" customFormat="1" ht="37.5" customHeight="1">
      <c r="A145" s="48"/>
      <c r="B145" s="52" t="s">
        <v>229</v>
      </c>
      <c r="C145" s="157" t="s">
        <v>259</v>
      </c>
      <c r="D145" s="157"/>
      <c r="E145" s="157"/>
      <c r="F145" s="157"/>
      <c r="G145" s="157"/>
      <c r="H145" s="157"/>
      <c r="I145" s="157"/>
      <c r="J145" s="157"/>
      <c r="K145" s="157"/>
      <c r="L145" s="157"/>
      <c r="M145" s="157"/>
    </row>
    <row r="146" spans="1:13" s="23" customFormat="1" ht="12.75">
      <c r="A146" s="48"/>
      <c r="B146" s="52"/>
      <c r="C146" s="52"/>
      <c r="D146" s="52"/>
      <c r="E146" s="52"/>
      <c r="F146" s="52"/>
      <c r="G146" s="52"/>
      <c r="H146" s="52"/>
      <c r="I146" s="52"/>
      <c r="J146" s="52"/>
      <c r="K146" s="52"/>
      <c r="L146" s="52"/>
      <c r="M146" s="52"/>
    </row>
    <row r="147" spans="1:13" ht="12.75">
      <c r="A147" s="13"/>
      <c r="B147" s="15"/>
      <c r="C147" s="15"/>
      <c r="D147" s="15"/>
      <c r="E147" s="15"/>
      <c r="F147" s="15"/>
      <c r="G147" s="15"/>
      <c r="H147" s="15"/>
      <c r="I147" s="103" t="s">
        <v>121</v>
      </c>
      <c r="J147" s="102"/>
      <c r="K147" s="103" t="s">
        <v>123</v>
      </c>
      <c r="L147" s="104"/>
      <c r="M147" s="103" t="s">
        <v>124</v>
      </c>
    </row>
    <row r="148" spans="1:13" ht="12.75">
      <c r="A148" s="13"/>
      <c r="B148" s="15"/>
      <c r="C148" s="15"/>
      <c r="D148" s="15"/>
      <c r="E148" s="15"/>
      <c r="F148" s="15"/>
      <c r="G148" s="15"/>
      <c r="H148" s="15"/>
      <c r="I148" s="103" t="s">
        <v>122</v>
      </c>
      <c r="J148" s="102"/>
      <c r="K148" s="103" t="s">
        <v>125</v>
      </c>
      <c r="L148" s="104"/>
      <c r="M148" s="103" t="s">
        <v>126</v>
      </c>
    </row>
    <row r="149" spans="1:13" ht="12.75">
      <c r="A149" s="13"/>
      <c r="B149" s="15"/>
      <c r="C149" s="15"/>
      <c r="D149" s="15"/>
      <c r="E149" s="15"/>
      <c r="F149" s="15"/>
      <c r="G149" s="15"/>
      <c r="H149" s="15"/>
      <c r="I149" s="119" t="s">
        <v>161</v>
      </c>
      <c r="J149" s="120"/>
      <c r="K149" s="119" t="s">
        <v>161</v>
      </c>
      <c r="L149" s="121"/>
      <c r="M149" s="119" t="s">
        <v>161</v>
      </c>
    </row>
    <row r="150" spans="1:13" ht="12.75">
      <c r="A150" s="13"/>
      <c r="B150" s="15"/>
      <c r="C150" s="15"/>
      <c r="D150" s="15"/>
      <c r="E150" s="15"/>
      <c r="F150" s="15"/>
      <c r="G150" s="15"/>
      <c r="H150" s="15"/>
      <c r="I150" s="15"/>
      <c r="J150" s="15"/>
      <c r="K150" s="15"/>
      <c r="L150" s="15"/>
      <c r="M150" s="15"/>
    </row>
    <row r="151" spans="1:13" ht="12.75">
      <c r="A151" s="13"/>
      <c r="B151" s="15" t="s">
        <v>127</v>
      </c>
      <c r="C151" s="15"/>
      <c r="D151" s="15"/>
      <c r="E151" s="15"/>
      <c r="F151" s="15"/>
      <c r="G151" s="15"/>
      <c r="H151" s="15"/>
      <c r="I151" s="59">
        <v>3500</v>
      </c>
      <c r="J151" s="59"/>
      <c r="K151" s="59">
        <v>3500</v>
      </c>
      <c r="L151" s="59"/>
      <c r="M151" s="78">
        <f>+I151-K151</f>
        <v>0</v>
      </c>
    </row>
    <row r="152" spans="1:13" ht="12.75">
      <c r="A152" s="13"/>
      <c r="B152" s="15" t="s">
        <v>128</v>
      </c>
      <c r="C152" s="15"/>
      <c r="D152" s="15"/>
      <c r="E152" s="15"/>
      <c r="F152" s="15"/>
      <c r="G152" s="15"/>
      <c r="H152" s="15"/>
      <c r="I152" s="59">
        <v>2870</v>
      </c>
      <c r="J152" s="59"/>
      <c r="K152" s="59">
        <v>913</v>
      </c>
      <c r="L152" s="59"/>
      <c r="M152" s="78">
        <f>+I152-K152</f>
        <v>1957</v>
      </c>
    </row>
    <row r="153" spans="1:14" ht="12.75">
      <c r="A153" s="13"/>
      <c r="B153" s="15" t="s">
        <v>129</v>
      </c>
      <c r="C153" s="15"/>
      <c r="D153" s="15"/>
      <c r="E153" s="15"/>
      <c r="F153" s="15"/>
      <c r="G153" s="15"/>
      <c r="H153" s="15"/>
      <c r="I153" s="59">
        <v>1320</v>
      </c>
      <c r="J153" s="59"/>
      <c r="K153" s="59">
        <v>1239</v>
      </c>
      <c r="L153" s="59"/>
      <c r="M153" s="78">
        <f>+I153-K153</f>
        <v>81</v>
      </c>
      <c r="N153" s="12" t="s">
        <v>115</v>
      </c>
    </row>
    <row r="154" spans="1:13" ht="12.75">
      <c r="A154" s="13"/>
      <c r="B154" s="15" t="s">
        <v>130</v>
      </c>
      <c r="C154" s="15"/>
      <c r="D154" s="15"/>
      <c r="E154" s="15"/>
      <c r="F154" s="15"/>
      <c r="G154" s="15"/>
      <c r="H154" s="15"/>
      <c r="I154" s="59">
        <v>710</v>
      </c>
      <c r="J154" s="59"/>
      <c r="K154" s="59">
        <v>710</v>
      </c>
      <c r="L154" s="59"/>
      <c r="M154" s="78">
        <f>+I154-K154</f>
        <v>0</v>
      </c>
    </row>
    <row r="155" spans="1:14" ht="12.75">
      <c r="A155" s="13"/>
      <c r="B155" s="15" t="s">
        <v>116</v>
      </c>
      <c r="C155" s="15"/>
      <c r="D155" s="15"/>
      <c r="E155" s="15"/>
      <c r="F155" s="15"/>
      <c r="G155" s="15"/>
      <c r="H155" s="15"/>
      <c r="I155" s="59">
        <v>1500</v>
      </c>
      <c r="J155" s="59"/>
      <c r="K155" s="59">
        <v>878</v>
      </c>
      <c r="L155" s="59"/>
      <c r="M155" s="59">
        <f>+I155-K155</f>
        <v>622</v>
      </c>
      <c r="N155" s="12" t="s">
        <v>99</v>
      </c>
    </row>
    <row r="156" spans="1:13" ht="13.5" thickBot="1">
      <c r="A156" s="13"/>
      <c r="B156" s="15"/>
      <c r="C156" s="15"/>
      <c r="D156" s="15"/>
      <c r="E156" s="15"/>
      <c r="F156" s="15"/>
      <c r="G156" s="15"/>
      <c r="H156" s="15"/>
      <c r="I156" s="60">
        <f>SUM(I151:I155)</f>
        <v>9900</v>
      </c>
      <c r="J156" s="59"/>
      <c r="K156" s="60">
        <f>SUM(K151:K155)</f>
        <v>7240</v>
      </c>
      <c r="L156" s="59"/>
      <c r="M156" s="60">
        <f>SUM(M151:M155)</f>
        <v>2660</v>
      </c>
    </row>
    <row r="157" spans="1:13" s="23" customFormat="1" ht="12.75">
      <c r="A157" s="48"/>
      <c r="B157" s="123"/>
      <c r="C157" s="123"/>
      <c r="D157" s="123"/>
      <c r="E157" s="123"/>
      <c r="F157" s="123"/>
      <c r="G157" s="123"/>
      <c r="H157" s="123"/>
      <c r="I157" s="123"/>
      <c r="J157" s="123"/>
      <c r="K157" s="123"/>
      <c r="L157" s="123"/>
      <c r="M157" s="123"/>
    </row>
    <row r="158" spans="1:13" s="23" customFormat="1" ht="25.5" customHeight="1">
      <c r="A158" s="48"/>
      <c r="B158" s="123" t="s">
        <v>115</v>
      </c>
      <c r="C158" s="123" t="s">
        <v>139</v>
      </c>
      <c r="D158" s="124" t="s">
        <v>249</v>
      </c>
      <c r="E158" s="124"/>
      <c r="F158" s="124"/>
      <c r="G158" s="124"/>
      <c r="H158" s="124"/>
      <c r="I158" s="124"/>
      <c r="J158" s="124"/>
      <c r="K158" s="124"/>
      <c r="L158" s="124"/>
      <c r="M158" s="124"/>
    </row>
    <row r="159" spans="1:13" s="23" customFormat="1" ht="25.5" customHeight="1">
      <c r="A159" s="48"/>
      <c r="B159" s="123" t="s">
        <v>99</v>
      </c>
      <c r="C159" s="123" t="s">
        <v>139</v>
      </c>
      <c r="D159" s="124" t="s">
        <v>140</v>
      </c>
      <c r="E159" s="124"/>
      <c r="F159" s="124"/>
      <c r="G159" s="124"/>
      <c r="H159" s="124"/>
      <c r="I159" s="124"/>
      <c r="J159" s="124"/>
      <c r="K159" s="124"/>
      <c r="L159" s="124"/>
      <c r="M159" s="124"/>
    </row>
    <row r="160" spans="1:13" s="23" customFormat="1" ht="12.75">
      <c r="A160" s="48"/>
      <c r="B160" s="52"/>
      <c r="C160" s="52"/>
      <c r="D160" s="52"/>
      <c r="E160" s="52"/>
      <c r="F160" s="52"/>
      <c r="G160" s="52"/>
      <c r="H160" s="52"/>
      <c r="I160" s="52"/>
      <c r="J160" s="52"/>
      <c r="K160" s="52"/>
      <c r="L160" s="52"/>
      <c r="M160" s="52"/>
    </row>
    <row r="161" spans="1:4" ht="12.75">
      <c r="A161" s="11" t="s">
        <v>70</v>
      </c>
      <c r="B161" s="49" t="s">
        <v>109</v>
      </c>
      <c r="C161" s="23"/>
      <c r="D161" s="23"/>
    </row>
    <row r="162" spans="1:4" ht="12.75">
      <c r="A162" s="11"/>
      <c r="B162" s="49"/>
      <c r="C162" s="23"/>
      <c r="D162" s="23"/>
    </row>
    <row r="163" spans="1:13" ht="12.75">
      <c r="A163" s="11"/>
      <c r="B163" s="23"/>
      <c r="C163" s="23"/>
      <c r="D163" s="23"/>
      <c r="K163" s="84" t="s">
        <v>234</v>
      </c>
      <c r="M163" s="84" t="s">
        <v>234</v>
      </c>
    </row>
    <row r="164" spans="1:13" ht="12.75">
      <c r="A164" s="11"/>
      <c r="B164" s="49"/>
      <c r="C164" s="23"/>
      <c r="D164" s="23"/>
      <c r="K164" s="102" t="s">
        <v>160</v>
      </c>
      <c r="M164" s="102" t="s">
        <v>148</v>
      </c>
    </row>
    <row r="165" spans="1:13" ht="12.75">
      <c r="A165" s="11"/>
      <c r="K165" s="101" t="s">
        <v>161</v>
      </c>
      <c r="M165" s="101" t="s">
        <v>161</v>
      </c>
    </row>
    <row r="166" spans="1:11" ht="12.75">
      <c r="A166" s="11"/>
      <c r="B166" s="23" t="s">
        <v>110</v>
      </c>
      <c r="C166" s="23"/>
      <c r="D166" s="23"/>
      <c r="E166" s="23"/>
      <c r="F166" s="23"/>
      <c r="G166" s="23"/>
      <c r="H166" s="23"/>
      <c r="I166" s="23"/>
      <c r="J166" s="23"/>
      <c r="K166" s="48"/>
    </row>
    <row r="167" spans="1:13" ht="12.75">
      <c r="A167" s="11"/>
      <c r="B167" s="23" t="s">
        <v>242</v>
      </c>
      <c r="C167" s="23"/>
      <c r="D167" s="23"/>
      <c r="E167" s="23"/>
      <c r="F167" s="23"/>
      <c r="G167" s="23"/>
      <c r="H167" s="23"/>
      <c r="I167" s="23"/>
      <c r="J167" s="23"/>
      <c r="K167" s="50">
        <f>+'Balance Sheet'!D25</f>
        <v>133</v>
      </c>
      <c r="M167" s="26">
        <f>+'Balance Sheet'!F25</f>
        <v>179</v>
      </c>
    </row>
    <row r="168" spans="1:11" ht="12.75">
      <c r="A168" s="11"/>
      <c r="B168" s="23" t="s">
        <v>111</v>
      </c>
      <c r="C168" s="23"/>
      <c r="D168" s="23"/>
      <c r="E168" s="23"/>
      <c r="F168" s="23"/>
      <c r="G168" s="23"/>
      <c r="H168" s="23"/>
      <c r="I168" s="23"/>
      <c r="J168" s="23"/>
      <c r="K168" s="50"/>
    </row>
    <row r="169" spans="1:13" ht="12.75">
      <c r="A169" s="11"/>
      <c r="B169" s="23" t="s">
        <v>242</v>
      </c>
      <c r="C169" s="23"/>
      <c r="D169" s="23"/>
      <c r="E169" s="23"/>
      <c r="F169" s="23"/>
      <c r="G169" s="23"/>
      <c r="H169" s="23"/>
      <c r="I169" s="23"/>
      <c r="J169" s="23"/>
      <c r="K169" s="51">
        <f>+'Balance Sheet'!D39</f>
        <v>19</v>
      </c>
      <c r="M169" s="26">
        <f>+'Balance Sheet'!F39</f>
        <v>35</v>
      </c>
    </row>
    <row r="170" spans="1:15" ht="13.5" thickBot="1">
      <c r="A170" s="11"/>
      <c r="B170" s="49"/>
      <c r="C170" s="23"/>
      <c r="D170" s="23"/>
      <c r="E170" s="23"/>
      <c r="F170" s="23"/>
      <c r="G170" s="23"/>
      <c r="H170" s="23"/>
      <c r="I170" s="23"/>
      <c r="J170" s="23"/>
      <c r="K170" s="55">
        <f>SUM(K167:K169)</f>
        <v>152</v>
      </c>
      <c r="M170" s="55">
        <f>SUM(M167:M169)</f>
        <v>214</v>
      </c>
      <c r="O170" s="26">
        <f>+K170-'Balance Sheet'!D39-'Balance Sheet'!D25</f>
        <v>0</v>
      </c>
    </row>
    <row r="171" spans="1:11" ht="12.75">
      <c r="A171" s="11"/>
      <c r="B171" s="4"/>
      <c r="K171" s="35"/>
    </row>
    <row r="172" spans="1:2" ht="12.75">
      <c r="A172" s="11" t="s">
        <v>71</v>
      </c>
      <c r="B172" s="4" t="s">
        <v>72</v>
      </c>
    </row>
    <row r="173" spans="1:13" ht="12.75">
      <c r="A173" s="13"/>
      <c r="B173" s="137" t="s">
        <v>246</v>
      </c>
      <c r="C173" s="137"/>
      <c r="D173" s="137"/>
      <c r="E173" s="137"/>
      <c r="F173" s="137"/>
      <c r="G173" s="137"/>
      <c r="H173" s="137"/>
      <c r="I173" s="137"/>
      <c r="J173" s="137"/>
      <c r="K173" s="137"/>
      <c r="L173" s="40"/>
      <c r="M173" s="40"/>
    </row>
    <row r="174" spans="1:13" ht="12.75">
      <c r="A174" s="13"/>
      <c r="B174" s="40"/>
      <c r="C174" s="40"/>
      <c r="D174" s="40"/>
      <c r="E174" s="40"/>
      <c r="F174" s="40"/>
      <c r="G174" s="40"/>
      <c r="H174" s="40"/>
      <c r="I174" s="40"/>
      <c r="J174" s="40"/>
      <c r="K174" s="40"/>
      <c r="L174" s="40"/>
      <c r="M174" s="40"/>
    </row>
    <row r="175" spans="1:2" ht="12.75">
      <c r="A175" s="11" t="s">
        <v>73</v>
      </c>
      <c r="B175" s="4" t="s">
        <v>83</v>
      </c>
    </row>
    <row r="176" spans="1:2" ht="12.75">
      <c r="A176" s="13"/>
      <c r="B176" s="12" t="s">
        <v>152</v>
      </c>
    </row>
    <row r="177" ht="12.75">
      <c r="A177" s="13"/>
    </row>
    <row r="178" spans="1:2" ht="12.75">
      <c r="A178" s="11" t="s">
        <v>74</v>
      </c>
      <c r="B178" s="4" t="s">
        <v>11</v>
      </c>
    </row>
    <row r="179" spans="1:13" ht="12.75">
      <c r="A179" s="13"/>
      <c r="B179" s="172" t="s">
        <v>230</v>
      </c>
      <c r="C179" s="172"/>
      <c r="D179" s="172"/>
      <c r="E179" s="172"/>
      <c r="F179" s="172"/>
      <c r="G179" s="172"/>
      <c r="H179" s="172"/>
      <c r="I179" s="172"/>
      <c r="J179" s="172"/>
      <c r="K179" s="172"/>
      <c r="L179" s="172"/>
      <c r="M179" s="172"/>
    </row>
    <row r="180" ht="12.75">
      <c r="A180" s="13"/>
    </row>
    <row r="181" spans="1:2" ht="12.75">
      <c r="A181" s="11" t="s">
        <v>75</v>
      </c>
      <c r="B181" s="4" t="s">
        <v>86</v>
      </c>
    </row>
    <row r="182" spans="1:13" ht="25.5" customHeight="1">
      <c r="A182" s="13"/>
      <c r="B182" s="135" t="s">
        <v>112</v>
      </c>
      <c r="C182" s="135"/>
      <c r="D182" s="135"/>
      <c r="E182" s="135"/>
      <c r="F182" s="135"/>
      <c r="G182" s="135"/>
      <c r="H182" s="135"/>
      <c r="I182" s="135"/>
      <c r="J182" s="135"/>
      <c r="K182" s="135"/>
      <c r="L182" s="135"/>
      <c r="M182" s="135"/>
    </row>
    <row r="183" spans="1:13" ht="12.75">
      <c r="A183" s="13"/>
      <c r="B183" s="48"/>
      <c r="C183" s="23"/>
      <c r="D183" s="23"/>
      <c r="E183" s="23"/>
      <c r="F183" s="23"/>
      <c r="G183" s="23"/>
      <c r="H183" s="23"/>
      <c r="I183" s="23"/>
      <c r="J183" s="23"/>
      <c r="K183" s="23"/>
      <c r="L183" s="23"/>
      <c r="M183" s="23"/>
    </row>
    <row r="184" spans="1:13" ht="25.5">
      <c r="A184" s="13"/>
      <c r="B184" s="48"/>
      <c r="C184" s="23"/>
      <c r="D184" s="23"/>
      <c r="E184" s="23"/>
      <c r="F184" s="23"/>
      <c r="G184" s="23"/>
      <c r="H184" s="23"/>
      <c r="K184" s="84" t="s">
        <v>3</v>
      </c>
      <c r="L184" s="101"/>
      <c r="M184" s="84" t="s">
        <v>4</v>
      </c>
    </row>
    <row r="185" spans="1:13" ht="12.75">
      <c r="A185" s="13"/>
      <c r="B185" s="48"/>
      <c r="C185" s="23"/>
      <c r="D185" s="23"/>
      <c r="E185" s="23"/>
      <c r="F185" s="23"/>
      <c r="G185" s="23"/>
      <c r="H185" s="23"/>
      <c r="K185" s="102" t="s">
        <v>160</v>
      </c>
      <c r="L185" s="101"/>
      <c r="M185" s="102" t="s">
        <v>160</v>
      </c>
    </row>
    <row r="186" spans="1:13" ht="12.75">
      <c r="A186" s="13"/>
      <c r="B186" s="48"/>
      <c r="C186" s="23"/>
      <c r="D186" s="23"/>
      <c r="E186" s="23"/>
      <c r="F186" s="23"/>
      <c r="G186" s="23"/>
      <c r="H186" s="23"/>
      <c r="K186" s="23"/>
      <c r="L186" s="23"/>
      <c r="M186" s="23"/>
    </row>
    <row r="187" spans="1:13" ht="12.75">
      <c r="A187" s="13"/>
      <c r="B187" s="158" t="s">
        <v>243</v>
      </c>
      <c r="C187" s="158"/>
      <c r="D187" s="158"/>
      <c r="E187" s="158"/>
      <c r="F187" s="23"/>
      <c r="G187" s="23"/>
      <c r="H187" s="23"/>
      <c r="K187" s="51">
        <f>+'Income Statements'!E35</f>
        <v>706</v>
      </c>
      <c r="L187" s="51"/>
      <c r="M187" s="51">
        <f>+'Income Statements'!I35</f>
        <v>706</v>
      </c>
    </row>
    <row r="188" spans="1:13" ht="12.75">
      <c r="A188" s="13"/>
      <c r="B188" s="158" t="s">
        <v>113</v>
      </c>
      <c r="C188" s="158"/>
      <c r="D188" s="158"/>
      <c r="E188" s="158"/>
      <c r="F188" s="158"/>
      <c r="G188" s="158"/>
      <c r="H188" s="158"/>
      <c r="I188" s="158"/>
      <c r="K188" s="51">
        <v>170793</v>
      </c>
      <c r="L188" s="51"/>
      <c r="M188" s="51">
        <v>170793</v>
      </c>
    </row>
    <row r="189" spans="1:13" ht="13.5" thickBot="1">
      <c r="A189" s="13"/>
      <c r="B189" s="158" t="s">
        <v>114</v>
      </c>
      <c r="C189" s="158"/>
      <c r="D189" s="158"/>
      <c r="E189" s="158"/>
      <c r="F189" s="158"/>
      <c r="G189" s="23"/>
      <c r="H189" s="23"/>
      <c r="K189" s="110">
        <f>+K187/K188*100</f>
        <v>0.41336588736072316</v>
      </c>
      <c r="L189" s="111"/>
      <c r="M189" s="110">
        <f>+M187/M188*100</f>
        <v>0.41336588736072316</v>
      </c>
    </row>
    <row r="190" spans="1:13" ht="12.75">
      <c r="A190" s="13"/>
      <c r="B190" s="133"/>
      <c r="C190" s="133"/>
      <c r="D190" s="133"/>
      <c r="E190" s="34"/>
      <c r="F190" s="34"/>
      <c r="G190" s="34"/>
      <c r="H190" s="34"/>
      <c r="I190" s="34"/>
      <c r="J190" s="34"/>
      <c r="K190" s="65"/>
      <c r="L190" s="65"/>
      <c r="M190" s="65"/>
    </row>
    <row r="191" spans="1:13" ht="12.75">
      <c r="A191" s="13"/>
      <c r="B191" s="13"/>
      <c r="C191" s="13"/>
      <c r="D191" s="13"/>
      <c r="E191" s="34"/>
      <c r="F191" s="34"/>
      <c r="G191" s="34"/>
      <c r="H191" s="34"/>
      <c r="I191" s="34"/>
      <c r="J191" s="34"/>
      <c r="K191" s="34"/>
      <c r="L191" s="34"/>
      <c r="M191" s="34"/>
    </row>
    <row r="192" spans="1:13" ht="12.75">
      <c r="A192" s="13"/>
      <c r="B192" s="13"/>
      <c r="C192" s="13"/>
      <c r="D192" s="13"/>
      <c r="E192" s="34"/>
      <c r="F192" s="34"/>
      <c r="G192" s="34"/>
      <c r="H192" s="34"/>
      <c r="I192" s="34"/>
      <c r="J192" s="34"/>
      <c r="K192" s="34"/>
      <c r="L192" s="34"/>
      <c r="M192" s="34"/>
    </row>
    <row r="193" spans="1:13" ht="12.75">
      <c r="A193" s="13"/>
      <c r="B193" s="13"/>
      <c r="C193" s="13"/>
      <c r="D193" s="13"/>
      <c r="E193" s="34"/>
      <c r="F193" s="34"/>
      <c r="G193" s="34"/>
      <c r="H193" s="34"/>
      <c r="I193" s="34"/>
      <c r="J193" s="34"/>
      <c r="K193" s="34"/>
      <c r="L193" s="34"/>
      <c r="M193" s="34"/>
    </row>
    <row r="194" spans="1:13" ht="12.75">
      <c r="A194" s="13"/>
      <c r="B194" s="13"/>
      <c r="C194" s="13"/>
      <c r="D194" s="13"/>
      <c r="E194" s="34"/>
      <c r="F194" s="34"/>
      <c r="G194" s="34"/>
      <c r="H194" s="34"/>
      <c r="I194" s="34"/>
      <c r="J194" s="34"/>
      <c r="K194" s="34"/>
      <c r="L194" s="34"/>
      <c r="M194" s="34"/>
    </row>
    <row r="195" ht="12.75">
      <c r="A195" s="4" t="s">
        <v>12</v>
      </c>
    </row>
    <row r="199" ht="12.75">
      <c r="A199" s="12" t="s">
        <v>176</v>
      </c>
    </row>
    <row r="200" ht="12.75">
      <c r="A200" s="12" t="s">
        <v>106</v>
      </c>
    </row>
    <row r="202" ht="12.75">
      <c r="A202" s="12" t="s">
        <v>91</v>
      </c>
    </row>
    <row r="203" spans="1:4" ht="12.75">
      <c r="A203" s="12" t="s">
        <v>13</v>
      </c>
      <c r="B203" s="132" t="s">
        <v>173</v>
      </c>
      <c r="C203" s="158"/>
      <c r="D203" s="158"/>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sheetData>
  <mergeCells count="41">
    <mergeCell ref="B179:M179"/>
    <mergeCell ref="B188:I188"/>
    <mergeCell ref="D159:M159"/>
    <mergeCell ref="B68:M69"/>
    <mergeCell ref="B113:M117"/>
    <mergeCell ref="B108:M110"/>
    <mergeCell ref="B120:M120"/>
    <mergeCell ref="C143:M143"/>
    <mergeCell ref="C145:M145"/>
    <mergeCell ref="B72:M73"/>
    <mergeCell ref="B61:E61"/>
    <mergeCell ref="B31:M31"/>
    <mergeCell ref="B35:M35"/>
    <mergeCell ref="B44:M44"/>
    <mergeCell ref="B47:M47"/>
    <mergeCell ref="B59:E59"/>
    <mergeCell ref="B60:E60"/>
    <mergeCell ref="B104:M105"/>
    <mergeCell ref="B62:E62"/>
    <mergeCell ref="B63:E63"/>
    <mergeCell ref="B65:M65"/>
    <mergeCell ref="B203:D203"/>
    <mergeCell ref="B134:M134"/>
    <mergeCell ref="B190:D190"/>
    <mergeCell ref="B121:M121"/>
    <mergeCell ref="B189:F189"/>
    <mergeCell ref="B182:M182"/>
    <mergeCell ref="B124:M125"/>
    <mergeCell ref="B173:K173"/>
    <mergeCell ref="D158:M158"/>
    <mergeCell ref="B140:M140"/>
    <mergeCell ref="B10:M11"/>
    <mergeCell ref="B187:E187"/>
    <mergeCell ref="A1:M1"/>
    <mergeCell ref="A3:M3"/>
    <mergeCell ref="A4:M4"/>
    <mergeCell ref="A2:M2"/>
    <mergeCell ref="B50:M51"/>
    <mergeCell ref="A5:M5"/>
    <mergeCell ref="B13:M14"/>
    <mergeCell ref="B16:M17"/>
  </mergeCells>
  <printOptions/>
  <pageMargins left="0.75" right="0.5" top="0.49" bottom="0.5" header="0.5" footer="0.5"/>
  <pageSetup horizontalDpi="600" verticalDpi="600" orientation="portrait" paperSize="9" r:id="rId1"/>
  <rowBreaks count="4" manualBreakCount="4">
    <brk id="48" max="13" man="1"/>
    <brk id="91" max="13" man="1"/>
    <brk id="126" max="13" man="1"/>
    <brk id="16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Sherlyn</cp:lastModifiedBy>
  <cp:lastPrinted>2006-05-15T02:48:14Z</cp:lastPrinted>
  <dcterms:created xsi:type="dcterms:W3CDTF">2001-10-16T10:02:43Z</dcterms:created>
  <dcterms:modified xsi:type="dcterms:W3CDTF">2006-05-23T19:55:58Z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1193459107</vt:i4>
  </property>
  <property fmtid="{D5CDD505-2E9C-101B-9397-08002B2CF9AE}" pid="3" name="_EmailSubject">
    <vt:lpwstr>Tex Cycle - 2nd Q Results</vt:lpwstr>
  </property>
  <property fmtid="{D5CDD505-2E9C-101B-9397-08002B2CF9AE}" pid="4" name="_AuthorEmail">
    <vt:lpwstr>senhance@tm.net.my</vt:lpwstr>
  </property>
  <property fmtid="{D5CDD505-2E9C-101B-9397-08002B2CF9AE}" pid="5" name="_AuthorEmailDisplayName">
    <vt:lpwstr>The Secretariat</vt:lpwstr>
  </property>
  <property fmtid="{D5CDD505-2E9C-101B-9397-08002B2CF9AE}" pid="6" name="_PreviousAdHocReviewCycleID">
    <vt:i4>817726000</vt:i4>
  </property>
  <property fmtid="{D5CDD505-2E9C-101B-9397-08002B2CF9AE}" pid="7" name="_ReviewingToolsShownOnce">
    <vt:lpwstr/>
  </property>
</Properties>
</file>