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95" windowWidth="10977" windowHeight="8260" activeTab="0"/>
  </bookViews>
  <sheets>
    <sheet name="IS" sheetId="1" r:id="rId1"/>
    <sheet name="BS" sheetId="2" r:id="rId2"/>
    <sheet name="Equity" sheetId="3" r:id="rId3"/>
    <sheet name="CFS" sheetId="4" r:id="rId4"/>
  </sheets>
  <definedNames>
    <definedName name="_xlnm.Print_Area" localSheetId="1">'BS'!$A$1:$G$65</definedName>
    <definedName name="_xlnm.Print_Area" localSheetId="3">'CFS'!$A$1:$F$68</definedName>
    <definedName name="_xlnm.Print_Area" localSheetId="2">'Equity'!$A$1:$K$34</definedName>
    <definedName name="_xlnm.Print_Area" localSheetId="0">'IS'!$A$1:$I$60</definedName>
    <definedName name="_xlnm.Print_Titles" localSheetId="1">'BS'!$1:$5</definedName>
  </definedNames>
  <calcPr fullCalcOnLoad="1"/>
</workbook>
</file>

<file path=xl/sharedStrings.xml><?xml version="1.0" encoding="utf-8"?>
<sst xmlns="http://schemas.openxmlformats.org/spreadsheetml/2006/main" count="158" uniqueCount="129">
  <si>
    <t>RM</t>
  </si>
  <si>
    <t>Inventories</t>
  </si>
  <si>
    <t>Cash and bank balances</t>
  </si>
  <si>
    <t>CASH FLOW FROM OPERATING ACTIVITIES</t>
  </si>
  <si>
    <t>CASH FLOW FROM INVESTING ACTIVITIES</t>
  </si>
  <si>
    <t>Cash and cash equivalents comprise of:</t>
  </si>
  <si>
    <t>Share</t>
  </si>
  <si>
    <t>Capital</t>
  </si>
  <si>
    <t>Total</t>
  </si>
  <si>
    <t>Issuance of shares</t>
  </si>
  <si>
    <t>Retained</t>
  </si>
  <si>
    <t>Net profit for period</t>
  </si>
  <si>
    <t>Adjustment for:-</t>
  </si>
  <si>
    <t>Amortisation of development costs</t>
  </si>
  <si>
    <t>Depreciation</t>
  </si>
  <si>
    <t>Increase in inventories</t>
  </si>
  <si>
    <t>Development costs incurred</t>
  </si>
  <si>
    <t>Increase in operating activities</t>
  </si>
  <si>
    <t>Tax paid</t>
  </si>
  <si>
    <t>CASH FLOW FROM FINANCING ACTIVITIES</t>
  </si>
  <si>
    <t>Investment</t>
  </si>
  <si>
    <t>YGL CONVERGENCE BERHAD (649013-W)</t>
  </si>
  <si>
    <t>Research and Development</t>
  </si>
  <si>
    <t>Trade Receivables</t>
  </si>
  <si>
    <t>Other Receivables</t>
  </si>
  <si>
    <t>Other Payables</t>
  </si>
  <si>
    <t>Share Capital</t>
  </si>
  <si>
    <t>Decrease in payables</t>
  </si>
  <si>
    <t>Profit before taxation</t>
  </si>
  <si>
    <t>Operating profit before working capital changes</t>
  </si>
  <si>
    <t>NET CHANGE IN CASH AND BANK BALANCES</t>
  </si>
  <si>
    <t>NET CASH (FOR)/FROM OPERATING ACTIVITIES</t>
  </si>
  <si>
    <t>NET CASH (FOR)/FROM INVESTING ACTIVITIES</t>
  </si>
  <si>
    <t>NOTES TO CASH FLOW STATEMENT</t>
  </si>
  <si>
    <t>Investment in Associate Co.</t>
  </si>
  <si>
    <t>Deferred Tax Assets</t>
  </si>
  <si>
    <t>Share Premium</t>
  </si>
  <si>
    <t>Premium</t>
  </si>
  <si>
    <t>Fixed Deposit</t>
  </si>
  <si>
    <t>Proceeds from Public Share Issue</t>
  </si>
  <si>
    <t>Hire Purchase Creditor</t>
  </si>
  <si>
    <t>Deposits &amp; Prepayment</t>
  </si>
  <si>
    <t>Interim Dividend</t>
  </si>
  <si>
    <t>Payment of dividends</t>
  </si>
  <si>
    <t>Payment of listing expenses</t>
  </si>
  <si>
    <t>Individual Quarter</t>
  </si>
  <si>
    <t>Cumulative Quarter</t>
  </si>
  <si>
    <t>3 months ended</t>
  </si>
  <si>
    <t>31 March</t>
  </si>
  <si>
    <t>Note</t>
  </si>
  <si>
    <t>Revenue</t>
  </si>
  <si>
    <t>Cost of Sales</t>
  </si>
  <si>
    <t>Gross Profit</t>
  </si>
  <si>
    <t>Other Operating Income</t>
  </si>
  <si>
    <t>Selling and Distribution Costs</t>
  </si>
  <si>
    <t>Administrative Expenses</t>
  </si>
  <si>
    <t>Other Operating Expenses</t>
  </si>
  <si>
    <t>Finance Costs</t>
  </si>
  <si>
    <t>Profit Before Tax</t>
  </si>
  <si>
    <t>Income Tax Expense</t>
  </si>
  <si>
    <t>Profit for the period</t>
  </si>
  <si>
    <t>Attributable to:</t>
  </si>
  <si>
    <t>AS AT 31 MARCH 2006</t>
  </si>
  <si>
    <t>31 March 2006</t>
  </si>
  <si>
    <t>31 December 2005</t>
  </si>
  <si>
    <t>(Unaudited)</t>
  </si>
  <si>
    <t>(Audited)</t>
  </si>
  <si>
    <t>CONDENSED CONSOLIDATED INCOME STATEMENTS (UNAUDITED)</t>
  </si>
  <si>
    <t>CONDENSED CONSOLIDATED BALANCE SHEET (UNAUDITED)</t>
  </si>
  <si>
    <t>Non-Current Assets</t>
  </si>
  <si>
    <t>Current Assets</t>
  </si>
  <si>
    <t>CONDENSED CONSOLIDATED STATEMENT OF CHANGES IN EQUITY (UNAUDITED)</t>
  </si>
  <si>
    <t>FOR THE FIRST QUARTER ENDED 31 MARCH 2006</t>
  </si>
  <si>
    <t>CONDENSED CONSOLIDATED CASH FLOW STATEMENT (UNAUDITED)</t>
  </si>
  <si>
    <t>3 MONTHS ENDED 31 MARCH</t>
  </si>
  <si>
    <t xml:space="preserve">The condensed consolidated cash flow statement should be read in conjunction with the audited </t>
  </si>
  <si>
    <t>Bank Borrowings</t>
  </si>
  <si>
    <t>The condensed consolidated balance sheet should be read in conjunction with the</t>
  </si>
  <si>
    <t>ASSETS</t>
  </si>
  <si>
    <t>Property, Plant and Equipment</t>
  </si>
  <si>
    <t>Total Assets</t>
  </si>
  <si>
    <t>EQUITY AND LIABILITIES</t>
  </si>
  <si>
    <t>Equity attributable to equity holders of the parent</t>
  </si>
  <si>
    <t>Total Equity</t>
  </si>
  <si>
    <t>Current Liabilities</t>
  </si>
  <si>
    <t>Total Current Liabilities</t>
  </si>
  <si>
    <t>Total Equity and Liabilities</t>
  </si>
  <si>
    <t>financial statements for the year ended 31 December 2005 and the accompanying explanatory</t>
  </si>
  <si>
    <t>Equity Holders of the Parent</t>
  </si>
  <si>
    <t>Minority Interest</t>
  </si>
  <si>
    <t>Tax Recoverable</t>
  </si>
  <si>
    <t>Tax Payable</t>
  </si>
  <si>
    <t>Retained Earnings</t>
  </si>
  <si>
    <t>attributable to equity holders</t>
  </si>
  <si>
    <t>Discount on acquisition</t>
  </si>
  <si>
    <t>of the parent (sen)</t>
  </si>
  <si>
    <t>Net assets per share attributable</t>
  </si>
  <si>
    <t>to ordinary equity holders of the</t>
  </si>
  <si>
    <t>parent (sen)</t>
  </si>
  <si>
    <t>Earnings</t>
  </si>
  <si>
    <t>Effects of adopting FRS 3</t>
  </si>
  <si>
    <t>1(a)</t>
  </si>
  <si>
    <t>At 1 January 2005</t>
  </si>
  <si>
    <t>At 31 December 2005</t>
  </si>
  <si>
    <t>At 31 March 2006</t>
  </si>
  <si>
    <t>Non Current Liabilities</t>
  </si>
  <si>
    <t>Total Non Current Liabilities</t>
  </si>
  <si>
    <t>Increase in receivables</t>
  </si>
  <si>
    <t>Purchase of property, plant and equipment</t>
  </si>
  <si>
    <t xml:space="preserve">The condensed consolidated income statement should be read in conjunction with the audited financial statements for </t>
  </si>
  <si>
    <t xml:space="preserve">The condensed consolidated statement of changes in equity should be read in conjunction with the audited </t>
  </si>
  <si>
    <t>financial statements for the year ended 31 December 2005 and the accompanying explanatory notes attached</t>
  </si>
  <si>
    <t>Basic earnings per share</t>
  </si>
  <si>
    <t>2005 *</t>
  </si>
  <si>
    <t>* Ygl Convergence Bhd completed the acquisition of Ygl Consulting Sdn Bhd ("YGLC") and Ygl Multimedia Resources</t>
  </si>
  <si>
    <t>the year ended 31 December 2005 and the accompanying explanatory notes attached to this interim financial report.</t>
  </si>
  <si>
    <t>explanatory notes attached to this interim financial report.</t>
  </si>
  <si>
    <t>audited financial statements for the year ended 31 December 2005 and the accompanying</t>
  </si>
  <si>
    <t>to this interim financial report.</t>
  </si>
  <si>
    <t>CASH AND BANK BALANCES AT 1 JANUARY 2006</t>
  </si>
  <si>
    <t>CASH AND BANK BALANCES AT 31 MARCH 2006</t>
  </si>
  <si>
    <t>notes attached to this interim financial report.</t>
  </si>
  <si>
    <t>* Ygl Convergence Bhd completed the acquisition of Ygl Consulting Sdn Bhd ("YGLC") and Ygl</t>
  </si>
  <si>
    <t>Ygl Convergence Bhd was listed on the MESDAQ Market of Bursa Malaysia Securities Berhad on 13 July 2005.</t>
  </si>
  <si>
    <t>Sdn Bhd ("YGLM") on 31 May 2005.  The comparative results in respect of the individual and cumulative quarter ended</t>
  </si>
  <si>
    <t>31 March 2005 are based on the assumption that the acquisitions were completed on 1 January 2005.</t>
  </si>
  <si>
    <t>Multimedia Resources Sdn Bhd ("YGLM") on 31 May 2005.  The comparative results in respect of the</t>
  </si>
  <si>
    <t>individual and cumulative quarter ended 31 March 2005 are based on the assumption that the acquisitions</t>
  </si>
  <si>
    <t>were completed on 1 January 2005.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</si>
</sst>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_(* #,##0.00_);_(* \(#,##0.00\);_(* \-??_);_(@_)"/>
    <numFmt numFmtId="187" formatCode="_(* #,##0_);_(* \(#,##0\);_(* \-??_);_(@_)"/>
    <numFmt numFmtId="188" formatCode="mm/yy"/>
    <numFmt numFmtId="189" formatCode="d/mmm/yy"/>
    <numFmt numFmtId="190" formatCode="#,##0\ _$;\-#,##0\ _$"/>
    <numFmt numFmtId="191" formatCode="_(* #,##0_);_(* \(#,##0\);_(* &quot;-&quot;??_);_(@_)"/>
    <numFmt numFmtId="192" formatCode="_(* #,##0.0_);_(* \(#,##0.0\);_(* \-??_);_(@_)"/>
    <numFmt numFmtId="193" formatCode="[$-C09]dddd\,\ d\ mmmm\ yyyy"/>
    <numFmt numFmtId="194" formatCode="m/d"/>
    <numFmt numFmtId="195" formatCode="_(* #,##0.000_);_(* \(#,##0.000\);_(* \-??_);_(@_)"/>
    <numFmt numFmtId="196" formatCode="_(* #,##0.0000_);_(* \(#,##0.0000\);_(* \-??_);_(@_)"/>
  </numFmts>
  <fonts count="8">
    <font>
      <sz val="10"/>
      <name val="Arial"/>
      <family val="0"/>
    </font>
    <font>
      <sz val="11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20" applyFont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87" fontId="3" fillId="0" borderId="0" xfId="15" applyNumberFormat="1" applyFont="1" applyFill="1" applyBorder="1" applyAlignment="1" applyProtection="1">
      <alignment/>
      <protection/>
    </xf>
    <xf numFmtId="187" fontId="3" fillId="0" borderId="0" xfId="15" applyNumberFormat="1" applyFont="1" applyFill="1" applyBorder="1" applyAlignment="1" applyProtection="1">
      <alignment horizontal="center"/>
      <protection/>
    </xf>
    <xf numFmtId="187" fontId="3" fillId="0" borderId="1" xfId="15" applyNumberFormat="1" applyFont="1" applyFill="1" applyBorder="1" applyAlignment="1" applyProtection="1">
      <alignment/>
      <protection/>
    </xf>
    <xf numFmtId="187" fontId="3" fillId="0" borderId="1" xfId="15" applyNumberFormat="1" applyFont="1" applyFill="1" applyBorder="1" applyAlignment="1" applyProtection="1">
      <alignment horizontal="center"/>
      <protection/>
    </xf>
    <xf numFmtId="187" fontId="3" fillId="0" borderId="2" xfId="15" applyNumberFormat="1" applyFont="1" applyFill="1" applyBorder="1" applyAlignment="1" applyProtection="1">
      <alignment/>
      <protection/>
    </xf>
    <xf numFmtId="0" fontId="3" fillId="0" borderId="0" xfId="20" applyFont="1" applyAlignment="1">
      <alignment horizontal="center"/>
      <protection/>
    </xf>
    <xf numFmtId="186" fontId="3" fillId="0" borderId="0" xfId="15" applyFont="1" applyAlignment="1">
      <alignment horizontal="center"/>
    </xf>
    <xf numFmtId="187" fontId="3" fillId="0" borderId="0" xfId="17" applyNumberFormat="1" applyFont="1" applyFill="1" applyBorder="1" applyAlignment="1" applyProtection="1">
      <alignment/>
      <protection/>
    </xf>
    <xf numFmtId="186" fontId="3" fillId="0" borderId="0" xfId="15" applyNumberFormat="1" applyFont="1" applyFill="1" applyBorder="1" applyAlignment="1" applyProtection="1">
      <alignment/>
      <protection/>
    </xf>
    <xf numFmtId="187" fontId="5" fillId="0" borderId="0" xfId="17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justify" wrapText="1"/>
    </xf>
    <xf numFmtId="189" fontId="3" fillId="0" borderId="0" xfId="21" applyNumberFormat="1" applyFont="1" applyFill="1" applyAlignment="1">
      <alignment horizontal="center" wrapText="1"/>
      <protection/>
    </xf>
    <xf numFmtId="0" fontId="2" fillId="0" borderId="0" xfId="20" applyFont="1" applyFill="1" applyBorder="1" applyAlignment="1">
      <alignment horizontal="left"/>
      <protection/>
    </xf>
    <xf numFmtId="187" fontId="2" fillId="0" borderId="0" xfId="17" applyNumberFormat="1" applyFont="1" applyFill="1" applyBorder="1" applyAlignment="1">
      <alignment horizontal="left"/>
    </xf>
    <xf numFmtId="0" fontId="3" fillId="0" borderId="0" xfId="20" applyFont="1" applyFill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ont="1" applyFill="1" applyAlignment="1">
      <alignment horizontal="center"/>
      <protection/>
    </xf>
    <xf numFmtId="187" fontId="3" fillId="0" borderId="0" xfId="17" applyNumberFormat="1" applyFont="1" applyFill="1" applyAlignment="1">
      <alignment/>
    </xf>
    <xf numFmtId="0" fontId="2" fillId="0" borderId="0" xfId="20" applyFont="1" applyFill="1">
      <alignment/>
      <protection/>
    </xf>
    <xf numFmtId="187" fontId="2" fillId="0" borderId="0" xfId="17" applyNumberFormat="1" applyFont="1" applyFill="1" applyAlignment="1">
      <alignment horizontal="center"/>
    </xf>
    <xf numFmtId="0" fontId="2" fillId="0" borderId="3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187" fontId="2" fillId="0" borderId="3" xfId="17" applyNumberFormat="1" applyFont="1" applyFill="1" applyBorder="1" applyAlignment="1">
      <alignment horizontal="center"/>
    </xf>
    <xf numFmtId="0" fontId="3" fillId="0" borderId="0" xfId="20" applyFont="1" applyFill="1" applyAlignment="1">
      <alignment horizontal="center"/>
      <protection/>
    </xf>
    <xf numFmtId="187" fontId="3" fillId="0" borderId="0" xfId="17" applyNumberFormat="1" applyFont="1" applyFill="1" applyAlignment="1">
      <alignment horizontal="center"/>
    </xf>
    <xf numFmtId="190" fontId="3" fillId="0" borderId="0" xfId="20" applyNumberFormat="1" applyFont="1" applyFill="1" applyBorder="1">
      <alignment/>
      <protection/>
    </xf>
    <xf numFmtId="190" fontId="3" fillId="0" borderId="0" xfId="20" applyNumberFormat="1" applyFont="1" applyFill="1">
      <alignment/>
      <protection/>
    </xf>
    <xf numFmtId="187" fontId="3" fillId="0" borderId="0" xfId="20" applyNumberFormat="1" applyFont="1" applyFill="1" applyBorder="1">
      <alignment/>
      <protection/>
    </xf>
    <xf numFmtId="187" fontId="3" fillId="0" borderId="0" xfId="20" applyNumberFormat="1" applyFont="1" applyFill="1">
      <alignment/>
      <protection/>
    </xf>
    <xf numFmtId="187" fontId="3" fillId="0" borderId="0" xfId="17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87" fontId="3" fillId="0" borderId="5" xfId="15" applyNumberFormat="1" applyFont="1" applyFill="1" applyBorder="1" applyAlignment="1" applyProtection="1">
      <alignment/>
      <protection/>
    </xf>
    <xf numFmtId="186" fontId="3" fillId="0" borderId="0" xfId="15" applyFont="1" applyFill="1" applyBorder="1" applyAlignment="1">
      <alignment/>
    </xf>
    <xf numFmtId="187" fontId="3" fillId="0" borderId="0" xfId="15" applyNumberFormat="1" applyFont="1" applyFill="1" applyBorder="1" applyAlignment="1">
      <alignment/>
    </xf>
    <xf numFmtId="187" fontId="3" fillId="0" borderId="6" xfId="0" applyNumberFormat="1" applyFont="1" applyFill="1" applyBorder="1" applyAlignment="1">
      <alignment/>
    </xf>
    <xf numFmtId="187" fontId="3" fillId="0" borderId="7" xfId="15" applyNumberFormat="1" applyFont="1" applyFill="1" applyBorder="1" applyAlignment="1" applyProtection="1">
      <alignment/>
      <protection/>
    </xf>
    <xf numFmtId="187" fontId="3" fillId="0" borderId="7" xfId="0" applyNumberFormat="1" applyFont="1" applyFill="1" applyBorder="1" applyAlignment="1">
      <alignment/>
    </xf>
    <xf numFmtId="0" fontId="2" fillId="0" borderId="0" xfId="20" applyFont="1" applyFill="1" applyAlignment="1">
      <alignment horizontal="left"/>
      <protection/>
    </xf>
    <xf numFmtId="0" fontId="4" fillId="0" borderId="0" xfId="20" applyFont="1" applyFill="1">
      <alignment/>
      <protection/>
    </xf>
    <xf numFmtId="49" fontId="2" fillId="0" borderId="0" xfId="20" applyNumberFormat="1" applyFont="1" applyFill="1" applyAlignment="1">
      <alignment/>
      <protection/>
    </xf>
    <xf numFmtId="187" fontId="3" fillId="0" borderId="0" xfId="17" applyNumberFormat="1" applyFont="1" applyFill="1" applyBorder="1" applyAlignment="1" applyProtection="1">
      <alignment horizontal="center"/>
      <protection/>
    </xf>
    <xf numFmtId="187" fontId="3" fillId="0" borderId="3" xfId="17" applyNumberFormat="1" applyFont="1" applyFill="1" applyBorder="1" applyAlignment="1" applyProtection="1">
      <alignment/>
      <protection/>
    </xf>
    <xf numFmtId="187" fontId="3" fillId="0" borderId="3" xfId="17" applyNumberFormat="1" applyFont="1" applyFill="1" applyBorder="1" applyAlignment="1" applyProtection="1">
      <alignment horizontal="center"/>
      <protection/>
    </xf>
    <xf numFmtId="191" fontId="3" fillId="0" borderId="0" xfId="15" applyNumberFormat="1" applyFont="1" applyFill="1" applyBorder="1" applyAlignment="1" applyProtection="1">
      <alignment/>
      <protection/>
    </xf>
    <xf numFmtId="187" fontId="3" fillId="0" borderId="8" xfId="17" applyNumberFormat="1" applyFont="1" applyFill="1" applyBorder="1" applyAlignment="1" applyProtection="1">
      <alignment/>
      <protection/>
    </xf>
    <xf numFmtId="187" fontId="3" fillId="0" borderId="8" xfId="17" applyNumberFormat="1" applyFont="1" applyFill="1" applyBorder="1" applyAlignment="1" applyProtection="1">
      <alignment horizontal="center"/>
      <protection/>
    </xf>
    <xf numFmtId="186" fontId="3" fillId="0" borderId="0" xfId="17" applyNumberFormat="1" applyFont="1" applyFill="1" applyBorder="1" applyAlignment="1" applyProtection="1">
      <alignment/>
      <protection/>
    </xf>
    <xf numFmtId="0" fontId="3" fillId="0" borderId="0" xfId="20" applyFont="1" applyFill="1" quotePrefix="1">
      <alignment/>
      <protection/>
    </xf>
    <xf numFmtId="187" fontId="3" fillId="0" borderId="9" xfId="15" applyNumberFormat="1" applyFont="1" applyFill="1" applyBorder="1" applyAlignment="1" applyProtection="1">
      <alignment/>
      <protection/>
    </xf>
    <xf numFmtId="187" fontId="3" fillId="0" borderId="0" xfId="0" applyNumberFormat="1" applyFont="1" applyFill="1" applyBorder="1" applyAlignment="1">
      <alignment/>
    </xf>
    <xf numFmtId="0" fontId="2" fillId="0" borderId="10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right"/>
      <protection/>
    </xf>
    <xf numFmtId="1" fontId="2" fillId="0" borderId="3" xfId="20" applyNumberFormat="1" applyFont="1" applyFill="1" applyBorder="1" applyAlignment="1" quotePrefix="1">
      <alignment horizontal="center"/>
      <protection/>
    </xf>
    <xf numFmtId="1" fontId="2" fillId="0" borderId="0" xfId="20" applyNumberFormat="1" applyFont="1" applyFill="1">
      <alignment/>
      <protection/>
    </xf>
    <xf numFmtId="1" fontId="2" fillId="0" borderId="3" xfId="20" applyNumberFormat="1" applyFont="1" applyFill="1" applyBorder="1" applyAlignment="1">
      <alignment horizontal="center"/>
      <protection/>
    </xf>
    <xf numFmtId="189" fontId="5" fillId="0" borderId="0" xfId="21" applyNumberFormat="1" applyFont="1" applyFill="1" applyAlignment="1">
      <alignment horizontal="center"/>
      <protection/>
    </xf>
    <xf numFmtId="189" fontId="5" fillId="0" borderId="0" xfId="21" applyNumberFormat="1" applyFont="1" applyFill="1" applyAlignment="1">
      <alignment horizontal="left"/>
      <protection/>
    </xf>
    <xf numFmtId="187" fontId="2" fillId="0" borderId="0" xfId="17" applyNumberFormat="1" applyFont="1" applyFill="1" applyBorder="1" applyAlignment="1" applyProtection="1">
      <alignment horizontal="center"/>
      <protection/>
    </xf>
    <xf numFmtId="187" fontId="2" fillId="0" borderId="0" xfId="17" applyNumberFormat="1" applyFont="1" applyFill="1" applyBorder="1" applyAlignment="1" applyProtection="1">
      <alignment/>
      <protection/>
    </xf>
    <xf numFmtId="187" fontId="2" fillId="0" borderId="1" xfId="17" applyNumberFormat="1" applyFont="1" applyFill="1" applyBorder="1" applyAlignment="1" applyProtection="1">
      <alignment horizontal="center"/>
      <protection/>
    </xf>
    <xf numFmtId="187" fontId="2" fillId="0" borderId="1" xfId="17" applyNumberFormat="1" applyFont="1" applyFill="1" applyBorder="1" applyAlignment="1" applyProtection="1">
      <alignment/>
      <protection/>
    </xf>
    <xf numFmtId="4" fontId="3" fillId="0" borderId="0" xfId="17" applyNumberFormat="1" applyFont="1" applyFill="1" applyBorder="1" applyAlignment="1" applyProtection="1">
      <alignment horizontal="right"/>
      <protection/>
    </xf>
    <xf numFmtId="15" fontId="2" fillId="0" borderId="0" xfId="0" applyNumberFormat="1" applyFont="1" applyAlignment="1" quotePrefix="1">
      <alignment horizontal="center"/>
    </xf>
    <xf numFmtId="37" fontId="3" fillId="0" borderId="9" xfId="0" applyNumberFormat="1" applyFont="1" applyFill="1" applyBorder="1" applyAlignment="1">
      <alignment horizontal="right"/>
    </xf>
    <xf numFmtId="0" fontId="3" fillId="0" borderId="0" xfId="20" applyFont="1" applyAlignment="1">
      <alignment horizontal="justify"/>
      <protection/>
    </xf>
    <xf numFmtId="0" fontId="3" fillId="0" borderId="0" xfId="20" applyFont="1" applyAlignment="1">
      <alignment/>
      <protection/>
    </xf>
    <xf numFmtId="189" fontId="3" fillId="0" borderId="0" xfId="21" applyNumberFormat="1" applyFont="1" applyFill="1" applyAlignment="1">
      <alignment horizontal="center"/>
      <protection/>
    </xf>
    <xf numFmtId="189" fontId="3" fillId="0" borderId="0" xfId="21" applyNumberFormat="1" applyFont="1" applyFill="1" applyAlignment="1">
      <alignment horizontal="left"/>
      <protection/>
    </xf>
    <xf numFmtId="0" fontId="3" fillId="0" borderId="0" xfId="0" applyFont="1" applyAlignment="1">
      <alignment horizontal="justify"/>
    </xf>
    <xf numFmtId="0" fontId="3" fillId="0" borderId="0" xfId="20" applyFont="1" applyAlignment="1">
      <alignment horizontal="left"/>
      <protection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right"/>
    </xf>
    <xf numFmtId="187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/>
    </xf>
    <xf numFmtId="187" fontId="3" fillId="0" borderId="11" xfId="15" applyNumberFormat="1" applyFont="1" applyFill="1" applyBorder="1" applyAlignment="1" applyProtection="1">
      <alignment/>
      <protection/>
    </xf>
    <xf numFmtId="187" fontId="3" fillId="0" borderId="11" xfId="15" applyNumberFormat="1" applyFont="1" applyFill="1" applyBorder="1" applyAlignment="1" applyProtection="1">
      <alignment horizontal="center"/>
      <protection/>
    </xf>
    <xf numFmtId="4" fontId="3" fillId="0" borderId="0" xfId="15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left"/>
    </xf>
    <xf numFmtId="190" fontId="3" fillId="0" borderId="10" xfId="20" applyNumberFormat="1" applyFont="1" applyFill="1" applyBorder="1">
      <alignment/>
      <protection/>
    </xf>
    <xf numFmtId="187" fontId="3" fillId="0" borderId="5" xfId="17" applyNumberFormat="1" applyFont="1" applyFill="1" applyBorder="1" applyAlignment="1">
      <alignment/>
    </xf>
    <xf numFmtId="196" fontId="3" fillId="0" borderId="0" xfId="20" applyNumberFormat="1" applyFont="1" applyFill="1">
      <alignment/>
      <protection/>
    </xf>
    <xf numFmtId="4" fontId="3" fillId="0" borderId="0" xfId="17" applyNumberFormat="1" applyFont="1" applyFill="1" applyBorder="1" applyAlignment="1" applyProtection="1">
      <alignment/>
      <protection/>
    </xf>
    <xf numFmtId="187" fontId="7" fillId="0" borderId="0" xfId="17" applyNumberFormat="1" applyFont="1" applyFill="1" applyBorder="1" applyAlignment="1" applyProtection="1">
      <alignment/>
      <protection/>
    </xf>
    <xf numFmtId="186" fontId="7" fillId="0" borderId="0" xfId="15" applyNumberFormat="1" applyFont="1" applyFill="1" applyBorder="1" applyAlignment="1" applyProtection="1">
      <alignment/>
      <protection/>
    </xf>
    <xf numFmtId="3" fontId="3" fillId="0" borderId="0" xfId="20" applyNumberFormat="1" applyFont="1" applyFill="1">
      <alignment/>
      <protection/>
    </xf>
    <xf numFmtId="190" fontId="3" fillId="0" borderId="0" xfId="20" applyNumberFormat="1" applyFont="1" applyFill="1" applyBorder="1" applyAlignment="1">
      <alignment horizontal="right"/>
      <protection/>
    </xf>
    <xf numFmtId="190" fontId="3" fillId="0" borderId="0" xfId="20" applyNumberFormat="1" applyFont="1" applyFill="1" applyAlignment="1">
      <alignment horizontal="right"/>
      <protection/>
    </xf>
    <xf numFmtId="187" fontId="3" fillId="0" borderId="0" xfId="20" applyNumberFormat="1" applyFont="1" applyFill="1" applyAlignment="1">
      <alignment horizontal="right"/>
      <protection/>
    </xf>
    <xf numFmtId="190" fontId="3" fillId="0" borderId="10" xfId="20" applyNumberFormat="1" applyFont="1" applyFill="1" applyBorder="1" applyAlignment="1">
      <alignment horizontal="right"/>
      <protection/>
    </xf>
    <xf numFmtId="190" fontId="3" fillId="0" borderId="8" xfId="20" applyNumberFormat="1" applyFont="1" applyFill="1" applyBorder="1">
      <alignment/>
      <protection/>
    </xf>
    <xf numFmtId="3" fontId="3" fillId="0" borderId="5" xfId="20" applyNumberFormat="1" applyFont="1" applyFill="1" applyBorder="1">
      <alignment/>
      <protection/>
    </xf>
    <xf numFmtId="3" fontId="3" fillId="0" borderId="8" xfId="20" applyNumberFormat="1" applyFont="1" applyFill="1" applyBorder="1" applyAlignment="1">
      <alignment horizontal="right"/>
      <protection/>
    </xf>
    <xf numFmtId="187" fontId="3" fillId="0" borderId="9" xfId="15" applyNumberFormat="1" applyFont="1" applyFill="1" applyBorder="1" applyAlignment="1" applyProtection="1">
      <alignment horizontal="center"/>
      <protection/>
    </xf>
    <xf numFmtId="187" fontId="3" fillId="0" borderId="0" xfId="0" applyNumberFormat="1" applyFont="1" applyFill="1" applyAlignment="1">
      <alignment/>
    </xf>
    <xf numFmtId="0" fontId="3" fillId="0" borderId="0" xfId="21" applyFont="1" applyFill="1">
      <alignment/>
      <protection/>
    </xf>
    <xf numFmtId="0" fontId="3" fillId="0" borderId="0" xfId="17" applyNumberFormat="1" applyFont="1" applyFill="1" applyBorder="1" applyAlignment="1" applyProtection="1">
      <alignment horizontal="left"/>
      <protection/>
    </xf>
    <xf numFmtId="16" fontId="2" fillId="0" borderId="0" xfId="20" applyNumberFormat="1" applyFont="1" applyFill="1" applyAlignment="1" quotePrefix="1">
      <alignment horizontal="center" wrapText="1"/>
      <protection/>
    </xf>
    <xf numFmtId="0" fontId="3" fillId="0" borderId="0" xfId="0" applyFont="1" applyFill="1" applyAlignment="1">
      <alignment horizontal="center" wrapText="1"/>
    </xf>
    <xf numFmtId="49" fontId="2" fillId="0" borderId="0" xfId="20" applyNumberFormat="1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 wrapText="1"/>
      <protection/>
    </xf>
    <xf numFmtId="0" fontId="2" fillId="0" borderId="0" xfId="20" applyFont="1" applyFill="1" applyBorder="1" applyAlignment="1">
      <alignment horizontal="left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Normal_GFS 3rd qtr(Sept - 2004)" xfId="20"/>
    <cellStyle name="Normal_Quarterly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0"/>
  <sheetViews>
    <sheetView tabSelected="1" zoomScale="80" zoomScaleNormal="80" workbookViewId="0" topLeftCell="A25">
      <selection activeCell="A52" sqref="A52"/>
    </sheetView>
  </sheetViews>
  <sheetFormatPr defaultColWidth="9.140625" defaultRowHeight="12.75"/>
  <cols>
    <col min="1" max="1" width="32.7109375" style="3" customWidth="1"/>
    <col min="2" max="2" width="6.28125" style="11" customWidth="1"/>
    <col min="3" max="3" width="17.8515625" style="3" customWidth="1"/>
    <col min="4" max="4" width="2.7109375" style="3" customWidth="1"/>
    <col min="5" max="5" width="17.8515625" style="3" customWidth="1"/>
    <col min="6" max="6" width="2.7109375" style="3" customWidth="1"/>
    <col min="7" max="7" width="18.421875" style="44" customWidth="1"/>
    <col min="8" max="8" width="2.7109375" style="3" customWidth="1"/>
    <col min="9" max="9" width="21.28125" style="3" customWidth="1"/>
    <col min="10" max="10" width="10.28125" style="3" hidden="1" customWidth="1"/>
    <col min="11" max="255" width="0" style="3" hidden="1" customWidth="1"/>
    <col min="256" max="16384" width="5.57421875" style="3" hidden="1" customWidth="1"/>
  </cols>
  <sheetData>
    <row r="1" spans="1:9" ht="15">
      <c r="A1" s="1" t="s">
        <v>21</v>
      </c>
      <c r="B1" s="29"/>
      <c r="C1" s="57"/>
      <c r="D1" s="57"/>
      <c r="E1" s="57"/>
      <c r="F1" s="57"/>
      <c r="G1" s="57"/>
      <c r="H1" s="57"/>
      <c r="I1" s="72"/>
    </row>
    <row r="2" spans="1:9" ht="15.75">
      <c r="A2" s="4"/>
      <c r="B2" s="29"/>
      <c r="C2" s="57"/>
      <c r="D2" s="57"/>
      <c r="E2" s="57"/>
      <c r="F2" s="57"/>
      <c r="G2" s="57"/>
      <c r="H2" s="57"/>
      <c r="I2" s="72"/>
    </row>
    <row r="3" spans="1:9" ht="15">
      <c r="A3" s="57" t="s">
        <v>67</v>
      </c>
      <c r="B3" s="57"/>
      <c r="C3" s="57"/>
      <c r="D3" s="57"/>
      <c r="E3" s="57"/>
      <c r="F3" s="57"/>
      <c r="G3" s="57"/>
      <c r="H3" s="57"/>
      <c r="I3" s="31"/>
    </row>
    <row r="4" spans="1:9" ht="15">
      <c r="A4" s="57" t="s">
        <v>72</v>
      </c>
      <c r="B4" s="57"/>
      <c r="C4" s="57"/>
      <c r="D4" s="57"/>
      <c r="E4" s="57"/>
      <c r="F4" s="57"/>
      <c r="G4" s="57"/>
      <c r="H4" s="57"/>
      <c r="I4" s="31"/>
    </row>
    <row r="5" spans="1:254" ht="15.75">
      <c r="A5" s="5"/>
      <c r="B5" s="58"/>
      <c r="C5" s="58"/>
      <c r="D5" s="58"/>
      <c r="E5" s="58"/>
      <c r="F5" s="58"/>
      <c r="G5" s="58"/>
      <c r="H5" s="58"/>
      <c r="I5" s="5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9" ht="15">
      <c r="A6" s="57"/>
      <c r="B6" s="57"/>
      <c r="C6" s="57"/>
      <c r="D6" s="57"/>
      <c r="E6" s="57"/>
      <c r="F6" s="57"/>
      <c r="G6" s="57"/>
      <c r="H6" s="57"/>
      <c r="I6" s="31"/>
    </row>
    <row r="7" spans="1:9" ht="15">
      <c r="A7" s="57"/>
      <c r="B7" s="57"/>
      <c r="C7" s="57"/>
      <c r="D7" s="57"/>
      <c r="E7" s="57"/>
      <c r="F7" s="57"/>
      <c r="G7" s="57"/>
      <c r="H7" s="57"/>
      <c r="I7" s="28"/>
    </row>
    <row r="8" spans="1:9" ht="15">
      <c r="A8" s="31"/>
      <c r="B8" s="29"/>
      <c r="C8" s="123" t="s">
        <v>45</v>
      </c>
      <c r="D8" s="123"/>
      <c r="E8" s="123"/>
      <c r="F8" s="59"/>
      <c r="G8" s="123" t="s">
        <v>46</v>
      </c>
      <c r="H8" s="123"/>
      <c r="I8" s="123"/>
    </row>
    <row r="9" spans="1:9" ht="15">
      <c r="A9" s="31"/>
      <c r="B9" s="29"/>
      <c r="C9" s="124" t="s">
        <v>47</v>
      </c>
      <c r="D9" s="122"/>
      <c r="E9" s="122"/>
      <c r="F9" s="31"/>
      <c r="G9" s="124" t="s">
        <v>47</v>
      </c>
      <c r="H9" s="122"/>
      <c r="I9" s="122"/>
    </row>
    <row r="10" spans="1:9" ht="15">
      <c r="A10" s="31"/>
      <c r="B10" s="29"/>
      <c r="C10" s="121" t="s">
        <v>48</v>
      </c>
      <c r="D10" s="122"/>
      <c r="E10" s="122"/>
      <c r="F10" s="31"/>
      <c r="G10" s="121" t="s">
        <v>48</v>
      </c>
      <c r="H10" s="122"/>
      <c r="I10" s="122"/>
    </row>
    <row r="11" spans="1:9" ht="15">
      <c r="A11" s="31"/>
      <c r="B11" s="33" t="s">
        <v>49</v>
      </c>
      <c r="C11" s="73">
        <v>2006</v>
      </c>
      <c r="D11" s="74"/>
      <c r="E11" s="75" t="s">
        <v>113</v>
      </c>
      <c r="F11" s="74"/>
      <c r="G11" s="73">
        <v>2006</v>
      </c>
      <c r="H11" s="74"/>
      <c r="I11" s="75" t="s">
        <v>113</v>
      </c>
    </row>
    <row r="12" spans="1:9" ht="15">
      <c r="A12" s="31"/>
      <c r="B12" s="29"/>
      <c r="C12" s="29" t="s">
        <v>0</v>
      </c>
      <c r="D12" s="29"/>
      <c r="E12" s="29" t="s">
        <v>0</v>
      </c>
      <c r="F12" s="29"/>
      <c r="G12" s="29" t="s">
        <v>0</v>
      </c>
      <c r="H12" s="29"/>
      <c r="I12" s="70" t="s">
        <v>0</v>
      </c>
    </row>
    <row r="13" spans="1:9" ht="15">
      <c r="A13" s="27"/>
      <c r="B13" s="36"/>
      <c r="C13" s="36"/>
      <c r="D13" s="36"/>
      <c r="E13" s="36"/>
      <c r="F13" s="36"/>
      <c r="G13" s="36"/>
      <c r="H13" s="36"/>
      <c r="I13" s="71"/>
    </row>
    <row r="14" spans="1:9" ht="15">
      <c r="A14" s="27" t="s">
        <v>50</v>
      </c>
      <c r="B14" s="36"/>
      <c r="C14" s="20">
        <v>1108992</v>
      </c>
      <c r="D14" s="20"/>
      <c r="E14" s="20">
        <v>1266316.74</v>
      </c>
      <c r="F14" s="20"/>
      <c r="G14" s="20">
        <v>1108992</v>
      </c>
      <c r="H14" s="20"/>
      <c r="I14" s="20">
        <v>1266316.74</v>
      </c>
    </row>
    <row r="15" spans="1:9" ht="15">
      <c r="A15" s="27"/>
      <c r="B15" s="36"/>
      <c r="C15" s="20"/>
      <c r="D15" s="20"/>
      <c r="E15" s="20"/>
      <c r="F15" s="20"/>
      <c r="G15" s="20"/>
      <c r="H15" s="20"/>
      <c r="I15" s="20"/>
    </row>
    <row r="16" spans="1:9" ht="15">
      <c r="A16" s="27" t="s">
        <v>51</v>
      </c>
      <c r="B16" s="36"/>
      <c r="C16" s="61">
        <v>-384165</v>
      </c>
      <c r="D16" s="20"/>
      <c r="E16" s="61">
        <v>-311033</v>
      </c>
      <c r="F16" s="20"/>
      <c r="G16" s="61">
        <v>-384165</v>
      </c>
      <c r="H16" s="20"/>
      <c r="I16" s="61">
        <v>-311033</v>
      </c>
    </row>
    <row r="17" spans="1:9" ht="15">
      <c r="A17" s="27"/>
      <c r="B17" s="36"/>
      <c r="C17" s="20"/>
      <c r="D17" s="20"/>
      <c r="E17" s="20"/>
      <c r="F17" s="20"/>
      <c r="G17" s="20"/>
      <c r="H17" s="20"/>
      <c r="I17" s="20"/>
    </row>
    <row r="18" spans="1:9" ht="15">
      <c r="A18" s="27" t="s">
        <v>52</v>
      </c>
      <c r="B18" s="36"/>
      <c r="C18" s="20">
        <f>SUM(C14:C16)</f>
        <v>724827</v>
      </c>
      <c r="D18" s="20"/>
      <c r="E18" s="20">
        <f>SUM(E14:E16)</f>
        <v>955283.74</v>
      </c>
      <c r="F18" s="20"/>
      <c r="G18" s="20">
        <f>SUM(G14:G16)</f>
        <v>724827</v>
      </c>
      <c r="H18" s="20"/>
      <c r="I18" s="20">
        <f>SUM(I14:I16)</f>
        <v>955283.74</v>
      </c>
    </row>
    <row r="19" spans="1:9" ht="15">
      <c r="A19" s="27"/>
      <c r="B19" s="36"/>
      <c r="C19" s="20"/>
      <c r="D19" s="20"/>
      <c r="E19" s="60"/>
      <c r="F19" s="20"/>
      <c r="G19" s="20"/>
      <c r="H19" s="20"/>
      <c r="I19" s="60"/>
    </row>
    <row r="20" spans="1:9" ht="15">
      <c r="A20" s="27" t="s">
        <v>53</v>
      </c>
      <c r="B20" s="36"/>
      <c r="C20" s="20">
        <v>50282</v>
      </c>
      <c r="D20" s="20"/>
      <c r="E20" s="60">
        <v>4346</v>
      </c>
      <c r="F20" s="20"/>
      <c r="G20" s="20">
        <v>50282</v>
      </c>
      <c r="H20" s="20"/>
      <c r="I20" s="60">
        <v>4346</v>
      </c>
    </row>
    <row r="21" spans="1:9" ht="15">
      <c r="A21" s="27"/>
      <c r="B21" s="36"/>
      <c r="C21" s="20"/>
      <c r="D21" s="20"/>
      <c r="E21" s="60"/>
      <c r="F21" s="20"/>
      <c r="G21" s="20"/>
      <c r="H21" s="20"/>
      <c r="I21" s="60"/>
    </row>
    <row r="22" spans="1:9" ht="15">
      <c r="A22" s="27" t="s">
        <v>54</v>
      </c>
      <c r="B22" s="36"/>
      <c r="C22" s="20">
        <v>-43750</v>
      </c>
      <c r="D22" s="20"/>
      <c r="E22" s="60">
        <v>-3282</v>
      </c>
      <c r="F22" s="20"/>
      <c r="G22" s="20">
        <v>-43750</v>
      </c>
      <c r="H22" s="20"/>
      <c r="I22" s="60">
        <v>-3282</v>
      </c>
    </row>
    <row r="23" spans="1:9" ht="15">
      <c r="A23" s="27"/>
      <c r="B23" s="36"/>
      <c r="C23" s="20"/>
      <c r="D23" s="20"/>
      <c r="E23" s="60"/>
      <c r="F23" s="20"/>
      <c r="G23" s="20"/>
      <c r="H23" s="20"/>
      <c r="I23" s="60"/>
    </row>
    <row r="24" spans="1:9" ht="15">
      <c r="A24" s="27" t="s">
        <v>55</v>
      </c>
      <c r="B24" s="36"/>
      <c r="C24" s="20">
        <v>-56259</v>
      </c>
      <c r="D24" s="20"/>
      <c r="E24" s="60">
        <v>-25406</v>
      </c>
      <c r="F24" s="20"/>
      <c r="G24" s="20">
        <v>-56259</v>
      </c>
      <c r="H24" s="20"/>
      <c r="I24" s="60">
        <v>-25406</v>
      </c>
    </row>
    <row r="25" spans="1:9" ht="15">
      <c r="A25" s="27"/>
      <c r="B25" s="36"/>
      <c r="C25" s="20"/>
      <c r="D25" s="20"/>
      <c r="E25" s="60"/>
      <c r="F25" s="20"/>
      <c r="G25" s="20"/>
      <c r="H25" s="20"/>
      <c r="I25" s="60"/>
    </row>
    <row r="26" spans="1:9" ht="15">
      <c r="A26" s="27" t="s">
        <v>56</v>
      </c>
      <c r="B26" s="36"/>
      <c r="C26" s="20">
        <v>-88289</v>
      </c>
      <c r="D26" s="20"/>
      <c r="E26" s="60">
        <v>-54943</v>
      </c>
      <c r="F26" s="20"/>
      <c r="G26" s="20">
        <v>-88289</v>
      </c>
      <c r="H26" s="20"/>
      <c r="I26" s="60">
        <v>-54943</v>
      </c>
    </row>
    <row r="27" spans="1:9" ht="15">
      <c r="A27" s="27"/>
      <c r="B27" s="36"/>
      <c r="C27" s="20"/>
      <c r="D27" s="20"/>
      <c r="E27" s="60"/>
      <c r="F27" s="20"/>
      <c r="G27" s="20"/>
      <c r="H27" s="20"/>
      <c r="I27" s="60"/>
    </row>
    <row r="28" spans="1:9" ht="15">
      <c r="A28" s="27" t="s">
        <v>57</v>
      </c>
      <c r="B28" s="36"/>
      <c r="C28" s="20">
        <v>-649</v>
      </c>
      <c r="D28" s="20"/>
      <c r="E28" s="60">
        <v>-1216</v>
      </c>
      <c r="F28" s="20"/>
      <c r="G28" s="63">
        <v>-649</v>
      </c>
      <c r="H28" s="20"/>
      <c r="I28" s="60">
        <v>-1216</v>
      </c>
    </row>
    <row r="29" spans="1:9" ht="15">
      <c r="A29" s="27"/>
      <c r="B29" s="36"/>
      <c r="C29" s="61"/>
      <c r="D29" s="20"/>
      <c r="E29" s="62"/>
      <c r="F29" s="20"/>
      <c r="G29" s="61"/>
      <c r="H29" s="20"/>
      <c r="I29" s="62"/>
    </row>
    <row r="30" spans="1:9" ht="15">
      <c r="A30" s="31" t="s">
        <v>58</v>
      </c>
      <c r="B30" s="36"/>
      <c r="C30" s="79">
        <f>SUM(C18:C28)</f>
        <v>586162</v>
      </c>
      <c r="D30" s="20"/>
      <c r="E30" s="78">
        <f>SUM(E18:E28)</f>
        <v>874782.74</v>
      </c>
      <c r="F30" s="79"/>
      <c r="G30" s="79">
        <f>SUM(G18:G28)</f>
        <v>586162</v>
      </c>
      <c r="H30" s="79"/>
      <c r="I30" s="78">
        <f>SUM(I18:I28)</f>
        <v>874782.74</v>
      </c>
    </row>
    <row r="31" spans="1:9" ht="15">
      <c r="A31" s="27"/>
      <c r="B31" s="36"/>
      <c r="C31" s="20"/>
      <c r="D31" s="20"/>
      <c r="E31" s="60"/>
      <c r="F31" s="20"/>
      <c r="G31" s="20"/>
      <c r="H31" s="20"/>
      <c r="I31" s="60"/>
    </row>
    <row r="32" spans="1:9" ht="15">
      <c r="A32" s="27" t="s">
        <v>59</v>
      </c>
      <c r="B32" s="36">
        <v>17</v>
      </c>
      <c r="C32" s="20">
        <v>-8000</v>
      </c>
      <c r="D32" s="20"/>
      <c r="E32" s="60">
        <v>-54791</v>
      </c>
      <c r="F32" s="20"/>
      <c r="G32" s="20">
        <v>-8000</v>
      </c>
      <c r="H32" s="20"/>
      <c r="I32" s="60">
        <v>-54791</v>
      </c>
    </row>
    <row r="33" spans="1:9" ht="15">
      <c r="A33" s="27"/>
      <c r="B33" s="36"/>
      <c r="C33" s="61"/>
      <c r="D33" s="20"/>
      <c r="E33" s="62"/>
      <c r="F33" s="20"/>
      <c r="G33" s="61"/>
      <c r="H33" s="20"/>
      <c r="I33" s="62"/>
    </row>
    <row r="34" spans="1:9" ht="15">
      <c r="A34" s="31" t="s">
        <v>60</v>
      </c>
      <c r="B34" s="36"/>
      <c r="C34" s="81">
        <f>SUM(C30:C33)</f>
        <v>578162</v>
      </c>
      <c r="D34" s="20"/>
      <c r="E34" s="80">
        <f>SUM(E30:E32)</f>
        <v>819991.74</v>
      </c>
      <c r="F34" s="79"/>
      <c r="G34" s="81">
        <f>SUM(G30:G33)</f>
        <v>578162</v>
      </c>
      <c r="H34" s="79"/>
      <c r="I34" s="80">
        <f>SUM(I30:I32)</f>
        <v>819991.74</v>
      </c>
    </row>
    <row r="35" spans="1:9" ht="15">
      <c r="A35" s="27"/>
      <c r="B35" s="36"/>
      <c r="C35" s="20"/>
      <c r="D35" s="20"/>
      <c r="E35" s="60"/>
      <c r="F35" s="20"/>
      <c r="G35" s="20"/>
      <c r="H35" s="20"/>
      <c r="I35" s="60"/>
    </row>
    <row r="36" spans="1:9" ht="15">
      <c r="A36" s="27"/>
      <c r="B36" s="36"/>
      <c r="C36" s="20"/>
      <c r="D36" s="20"/>
      <c r="E36" s="60"/>
      <c r="F36" s="20"/>
      <c r="G36" s="20"/>
      <c r="H36" s="20"/>
      <c r="I36" s="60"/>
    </row>
    <row r="37" spans="1:9" ht="15">
      <c r="A37" s="27" t="s">
        <v>61</v>
      </c>
      <c r="B37" s="36"/>
      <c r="C37" s="20"/>
      <c r="D37" s="20"/>
      <c r="E37" s="60"/>
      <c r="F37" s="20"/>
      <c r="G37" s="20"/>
      <c r="H37" s="20"/>
      <c r="I37" s="60"/>
    </row>
    <row r="38" spans="1:9" ht="15">
      <c r="A38" s="27"/>
      <c r="B38" s="36"/>
      <c r="C38" s="20"/>
      <c r="D38" s="20"/>
      <c r="E38" s="60"/>
      <c r="F38" s="20"/>
      <c r="G38" s="20"/>
      <c r="H38" s="20"/>
      <c r="I38" s="60"/>
    </row>
    <row r="39" spans="1:9" ht="15">
      <c r="A39" s="27" t="s">
        <v>88</v>
      </c>
      <c r="B39" s="36"/>
      <c r="C39" s="20">
        <v>578162</v>
      </c>
      <c r="D39" s="20"/>
      <c r="E39" s="60">
        <v>819992</v>
      </c>
      <c r="F39" s="20"/>
      <c r="G39" s="20">
        <v>578162</v>
      </c>
      <c r="H39" s="20"/>
      <c r="I39" s="60">
        <v>819992</v>
      </c>
    </row>
    <row r="40" spans="1:9" ht="15">
      <c r="A40" s="27"/>
      <c r="B40" s="36"/>
      <c r="C40" s="20"/>
      <c r="D40" s="20"/>
      <c r="E40" s="60"/>
      <c r="F40" s="20"/>
      <c r="G40" s="20"/>
      <c r="H40" s="20"/>
      <c r="I40" s="60"/>
    </row>
    <row r="41" spans="1:9" ht="15">
      <c r="A41" s="27" t="s">
        <v>89</v>
      </c>
      <c r="B41" s="36"/>
      <c r="C41" s="20">
        <v>0</v>
      </c>
      <c r="D41" s="20"/>
      <c r="E41" s="60">
        <v>0</v>
      </c>
      <c r="F41" s="20"/>
      <c r="G41" s="20">
        <v>0</v>
      </c>
      <c r="H41" s="20"/>
      <c r="I41" s="60">
        <v>0</v>
      </c>
    </row>
    <row r="42" spans="1:9" ht="15">
      <c r="A42" s="27"/>
      <c r="B42" s="36"/>
      <c r="C42" s="20"/>
      <c r="D42" s="20"/>
      <c r="E42" s="60"/>
      <c r="F42" s="20"/>
      <c r="G42" s="20"/>
      <c r="H42" s="20"/>
      <c r="I42" s="60"/>
    </row>
    <row r="43" spans="1:9" ht="15.75" thickBot="1">
      <c r="A43" s="27"/>
      <c r="B43" s="36"/>
      <c r="C43" s="64">
        <f>SUM(C39:C41)</f>
        <v>578162</v>
      </c>
      <c r="D43" s="20"/>
      <c r="E43" s="65">
        <f>SUM(E39:E41)</f>
        <v>819992</v>
      </c>
      <c r="F43" s="20"/>
      <c r="G43" s="64">
        <f>SUM(G39:G41)</f>
        <v>578162</v>
      </c>
      <c r="H43" s="20"/>
      <c r="I43" s="65">
        <f>SUM(I39:I41)</f>
        <v>819992</v>
      </c>
    </row>
    <row r="44" spans="1:9" ht="15">
      <c r="A44" s="27"/>
      <c r="B44" s="36"/>
      <c r="C44" s="20"/>
      <c r="D44" s="20"/>
      <c r="E44" s="60"/>
      <c r="F44" s="20"/>
      <c r="G44" s="20"/>
      <c r="H44" s="20"/>
      <c r="I44" s="60"/>
    </row>
    <row r="45" spans="1:9" ht="15">
      <c r="A45" s="27" t="s">
        <v>112</v>
      </c>
      <c r="B45" s="36">
        <v>29</v>
      </c>
      <c r="C45" s="82">
        <f>+C43/(66800000)*100</f>
        <v>0.8655119760479042</v>
      </c>
      <c r="D45" s="107"/>
      <c r="E45" s="82">
        <f>+E43/(25000000)*100</f>
        <v>3.2799679999999998</v>
      </c>
      <c r="F45" s="107"/>
      <c r="G45" s="82">
        <f>+G43/(66800000)*100</f>
        <v>0.8655119760479042</v>
      </c>
      <c r="H45" s="107"/>
      <c r="I45" s="82">
        <f>+I43/(25000000)*100</f>
        <v>3.2799679999999998</v>
      </c>
    </row>
    <row r="46" spans="1:9" ht="15">
      <c r="A46" s="27" t="s">
        <v>93</v>
      </c>
      <c r="B46" s="36"/>
      <c r="C46" s="106"/>
      <c r="D46" s="20"/>
      <c r="E46" s="82"/>
      <c r="F46" s="20"/>
      <c r="G46" s="106"/>
      <c r="H46" s="20"/>
      <c r="I46" s="82"/>
    </row>
    <row r="47" spans="1:9" ht="15">
      <c r="A47" s="27" t="s">
        <v>95</v>
      </c>
      <c r="B47" s="36"/>
      <c r="C47" s="106"/>
      <c r="D47" s="20"/>
      <c r="E47" s="82"/>
      <c r="F47" s="20"/>
      <c r="G47" s="106"/>
      <c r="H47" s="20"/>
      <c r="I47" s="82"/>
    </row>
    <row r="48" spans="1:9" ht="15">
      <c r="A48" s="27"/>
      <c r="B48" s="36"/>
      <c r="C48" s="106"/>
      <c r="D48" s="20"/>
      <c r="E48" s="82"/>
      <c r="F48" s="20"/>
      <c r="G48" s="106"/>
      <c r="H48" s="20"/>
      <c r="I48" s="82"/>
    </row>
    <row r="49" spans="1:9" ht="15">
      <c r="A49" s="67"/>
      <c r="B49" s="36"/>
      <c r="C49" s="66"/>
      <c r="D49" s="20"/>
      <c r="E49" s="60"/>
      <c r="F49" s="20"/>
      <c r="G49" s="66"/>
      <c r="H49" s="20"/>
      <c r="I49" s="60"/>
    </row>
    <row r="50" spans="1:9" ht="15">
      <c r="A50" s="27" t="s">
        <v>114</v>
      </c>
      <c r="B50" s="36"/>
      <c r="C50" s="27"/>
      <c r="D50" s="27"/>
      <c r="E50" s="27"/>
      <c r="F50" s="27"/>
      <c r="G50" s="27"/>
      <c r="H50" s="27"/>
      <c r="I50" s="27"/>
    </row>
    <row r="51" spans="1:9" ht="15">
      <c r="A51" s="27" t="s">
        <v>124</v>
      </c>
      <c r="B51" s="36"/>
      <c r="C51" s="27"/>
      <c r="D51" s="27"/>
      <c r="E51" s="27"/>
      <c r="F51" s="27"/>
      <c r="G51" s="27"/>
      <c r="H51" s="27"/>
      <c r="I51" s="27"/>
    </row>
    <row r="52" spans="1:9" ht="15">
      <c r="A52" s="27" t="s">
        <v>125</v>
      </c>
      <c r="B52" s="36"/>
      <c r="C52" s="27"/>
      <c r="D52" s="27"/>
      <c r="E52" s="27"/>
      <c r="F52" s="27"/>
      <c r="G52" s="27"/>
      <c r="H52" s="27"/>
      <c r="I52" s="27"/>
    </row>
    <row r="53" spans="1:9" ht="15">
      <c r="A53" s="27"/>
      <c r="B53" s="36"/>
      <c r="C53" s="27"/>
      <c r="D53" s="27"/>
      <c r="E53" s="27"/>
      <c r="F53" s="27"/>
      <c r="G53" s="27"/>
      <c r="H53" s="27"/>
      <c r="I53" s="27"/>
    </row>
    <row r="54" spans="1:9" ht="15">
      <c r="A54" s="27" t="s">
        <v>123</v>
      </c>
      <c r="B54" s="36"/>
      <c r="C54" s="27"/>
      <c r="D54" s="27"/>
      <c r="E54" s="27"/>
      <c r="F54" s="27"/>
      <c r="G54" s="27"/>
      <c r="H54" s="27"/>
      <c r="I54" s="27"/>
    </row>
    <row r="55" spans="1:9" ht="15">
      <c r="A55" s="119"/>
      <c r="B55" s="36"/>
      <c r="C55" s="27"/>
      <c r="D55" s="27"/>
      <c r="E55" s="27"/>
      <c r="F55" s="27"/>
      <c r="G55" s="27"/>
      <c r="H55" s="27"/>
      <c r="I55" s="27"/>
    </row>
    <row r="56" spans="1:9" ht="15">
      <c r="A56" s="88" t="s">
        <v>109</v>
      </c>
      <c r="B56" s="76"/>
      <c r="C56" s="76"/>
      <c r="D56" s="76"/>
      <c r="E56" s="76"/>
      <c r="F56" s="76"/>
      <c r="G56" s="76"/>
      <c r="H56" s="76"/>
      <c r="I56" s="76"/>
    </row>
    <row r="57" spans="1:9" ht="15">
      <c r="A57" s="88" t="s">
        <v>115</v>
      </c>
      <c r="B57" s="76"/>
      <c r="C57" s="76"/>
      <c r="D57" s="76"/>
      <c r="E57" s="76"/>
      <c r="F57" s="76"/>
      <c r="G57" s="76"/>
      <c r="H57" s="76"/>
      <c r="I57" s="76"/>
    </row>
    <row r="58" spans="1:7" ht="15">
      <c r="A58" s="44"/>
      <c r="B58" s="50"/>
      <c r="C58" s="27"/>
      <c r="D58" s="27"/>
      <c r="E58" s="27"/>
      <c r="F58" s="27"/>
      <c r="G58" s="27"/>
    </row>
    <row r="59" spans="1:6" ht="15">
      <c r="A59" s="44"/>
      <c r="B59" s="50"/>
      <c r="C59" s="44"/>
      <c r="D59" s="44"/>
      <c r="E59" s="44"/>
      <c r="F59" s="44"/>
    </row>
    <row r="60" spans="1:6" ht="15">
      <c r="A60" s="44"/>
      <c r="B60" s="50"/>
      <c r="C60" s="44"/>
      <c r="D60" s="44"/>
      <c r="E60" s="44"/>
      <c r="F60" s="44"/>
    </row>
  </sheetData>
  <mergeCells count="6">
    <mergeCell ref="C10:E10"/>
    <mergeCell ref="G10:I10"/>
    <mergeCell ref="C8:E8"/>
    <mergeCell ref="G8:I8"/>
    <mergeCell ref="C9:E9"/>
    <mergeCell ref="G9:I9"/>
  </mergeCells>
  <printOptions/>
  <pageMargins left="0.87" right="0.38" top="0.65" bottom="0.7875" header="0.3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="60" zoomScaleNormal="80" workbookViewId="0" topLeftCell="A1">
      <selection activeCell="A1" sqref="A1"/>
    </sheetView>
  </sheetViews>
  <sheetFormatPr defaultColWidth="9.140625" defaultRowHeight="12.75"/>
  <cols>
    <col min="1" max="1" width="5.00390625" style="3" customWidth="1"/>
    <col min="2" max="2" width="30.7109375" style="3" customWidth="1"/>
    <col min="3" max="3" width="6.421875" style="11" customWidth="1"/>
    <col min="4" max="4" width="4.7109375" style="11" customWidth="1"/>
    <col min="5" max="5" width="18.7109375" style="3" customWidth="1"/>
    <col min="6" max="6" width="4.7109375" style="3" customWidth="1"/>
    <col min="7" max="7" width="21.28125" style="3" customWidth="1"/>
    <col min="8" max="8" width="26.8515625" style="3" customWidth="1"/>
    <col min="9" max="16384" width="0" style="3" hidden="1" customWidth="1"/>
  </cols>
  <sheetData>
    <row r="1" spans="1:7" ht="15">
      <c r="A1" s="1" t="s">
        <v>21</v>
      </c>
      <c r="B1" s="2"/>
      <c r="C1" s="2"/>
      <c r="D1" s="2"/>
      <c r="E1" s="2"/>
      <c r="F1" s="2"/>
      <c r="G1" s="2"/>
    </row>
    <row r="2" spans="1:7" ht="15.75">
      <c r="A2" s="4"/>
      <c r="B2" s="2"/>
      <c r="C2" s="2"/>
      <c r="D2" s="2"/>
      <c r="E2" s="2"/>
      <c r="F2" s="2"/>
      <c r="G2" s="2"/>
    </row>
    <row r="3" spans="1:7" ht="15">
      <c r="A3" s="2" t="s">
        <v>68</v>
      </c>
      <c r="B3" s="2"/>
      <c r="C3" s="2"/>
      <c r="D3" s="2"/>
      <c r="E3" s="2"/>
      <c r="F3" s="2"/>
      <c r="G3" s="2"/>
    </row>
    <row r="4" spans="1:7" ht="15">
      <c r="A4" s="2" t="s">
        <v>62</v>
      </c>
      <c r="B4" s="2"/>
      <c r="C4" s="2"/>
      <c r="D4" s="2"/>
      <c r="E4" s="2"/>
      <c r="F4" s="2"/>
      <c r="G4" s="2"/>
    </row>
    <row r="5" spans="1:7" ht="15" customHeight="1">
      <c r="A5" s="5"/>
      <c r="B5" s="6"/>
      <c r="C5" s="7"/>
      <c r="D5" s="7"/>
      <c r="E5" s="6"/>
      <c r="F5" s="6"/>
      <c r="G5" s="6"/>
    </row>
    <row r="6" spans="1:7" ht="15">
      <c r="A6" s="6"/>
      <c r="B6" s="6"/>
      <c r="C6" s="7"/>
      <c r="D6" s="7"/>
      <c r="E6" s="8"/>
      <c r="F6" s="6"/>
      <c r="G6" s="8"/>
    </row>
    <row r="7" spans="1:7" ht="15">
      <c r="A7" s="6"/>
      <c r="B7" s="6"/>
      <c r="C7" s="9" t="s">
        <v>49</v>
      </c>
      <c r="D7" s="7"/>
      <c r="E7" s="83" t="s">
        <v>63</v>
      </c>
      <c r="F7" s="7"/>
      <c r="G7" s="83" t="s">
        <v>64</v>
      </c>
    </row>
    <row r="8" spans="1:7" ht="15">
      <c r="A8" s="6"/>
      <c r="B8" s="6"/>
      <c r="C8" s="9"/>
      <c r="D8" s="7"/>
      <c r="E8" s="83" t="s">
        <v>65</v>
      </c>
      <c r="F8" s="7"/>
      <c r="G8" s="83" t="s">
        <v>66</v>
      </c>
    </row>
    <row r="9" spans="3:7" ht="14.25" customHeight="1">
      <c r="C9" s="10"/>
      <c r="E9" s="9" t="s">
        <v>0</v>
      </c>
      <c r="F9" s="12"/>
      <c r="G9" s="9" t="s">
        <v>0</v>
      </c>
    </row>
    <row r="10" spans="1:7" ht="14.25" customHeight="1">
      <c r="A10" s="6" t="s">
        <v>78</v>
      </c>
      <c r="C10" s="10"/>
      <c r="E10" s="9"/>
      <c r="F10" s="12"/>
      <c r="G10" s="9"/>
    </row>
    <row r="11" spans="3:7" ht="14.25" customHeight="1">
      <c r="C11" s="10"/>
      <c r="E11" s="9"/>
      <c r="F11" s="12"/>
      <c r="G11" s="9"/>
    </row>
    <row r="12" spans="1:7" ht="15.75" customHeight="1">
      <c r="A12" s="6" t="s">
        <v>69</v>
      </c>
      <c r="C12" s="10"/>
      <c r="E12" s="13"/>
      <c r="F12" s="13"/>
      <c r="G12" s="13"/>
    </row>
    <row r="13" spans="1:7" ht="15.75" customHeight="1">
      <c r="A13" s="6"/>
      <c r="C13" s="10"/>
      <c r="E13" s="13"/>
      <c r="F13" s="13"/>
      <c r="G13" s="13"/>
    </row>
    <row r="14" spans="1:7" ht="15">
      <c r="A14" s="3" t="s">
        <v>79</v>
      </c>
      <c r="E14" s="13">
        <v>1190264</v>
      </c>
      <c r="F14" s="13"/>
      <c r="G14" s="14">
        <v>1208840</v>
      </c>
    </row>
    <row r="15" spans="1:7" ht="15">
      <c r="A15" s="3" t="s">
        <v>34</v>
      </c>
      <c r="E15" s="13">
        <v>0</v>
      </c>
      <c r="F15" s="13"/>
      <c r="G15" s="14">
        <v>0</v>
      </c>
    </row>
    <row r="16" spans="1:7" ht="15">
      <c r="A16" s="3" t="s">
        <v>22</v>
      </c>
      <c r="E16" s="13">
        <v>697902</v>
      </c>
      <c r="F16" s="13"/>
      <c r="G16" s="14">
        <v>639874</v>
      </c>
    </row>
    <row r="17" spans="1:7" ht="15">
      <c r="A17" s="3" t="s">
        <v>35</v>
      </c>
      <c r="E17" s="13">
        <v>46222</v>
      </c>
      <c r="F17" s="13"/>
      <c r="G17" s="14">
        <v>46222</v>
      </c>
    </row>
    <row r="18" spans="5:7" ht="15">
      <c r="E18" s="68">
        <f>SUM(E14:E17)</f>
        <v>1934388</v>
      </c>
      <c r="F18" s="13"/>
      <c r="G18" s="68">
        <f>SUM(G14:G17)</f>
        <v>1894936</v>
      </c>
    </row>
    <row r="19" spans="5:7" ht="15">
      <c r="E19" s="13"/>
      <c r="F19" s="13"/>
      <c r="G19" s="14"/>
    </row>
    <row r="20" spans="1:7" ht="15">
      <c r="A20" s="6" t="s">
        <v>70</v>
      </c>
      <c r="E20" s="13"/>
      <c r="F20" s="13"/>
      <c r="G20" s="13"/>
    </row>
    <row r="21" spans="1:7" ht="15">
      <c r="A21" s="6"/>
      <c r="E21" s="13"/>
      <c r="F21" s="13"/>
      <c r="G21" s="13"/>
    </row>
    <row r="22" spans="1:7" ht="15">
      <c r="A22" s="3" t="s">
        <v>1</v>
      </c>
      <c r="E22" s="13">
        <v>196695</v>
      </c>
      <c r="F22" s="13"/>
      <c r="G22" s="14">
        <v>196695</v>
      </c>
    </row>
    <row r="23" spans="1:7" ht="15">
      <c r="A23" s="3" t="s">
        <v>23</v>
      </c>
      <c r="E23" s="13">
        <v>1743045.82</v>
      </c>
      <c r="F23" s="13"/>
      <c r="G23" s="14">
        <v>1018401</v>
      </c>
    </row>
    <row r="24" spans="1:7" ht="15">
      <c r="A24" s="3" t="s">
        <v>41</v>
      </c>
      <c r="E24" s="13">
        <v>3670</v>
      </c>
      <c r="F24" s="13"/>
      <c r="G24" s="14">
        <v>4008</v>
      </c>
    </row>
    <row r="25" spans="1:7" ht="15">
      <c r="A25" s="3" t="s">
        <v>24</v>
      </c>
      <c r="E25" s="13">
        <v>228163</v>
      </c>
      <c r="F25" s="13"/>
      <c r="G25" s="14">
        <v>192830</v>
      </c>
    </row>
    <row r="26" spans="1:7" ht="15">
      <c r="A26" s="3" t="s">
        <v>90</v>
      </c>
      <c r="E26" s="13">
        <v>289323.9</v>
      </c>
      <c r="F26" s="13"/>
      <c r="G26" s="14">
        <v>201484</v>
      </c>
    </row>
    <row r="27" spans="1:7" ht="15">
      <c r="A27" s="3" t="s">
        <v>38</v>
      </c>
      <c r="E27" s="13">
        <v>6755278</v>
      </c>
      <c r="F27" s="13"/>
      <c r="G27" s="14">
        <v>5860821</v>
      </c>
    </row>
    <row r="28" spans="1:7" ht="15">
      <c r="A28" s="3" t="s">
        <v>2</v>
      </c>
      <c r="E28" s="13">
        <v>160607</v>
      </c>
      <c r="F28" s="13"/>
      <c r="G28" s="14">
        <v>1464986</v>
      </c>
    </row>
    <row r="29" spans="5:7" ht="15">
      <c r="E29" s="15">
        <f>SUM(E22:E28)</f>
        <v>9376782.72</v>
      </c>
      <c r="F29" s="13"/>
      <c r="G29" s="15">
        <f>SUM(G22:G28)</f>
        <v>8939225</v>
      </c>
    </row>
    <row r="30" spans="5:7" ht="15">
      <c r="E30" s="13"/>
      <c r="F30" s="13"/>
      <c r="G30" s="13"/>
    </row>
    <row r="31" spans="1:7" ht="15.75" thickBot="1">
      <c r="A31" s="6" t="s">
        <v>80</v>
      </c>
      <c r="E31" s="99">
        <f>+E18+E29</f>
        <v>11311170.72</v>
      </c>
      <c r="F31" s="13"/>
      <c r="G31" s="99">
        <f>+G18+G29</f>
        <v>10834161</v>
      </c>
    </row>
    <row r="32" spans="5:7" ht="15">
      <c r="E32" s="13"/>
      <c r="F32" s="13"/>
      <c r="G32" s="13"/>
    </row>
    <row r="33" spans="5:7" ht="15">
      <c r="E33" s="13"/>
      <c r="F33" s="13"/>
      <c r="G33" s="13"/>
    </row>
    <row r="34" spans="1:7" ht="15">
      <c r="A34" s="6" t="s">
        <v>81</v>
      </c>
      <c r="E34" s="13"/>
      <c r="F34" s="13"/>
      <c r="G34" s="13"/>
    </row>
    <row r="35" spans="5:7" ht="15">
      <c r="E35" s="13"/>
      <c r="F35" s="13"/>
      <c r="G35" s="13"/>
    </row>
    <row r="36" spans="1:7" ht="15">
      <c r="A36" s="6" t="s">
        <v>82</v>
      </c>
      <c r="E36" s="13"/>
      <c r="F36" s="13"/>
      <c r="G36" s="13"/>
    </row>
    <row r="37" spans="5:7" ht="15">
      <c r="E37" s="13"/>
      <c r="F37" s="13"/>
      <c r="G37" s="14"/>
    </row>
    <row r="38" spans="1:7" ht="15">
      <c r="A38" s="3" t="s">
        <v>26</v>
      </c>
      <c r="E38" s="13">
        <f>3340000*2</f>
        <v>6680000</v>
      </c>
      <c r="F38" s="13"/>
      <c r="G38" s="14">
        <v>6680000</v>
      </c>
    </row>
    <row r="39" spans="1:7" ht="15">
      <c r="A39" s="3" t="s">
        <v>36</v>
      </c>
      <c r="E39" s="13">
        <v>1739455</v>
      </c>
      <c r="F39" s="13"/>
      <c r="G39" s="14">
        <v>1739455</v>
      </c>
    </row>
    <row r="40" spans="1:7" ht="15">
      <c r="A40" s="3" t="s">
        <v>92</v>
      </c>
      <c r="E40" s="13">
        <v>2641757</v>
      </c>
      <c r="F40" s="13"/>
      <c r="G40" s="14">
        <v>334769</v>
      </c>
    </row>
    <row r="41" spans="5:7" ht="15">
      <c r="E41" s="13"/>
      <c r="F41" s="13"/>
      <c r="G41" s="14"/>
    </row>
    <row r="42" spans="1:7" ht="15.75" thickBot="1">
      <c r="A42" s="6" t="s">
        <v>83</v>
      </c>
      <c r="E42" s="17">
        <f>SUM(E38:E40)</f>
        <v>11061212</v>
      </c>
      <c r="F42" s="13"/>
      <c r="G42" s="17">
        <f>SUM(G38:G40)</f>
        <v>8754224</v>
      </c>
    </row>
    <row r="43" spans="5:7" ht="15.75" thickTop="1">
      <c r="E43" s="13"/>
      <c r="F43" s="13"/>
      <c r="G43" s="14"/>
    </row>
    <row r="44" spans="1:7" ht="15">
      <c r="A44" s="6" t="s">
        <v>105</v>
      </c>
      <c r="E44" s="13"/>
      <c r="F44" s="13"/>
      <c r="G44" s="14"/>
    </row>
    <row r="45" spans="1:7" ht="15">
      <c r="A45" s="3" t="s">
        <v>94</v>
      </c>
      <c r="C45" s="11" t="s">
        <v>101</v>
      </c>
      <c r="E45" s="13">
        <v>0</v>
      </c>
      <c r="F45" s="13"/>
      <c r="G45" s="14">
        <v>1728826</v>
      </c>
    </row>
    <row r="46" spans="5:7" ht="15">
      <c r="E46" s="13"/>
      <c r="F46" s="13"/>
      <c r="G46" s="14"/>
    </row>
    <row r="47" spans="1:7" ht="15">
      <c r="A47" s="6" t="s">
        <v>106</v>
      </c>
      <c r="E47" s="68">
        <f>SUM(E45:E46)</f>
        <v>0</v>
      </c>
      <c r="F47" s="13"/>
      <c r="G47" s="117">
        <f>SUM(G45:G46)</f>
        <v>1728826</v>
      </c>
    </row>
    <row r="48" spans="5:7" ht="15">
      <c r="E48" s="13"/>
      <c r="F48" s="13"/>
      <c r="G48" s="14"/>
    </row>
    <row r="49" spans="1:7" ht="15">
      <c r="A49" s="6" t="s">
        <v>84</v>
      </c>
      <c r="E49" s="13"/>
      <c r="F49" s="13"/>
      <c r="G49" s="13"/>
    </row>
    <row r="50" spans="1:7" ht="15">
      <c r="A50" s="3" t="s">
        <v>40</v>
      </c>
      <c r="E50" s="13">
        <v>99604</v>
      </c>
      <c r="F50" s="13"/>
      <c r="G50" s="14">
        <v>105105</v>
      </c>
    </row>
    <row r="51" spans="1:7" ht="15">
      <c r="A51" s="3" t="s">
        <v>25</v>
      </c>
      <c r="E51" s="13">
        <v>123364</v>
      </c>
      <c r="F51" s="13"/>
      <c r="G51" s="14">
        <v>227356</v>
      </c>
    </row>
    <row r="52" spans="1:7" ht="15">
      <c r="A52" s="3" t="s">
        <v>91</v>
      </c>
      <c r="E52" s="13">
        <v>26991</v>
      </c>
      <c r="F52" s="13"/>
      <c r="G52" s="14">
        <v>18650</v>
      </c>
    </row>
    <row r="53" spans="5:7" ht="15">
      <c r="E53" s="13"/>
      <c r="F53" s="13"/>
      <c r="G53" s="14"/>
    </row>
    <row r="54" spans="1:7" ht="15">
      <c r="A54" s="6" t="s">
        <v>85</v>
      </c>
      <c r="E54" s="15">
        <f>SUM(E50:E52)</f>
        <v>249959</v>
      </c>
      <c r="F54" s="13"/>
      <c r="G54" s="16">
        <f>SUM(G50:G52)</f>
        <v>351111</v>
      </c>
    </row>
    <row r="55" spans="5:7" ht="15">
      <c r="E55" s="13"/>
      <c r="F55" s="13"/>
      <c r="G55" s="14"/>
    </row>
    <row r="56" spans="1:7" ht="15.75" thickBot="1">
      <c r="A56" s="6" t="s">
        <v>86</v>
      </c>
      <c r="E56" s="100">
        <f>+E42+E54</f>
        <v>11311171</v>
      </c>
      <c r="F56" s="13"/>
      <c r="G56" s="100">
        <f>+G42+G47+G54</f>
        <v>10834161</v>
      </c>
    </row>
    <row r="57" spans="5:7" ht="15">
      <c r="E57" s="13"/>
      <c r="F57" s="13"/>
      <c r="G57" s="14"/>
    </row>
    <row r="58" spans="1:7" ht="15">
      <c r="A58" s="3" t="s">
        <v>96</v>
      </c>
      <c r="E58" s="101">
        <f>+E42/66800000*100</f>
        <v>16.558700598802396</v>
      </c>
      <c r="F58" s="108"/>
      <c r="G58" s="101">
        <f>+G42/66800000*100</f>
        <v>13.105125748502994</v>
      </c>
    </row>
    <row r="59" spans="1:7" ht="15">
      <c r="A59" s="3" t="s">
        <v>97</v>
      </c>
      <c r="E59" s="21"/>
      <c r="F59" s="21"/>
      <c r="G59" s="101"/>
    </row>
    <row r="60" spans="1:7" ht="15">
      <c r="A60" s="3" t="s">
        <v>98</v>
      </c>
      <c r="E60" s="21"/>
      <c r="F60" s="21"/>
      <c r="G60" s="101"/>
    </row>
    <row r="61" spans="5:7" ht="15">
      <c r="E61" s="21"/>
      <c r="F61" s="21"/>
      <c r="G61" s="101"/>
    </row>
    <row r="62" spans="5:7" ht="15">
      <c r="E62" s="21"/>
      <c r="F62" s="21"/>
      <c r="G62" s="14"/>
    </row>
    <row r="63" spans="1:7" ht="15">
      <c r="A63" s="88" t="s">
        <v>77</v>
      </c>
      <c r="E63" s="13"/>
      <c r="F63" s="13"/>
      <c r="G63" s="13"/>
    </row>
    <row r="64" spans="1:8" ht="15.75" customHeight="1">
      <c r="A64" s="88" t="s">
        <v>117</v>
      </c>
      <c r="B64" s="85"/>
      <c r="C64" s="85"/>
      <c r="D64" s="85"/>
      <c r="E64" s="85"/>
      <c r="F64" s="85"/>
      <c r="G64" s="85"/>
      <c r="H64" s="23"/>
    </row>
    <row r="65" spans="1:8" ht="15">
      <c r="A65" s="90" t="s">
        <v>116</v>
      </c>
      <c r="B65" s="85"/>
      <c r="C65" s="85"/>
      <c r="D65" s="85"/>
      <c r="E65" s="85"/>
      <c r="F65" s="85"/>
      <c r="G65" s="85"/>
      <c r="H65" s="89"/>
    </row>
    <row r="66" spans="1:7" ht="15">
      <c r="A66" s="86"/>
      <c r="B66" s="86"/>
      <c r="C66" s="18"/>
      <c r="D66" s="19"/>
      <c r="E66" s="18"/>
      <c r="F66" s="20"/>
      <c r="G66" s="20"/>
    </row>
    <row r="67" spans="1:10" ht="15.75" customHeight="1">
      <c r="A67" s="88"/>
      <c r="B67" s="87"/>
      <c r="C67" s="87"/>
      <c r="D67" s="87"/>
      <c r="E67" s="87"/>
      <c r="F67" s="87"/>
      <c r="G67" s="87"/>
      <c r="H67" s="24"/>
      <c r="I67" s="24"/>
      <c r="J67" s="24"/>
    </row>
    <row r="68" spans="1:10" ht="15">
      <c r="A68" s="87"/>
      <c r="B68" s="87"/>
      <c r="C68" s="87"/>
      <c r="D68" s="87"/>
      <c r="E68" s="87"/>
      <c r="F68" s="87"/>
      <c r="G68" s="87"/>
      <c r="H68" s="24"/>
      <c r="I68" s="24"/>
      <c r="J68" s="24"/>
    </row>
  </sheetData>
  <printOptions horizontalCentered="1"/>
  <pageMargins left="0.49" right="0.44" top="0.3937007874015748" bottom="0.31496062992125984" header="0.1968503937007874" footer="0.275590551181102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80" zoomScaleNormal="80" workbookViewId="0" topLeftCell="A7">
      <selection activeCell="A36" sqref="A36"/>
    </sheetView>
  </sheetViews>
  <sheetFormatPr defaultColWidth="9.140625" defaultRowHeight="12.75"/>
  <cols>
    <col min="1" max="1" width="36.7109375" style="27" customWidth="1"/>
    <col min="2" max="2" width="6.8515625" style="27" customWidth="1"/>
    <col min="3" max="3" width="13.7109375" style="27" customWidth="1"/>
    <col min="4" max="4" width="2.8515625" style="27" customWidth="1"/>
    <col min="5" max="5" width="17.00390625" style="27" customWidth="1"/>
    <col min="6" max="6" width="3.28125" style="27" customWidth="1"/>
    <col min="7" max="7" width="14.140625" style="27" customWidth="1"/>
    <col min="8" max="8" width="2.8515625" style="27" customWidth="1"/>
    <col min="9" max="9" width="15.57421875" style="30" customWidth="1"/>
    <col min="10" max="10" width="4.57421875" style="27" customWidth="1"/>
    <col min="11" max="11" width="13.7109375" style="27" hidden="1" customWidth="1"/>
    <col min="12" max="17" width="9.8515625" style="27" hidden="1" customWidth="1"/>
    <col min="18" max="16384" width="0" style="27" hidden="1" customWidth="1"/>
  </cols>
  <sheetData>
    <row r="1" spans="1:10" ht="15">
      <c r="A1" s="1" t="s">
        <v>21</v>
      </c>
      <c r="B1" s="1"/>
      <c r="C1" s="25"/>
      <c r="D1" s="25"/>
      <c r="E1" s="25"/>
      <c r="F1" s="25"/>
      <c r="G1" s="25"/>
      <c r="H1" s="25"/>
      <c r="I1" s="26"/>
      <c r="J1" s="25"/>
    </row>
    <row r="2" spans="1:10" ht="15.75">
      <c r="A2" s="4"/>
      <c r="B2" s="4"/>
      <c r="C2" s="25"/>
      <c r="D2" s="25"/>
      <c r="E2" s="25"/>
      <c r="F2" s="25"/>
      <c r="G2" s="25"/>
      <c r="H2" s="25"/>
      <c r="I2" s="26"/>
      <c r="J2" s="25"/>
    </row>
    <row r="3" spans="1:10" ht="15">
      <c r="A3" s="28" t="s">
        <v>71</v>
      </c>
      <c r="B3" s="28"/>
      <c r="C3" s="25"/>
      <c r="D3" s="25"/>
      <c r="E3" s="25"/>
      <c r="F3" s="25"/>
      <c r="G3" s="25"/>
      <c r="H3" s="25"/>
      <c r="I3" s="26"/>
      <c r="J3" s="25"/>
    </row>
    <row r="4" spans="1:10" ht="15">
      <c r="A4" s="125" t="s">
        <v>72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.75">
      <c r="A5" s="5"/>
      <c r="B5" s="5"/>
      <c r="C5" s="25"/>
      <c r="D5" s="25"/>
      <c r="E5" s="25"/>
      <c r="F5" s="25"/>
      <c r="G5" s="25"/>
      <c r="H5" s="25"/>
      <c r="I5" s="25"/>
      <c r="J5" s="25"/>
    </row>
    <row r="8" spans="3:9" ht="15">
      <c r="C8" s="29" t="s">
        <v>6</v>
      </c>
      <c r="D8" s="31"/>
      <c r="E8" s="29" t="s">
        <v>6</v>
      </c>
      <c r="F8" s="31"/>
      <c r="G8" s="29" t="s">
        <v>10</v>
      </c>
      <c r="H8" s="31"/>
      <c r="I8" s="32"/>
    </row>
    <row r="9" spans="2:9" ht="15">
      <c r="B9" s="31" t="s">
        <v>49</v>
      </c>
      <c r="C9" s="33" t="s">
        <v>7</v>
      </c>
      <c r="D9" s="31"/>
      <c r="E9" s="34" t="s">
        <v>37</v>
      </c>
      <c r="F9" s="31"/>
      <c r="G9" s="33" t="s">
        <v>99</v>
      </c>
      <c r="H9" s="31"/>
      <c r="I9" s="35" t="s">
        <v>8</v>
      </c>
    </row>
    <row r="10" spans="3:9" ht="15">
      <c r="C10" s="29" t="s">
        <v>0</v>
      </c>
      <c r="D10" s="31"/>
      <c r="E10" s="29" t="s">
        <v>0</v>
      </c>
      <c r="F10" s="31"/>
      <c r="G10" s="29" t="s">
        <v>0</v>
      </c>
      <c r="H10" s="31"/>
      <c r="I10" s="32" t="s">
        <v>0</v>
      </c>
    </row>
    <row r="11" spans="3:9" ht="15">
      <c r="C11" s="36"/>
      <c r="G11" s="36"/>
      <c r="I11" s="37"/>
    </row>
    <row r="12" spans="3:9" ht="15">
      <c r="C12" s="38"/>
      <c r="D12" s="39"/>
      <c r="E12" s="39"/>
      <c r="F12" s="39"/>
      <c r="G12" s="40"/>
      <c r="H12" s="41"/>
      <c r="I12" s="42"/>
    </row>
    <row r="13" spans="1:9" ht="15">
      <c r="A13" s="27" t="s">
        <v>102</v>
      </c>
      <c r="C13" s="110">
        <v>2</v>
      </c>
      <c r="D13" s="39"/>
      <c r="E13" s="41">
        <v>0</v>
      </c>
      <c r="F13" s="39"/>
      <c r="G13" s="42">
        <v>-5420</v>
      </c>
      <c r="H13" s="41"/>
      <c r="I13" s="42">
        <f>C13+G13</f>
        <v>-5418</v>
      </c>
    </row>
    <row r="14" spans="3:8" ht="15">
      <c r="C14" s="111"/>
      <c r="D14" s="39"/>
      <c r="E14" s="39"/>
      <c r="F14" s="39"/>
      <c r="G14" s="41"/>
      <c r="H14" s="41"/>
    </row>
    <row r="15" spans="1:9" ht="15">
      <c r="A15" s="27" t="s">
        <v>9</v>
      </c>
      <c r="C15" s="110">
        <f>3339998+3340000</f>
        <v>6679998</v>
      </c>
      <c r="D15" s="39"/>
      <c r="E15" s="41">
        <v>0</v>
      </c>
      <c r="F15" s="39"/>
      <c r="G15" s="41">
        <v>0</v>
      </c>
      <c r="H15" s="41"/>
      <c r="I15" s="42">
        <f>C15+G15</f>
        <v>6679998</v>
      </c>
    </row>
    <row r="16" spans="3:8" ht="15">
      <c r="C16" s="111"/>
      <c r="D16" s="39"/>
      <c r="E16" s="39"/>
      <c r="F16" s="39"/>
      <c r="G16" s="41"/>
      <c r="H16" s="41"/>
    </row>
    <row r="17" spans="1:9" ht="15">
      <c r="A17" s="27" t="s">
        <v>36</v>
      </c>
      <c r="C17" s="112">
        <v>0</v>
      </c>
      <c r="D17" s="39"/>
      <c r="E17" s="39">
        <v>1739455</v>
      </c>
      <c r="F17" s="39"/>
      <c r="G17" s="41">
        <v>0</v>
      </c>
      <c r="H17" s="41"/>
      <c r="I17" s="42">
        <f>+E17</f>
        <v>1739455</v>
      </c>
    </row>
    <row r="18" spans="3:8" ht="15">
      <c r="C18" s="111"/>
      <c r="D18" s="39"/>
      <c r="E18" s="39"/>
      <c r="F18" s="39"/>
      <c r="G18" s="41"/>
      <c r="H18" s="41"/>
    </row>
    <row r="19" spans="1:9" ht="15">
      <c r="A19" s="27" t="s">
        <v>11</v>
      </c>
      <c r="C19" s="112">
        <v>0</v>
      </c>
      <c r="D19" s="39"/>
      <c r="E19" s="41">
        <v>0</v>
      </c>
      <c r="F19" s="39"/>
      <c r="G19" s="41">
        <v>1342189</v>
      </c>
      <c r="H19" s="41"/>
      <c r="I19" s="42">
        <f>C19+G19</f>
        <v>1342189</v>
      </c>
    </row>
    <row r="20" spans="3:9" ht="15">
      <c r="C20" s="111"/>
      <c r="D20" s="39"/>
      <c r="E20" s="39"/>
      <c r="F20" s="39"/>
      <c r="G20" s="41"/>
      <c r="H20" s="41"/>
      <c r="I20" s="42"/>
    </row>
    <row r="21" spans="1:9" ht="15">
      <c r="A21" s="27" t="s">
        <v>42</v>
      </c>
      <c r="C21" s="112">
        <v>0</v>
      </c>
      <c r="D21" s="39"/>
      <c r="E21" s="41">
        <v>0</v>
      </c>
      <c r="F21" s="39"/>
      <c r="G21" s="41">
        <v>-1002000</v>
      </c>
      <c r="H21" s="41"/>
      <c r="I21" s="42">
        <f>C21+G21</f>
        <v>-1002000</v>
      </c>
    </row>
    <row r="22" spans="3:8" ht="15">
      <c r="C22" s="111"/>
      <c r="D22" s="39"/>
      <c r="E22" s="39"/>
      <c r="F22" s="39"/>
      <c r="G22" s="41"/>
      <c r="H22" s="41"/>
    </row>
    <row r="23" spans="1:9" ht="15">
      <c r="A23" s="27" t="s">
        <v>103</v>
      </c>
      <c r="C23" s="113">
        <f>SUM(C13:C22)</f>
        <v>6680000</v>
      </c>
      <c r="D23" s="38"/>
      <c r="E23" s="103">
        <f>SUM(E13:E22)</f>
        <v>1739455</v>
      </c>
      <c r="F23" s="38"/>
      <c r="G23" s="115">
        <f>SUM(G13:G22)</f>
        <v>334769</v>
      </c>
      <c r="H23" s="40"/>
      <c r="I23" s="104">
        <f>SUM(I13:I22)</f>
        <v>8754224</v>
      </c>
    </row>
    <row r="24" spans="7:9" ht="15">
      <c r="G24" s="109"/>
      <c r="I24" s="20"/>
    </row>
    <row r="25" spans="1:9" ht="15">
      <c r="A25" s="27" t="s">
        <v>100</v>
      </c>
      <c r="B25" s="36" t="s">
        <v>101</v>
      </c>
      <c r="C25" s="105">
        <v>0</v>
      </c>
      <c r="D25" s="105"/>
      <c r="E25" s="105">
        <v>0</v>
      </c>
      <c r="G25" s="109">
        <v>1728826</v>
      </c>
      <c r="H25" s="109"/>
      <c r="I25" s="42">
        <f>C25+G25</f>
        <v>1728826</v>
      </c>
    </row>
    <row r="26" spans="3:9" ht="15">
      <c r="C26" s="105"/>
      <c r="D26" s="105"/>
      <c r="E26" s="105"/>
      <c r="G26" s="109"/>
      <c r="I26" s="20"/>
    </row>
    <row r="27" spans="1:9" ht="15">
      <c r="A27" s="27" t="s">
        <v>60</v>
      </c>
      <c r="C27" s="105">
        <v>0</v>
      </c>
      <c r="D27" s="105"/>
      <c r="E27" s="105">
        <v>0</v>
      </c>
      <c r="G27" s="109">
        <v>578162</v>
      </c>
      <c r="I27" s="42">
        <f>C27+G27</f>
        <v>578162</v>
      </c>
    </row>
    <row r="28" spans="3:9" ht="15">
      <c r="C28" s="105"/>
      <c r="D28" s="105"/>
      <c r="E28" s="105"/>
      <c r="G28" s="109"/>
      <c r="I28" s="20"/>
    </row>
    <row r="29" spans="1:9" ht="15.75" thickBot="1">
      <c r="A29" s="27" t="s">
        <v>104</v>
      </c>
      <c r="C29" s="114">
        <f>SUM(C23:C27)</f>
        <v>6680000</v>
      </c>
      <c r="E29" s="114">
        <f>SUM(E23:E27)</f>
        <v>1739455</v>
      </c>
      <c r="G29" s="116">
        <f>SUM(G23:G27)</f>
        <v>2641757</v>
      </c>
      <c r="I29" s="64">
        <f>SUM(I23:I27)</f>
        <v>11061212</v>
      </c>
    </row>
    <row r="30" ht="15">
      <c r="G30" s="41"/>
    </row>
    <row r="31" ht="15">
      <c r="G31" s="41"/>
    </row>
    <row r="32" spans="1:11" ht="15">
      <c r="A32" s="88" t="s">
        <v>110</v>
      </c>
      <c r="B32" s="77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5">
      <c r="A33" s="88" t="s">
        <v>111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2" ht="15">
      <c r="A34" s="120" t="s">
        <v>118</v>
      </c>
      <c r="B34" s="22"/>
    </row>
  </sheetData>
  <mergeCells count="1">
    <mergeCell ref="A4:J4"/>
  </mergeCells>
  <printOptions horizontalCentered="1"/>
  <pageMargins left="0.2362204724409449" right="0.15748031496062992" top="0.7874015748031497" bottom="0.787401574803149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="80" zoomScaleNormal="80" zoomScaleSheetLayoutView="80" workbookViewId="0" topLeftCell="A40">
      <selection activeCell="A58" sqref="A58"/>
    </sheetView>
  </sheetViews>
  <sheetFormatPr defaultColWidth="9.140625" defaultRowHeight="12.75"/>
  <cols>
    <col min="1" max="1" width="58.00390625" style="44" customWidth="1"/>
    <col min="2" max="2" width="14.8515625" style="44" customWidth="1"/>
    <col min="3" max="3" width="3.421875" style="44" customWidth="1"/>
    <col min="4" max="4" width="15.421875" style="44" customWidth="1"/>
    <col min="5" max="6" width="9.140625" style="44" customWidth="1"/>
    <col min="7" max="7" width="9.421875" style="44" hidden="1" customWidth="1"/>
    <col min="8" max="250" width="0" style="44" hidden="1" customWidth="1"/>
    <col min="251" max="16384" width="0" style="45" hidden="1" customWidth="1"/>
  </cols>
  <sheetData>
    <row r="1" spans="1:2" ht="15">
      <c r="A1" s="1" t="s">
        <v>21</v>
      </c>
      <c r="B1" s="43"/>
    </row>
    <row r="2" spans="1:2" ht="15">
      <c r="A2" s="1"/>
      <c r="B2" s="43"/>
    </row>
    <row r="3" spans="1:2" ht="15">
      <c r="A3" s="46" t="s">
        <v>73</v>
      </c>
      <c r="B3" s="43"/>
    </row>
    <row r="4" spans="1:2" ht="15">
      <c r="A4" s="46" t="s">
        <v>72</v>
      </c>
      <c r="B4" s="43"/>
    </row>
    <row r="5" spans="1:2" ht="15.75">
      <c r="A5" s="5"/>
      <c r="B5" s="43"/>
    </row>
    <row r="6" spans="1:2" ht="15.75">
      <c r="A6" s="5"/>
      <c r="B6" s="43"/>
    </row>
    <row r="7" spans="1:2" ht="15.75">
      <c r="A7" s="5"/>
      <c r="B7" s="43"/>
    </row>
    <row r="8" spans="1:4" ht="15.75">
      <c r="A8" s="5"/>
      <c r="B8" s="126" t="s">
        <v>74</v>
      </c>
      <c r="C8" s="127"/>
      <c r="D8" s="127"/>
    </row>
    <row r="9" spans="1:4" ht="15">
      <c r="A9" s="47"/>
      <c r="B9" s="91">
        <v>2006</v>
      </c>
      <c r="C9" s="92"/>
      <c r="D9" s="91" t="s">
        <v>113</v>
      </c>
    </row>
    <row r="10" spans="1:4" ht="15">
      <c r="A10" s="43"/>
      <c r="B10" s="48" t="s">
        <v>0</v>
      </c>
      <c r="D10" s="49" t="s">
        <v>0</v>
      </c>
    </row>
    <row r="11" spans="1:2" ht="15">
      <c r="A11" s="46" t="s">
        <v>3</v>
      </c>
      <c r="B11" s="45"/>
    </row>
    <row r="12" spans="1:4" ht="15">
      <c r="A12" s="43" t="s">
        <v>28</v>
      </c>
      <c r="B12" s="13">
        <v>586162</v>
      </c>
      <c r="D12" s="94">
        <v>874783</v>
      </c>
    </row>
    <row r="13" spans="1:4" ht="15">
      <c r="A13" s="43"/>
      <c r="B13" s="13"/>
      <c r="D13" s="94"/>
    </row>
    <row r="14" spans="1:4" ht="15">
      <c r="A14" s="43" t="s">
        <v>12</v>
      </c>
      <c r="B14" s="13"/>
      <c r="D14" s="94"/>
    </row>
    <row r="15" spans="1:4" ht="15">
      <c r="A15" s="43" t="s">
        <v>13</v>
      </c>
      <c r="B15" s="13">
        <v>52325</v>
      </c>
      <c r="D15" s="94">
        <v>30822</v>
      </c>
    </row>
    <row r="16" spans="1:4" ht="15">
      <c r="A16" s="43" t="s">
        <v>14</v>
      </c>
      <c r="B16" s="13">
        <v>18576</v>
      </c>
      <c r="D16" s="95">
        <v>8470</v>
      </c>
    </row>
    <row r="17" spans="1:4" ht="15">
      <c r="A17" s="43"/>
      <c r="B17" s="51"/>
      <c r="D17" s="50"/>
    </row>
    <row r="18" spans="1:4" ht="15">
      <c r="A18" s="43" t="s">
        <v>29</v>
      </c>
      <c r="B18" s="13">
        <f>SUM(B12:B16)</f>
        <v>657063</v>
      </c>
      <c r="D18" s="94">
        <f>SUM(D12:D16)</f>
        <v>914075</v>
      </c>
    </row>
    <row r="19" spans="1:6" ht="15">
      <c r="A19" s="43" t="s">
        <v>15</v>
      </c>
      <c r="B19" s="13">
        <v>0</v>
      </c>
      <c r="D19" s="96">
        <v>-71907</v>
      </c>
      <c r="F19" s="43"/>
    </row>
    <row r="20" spans="1:4" ht="15">
      <c r="A20" s="43" t="s">
        <v>107</v>
      </c>
      <c r="B20" s="13">
        <v>-784640</v>
      </c>
      <c r="D20" s="96">
        <v>-788946</v>
      </c>
    </row>
    <row r="21" spans="1:4" ht="15">
      <c r="A21" s="43" t="s">
        <v>27</v>
      </c>
      <c r="B21" s="13">
        <v>-109493</v>
      </c>
      <c r="D21" s="96">
        <v>-181973</v>
      </c>
    </row>
    <row r="22" spans="1:2" ht="15">
      <c r="A22" s="43"/>
      <c r="B22" s="13"/>
    </row>
    <row r="23" spans="1:2" ht="15">
      <c r="A23" s="43"/>
      <c r="B23" s="13"/>
    </row>
    <row r="24" spans="1:2" ht="15">
      <c r="A24" s="46" t="s">
        <v>17</v>
      </c>
      <c r="B24" s="52"/>
    </row>
    <row r="25" spans="1:4" ht="15">
      <c r="A25" s="43" t="s">
        <v>18</v>
      </c>
      <c r="B25" s="53">
        <v>-62499</v>
      </c>
      <c r="D25" s="96">
        <v>-106459</v>
      </c>
    </row>
    <row r="26" spans="1:2" ht="15">
      <c r="A26" s="43"/>
      <c r="B26" s="13"/>
    </row>
    <row r="27" spans="1:4" ht="15">
      <c r="A27" s="46" t="s">
        <v>31</v>
      </c>
      <c r="B27" s="15">
        <f>SUM(B18:B26)</f>
        <v>-299569</v>
      </c>
      <c r="D27" s="84">
        <f>SUM(D18:D25)</f>
        <v>-235210</v>
      </c>
    </row>
    <row r="28" spans="1:2" ht="15">
      <c r="A28" s="46"/>
      <c r="B28" s="13"/>
    </row>
    <row r="29" spans="1:2" ht="15">
      <c r="A29" s="46"/>
      <c r="B29" s="13"/>
    </row>
    <row r="30" spans="1:2" ht="15">
      <c r="A30" s="46" t="s">
        <v>4</v>
      </c>
      <c r="B30" s="13"/>
    </row>
    <row r="31" spans="1:4" ht="15">
      <c r="A31" s="43" t="s">
        <v>16</v>
      </c>
      <c r="B31" s="13">
        <v>-110353</v>
      </c>
      <c r="D31" s="96">
        <v>-71227</v>
      </c>
    </row>
    <row r="32" spans="1:4" ht="15" hidden="1">
      <c r="A32" s="43" t="s">
        <v>20</v>
      </c>
      <c r="B32" s="13"/>
      <c r="D32" s="96"/>
    </row>
    <row r="33" spans="1:4" ht="15">
      <c r="A33" s="43" t="s">
        <v>108</v>
      </c>
      <c r="B33" s="13">
        <v>0</v>
      </c>
      <c r="D33" s="96">
        <v>-747</v>
      </c>
    </row>
    <row r="34" spans="2:4" ht="15">
      <c r="B34" s="13"/>
      <c r="D34" s="96"/>
    </row>
    <row r="35" spans="1:4" ht="15">
      <c r="A35" s="46" t="s">
        <v>32</v>
      </c>
      <c r="B35" s="68">
        <f>SUM(B31:B34)</f>
        <v>-110353</v>
      </c>
      <c r="D35" s="84">
        <f>SUM(D31:D33)</f>
        <v>-71974</v>
      </c>
    </row>
    <row r="36" spans="1:2" ht="15">
      <c r="A36" s="43"/>
      <c r="B36" s="13"/>
    </row>
    <row r="37" spans="1:2" ht="15">
      <c r="A37" s="43"/>
      <c r="B37" s="13"/>
    </row>
    <row r="38" spans="1:4" ht="15">
      <c r="A38" s="46" t="s">
        <v>19</v>
      </c>
      <c r="B38" s="13"/>
      <c r="D38" s="50"/>
    </row>
    <row r="39" spans="1:4" ht="15">
      <c r="A39" s="43" t="s">
        <v>39</v>
      </c>
      <c r="B39" s="13">
        <v>0</v>
      </c>
      <c r="D39" s="97">
        <v>0</v>
      </c>
    </row>
    <row r="40" spans="1:4" ht="15">
      <c r="A40" s="43" t="s">
        <v>44</v>
      </c>
      <c r="B40" s="13">
        <v>0</v>
      </c>
      <c r="D40" s="97">
        <v>0</v>
      </c>
    </row>
    <row r="41" spans="1:4" ht="15">
      <c r="A41" s="43" t="s">
        <v>43</v>
      </c>
      <c r="B41" s="53">
        <v>0</v>
      </c>
      <c r="D41" s="97">
        <v>0</v>
      </c>
    </row>
    <row r="42" spans="1:4" ht="15.75" thickBot="1">
      <c r="A42" s="43"/>
      <c r="B42" s="45"/>
      <c r="D42" s="98"/>
    </row>
    <row r="43" spans="1:4" ht="15">
      <c r="A43" s="46" t="s">
        <v>30</v>
      </c>
      <c r="B43" s="54">
        <f>B27+B35+B39+B40+B41</f>
        <v>-409922</v>
      </c>
      <c r="D43" s="54">
        <f>D27+D35+D39+D40+D41</f>
        <v>-307184</v>
      </c>
    </row>
    <row r="44" spans="1:2" ht="15">
      <c r="A44" s="43"/>
      <c r="B44" s="45"/>
    </row>
    <row r="45" spans="1:4" ht="15">
      <c r="A45" s="46" t="s">
        <v>119</v>
      </c>
      <c r="B45" s="13">
        <v>7325807</v>
      </c>
      <c r="D45" s="94">
        <v>317657</v>
      </c>
    </row>
    <row r="46" spans="1:2" ht="15">
      <c r="A46" s="43"/>
      <c r="B46" s="13"/>
    </row>
    <row r="47" spans="1:4" ht="15.75" thickBot="1">
      <c r="A47" s="46" t="s">
        <v>120</v>
      </c>
      <c r="B47" s="55">
        <f>SUM(B43:B46)</f>
        <v>6915885</v>
      </c>
      <c r="D47" s="55">
        <f>SUM(D43:D46)</f>
        <v>10473</v>
      </c>
    </row>
    <row r="48" spans="1:2" ht="15.75" thickTop="1">
      <c r="A48" s="46"/>
      <c r="B48" s="13"/>
    </row>
    <row r="49" ht="15">
      <c r="B49" s="13"/>
    </row>
    <row r="50" spans="1:2" ht="15">
      <c r="A50" s="46" t="s">
        <v>33</v>
      </c>
      <c r="B50" s="43"/>
    </row>
    <row r="51" spans="1:2" ht="15">
      <c r="A51" s="43" t="s">
        <v>5</v>
      </c>
      <c r="B51" s="43"/>
    </row>
    <row r="52" spans="1:4" ht="15">
      <c r="A52" s="43" t="s">
        <v>38</v>
      </c>
      <c r="B52" s="53">
        <v>6755278</v>
      </c>
      <c r="D52" s="13">
        <v>0</v>
      </c>
    </row>
    <row r="53" spans="1:4" ht="15">
      <c r="A53" s="43" t="s">
        <v>2</v>
      </c>
      <c r="B53" s="13">
        <v>160607</v>
      </c>
      <c r="D53" s="94">
        <v>136051</v>
      </c>
    </row>
    <row r="54" spans="1:4" ht="15">
      <c r="A54" s="43" t="s">
        <v>76</v>
      </c>
      <c r="B54" s="13">
        <v>0</v>
      </c>
      <c r="D54" s="96">
        <v>-125578</v>
      </c>
    </row>
    <row r="55" spans="1:4" ht="15">
      <c r="A55" s="43"/>
      <c r="B55" s="13"/>
      <c r="D55" s="50"/>
    </row>
    <row r="56" spans="1:4" ht="15.75" thickBot="1">
      <c r="A56" s="43"/>
      <c r="B56" s="56">
        <f>SUM(B52:B55)</f>
        <v>6915885</v>
      </c>
      <c r="D56" s="56">
        <f>SUM(D52:D55)</f>
        <v>10473</v>
      </c>
    </row>
    <row r="57" spans="1:2" ht="15.75" thickTop="1">
      <c r="A57" s="43"/>
      <c r="B57" s="69"/>
    </row>
    <row r="58" spans="2:4" ht="15">
      <c r="B58" s="93"/>
      <c r="C58" s="93"/>
      <c r="D58" s="93"/>
    </row>
    <row r="59" spans="1:4" ht="15">
      <c r="A59" s="27" t="s">
        <v>122</v>
      </c>
      <c r="B59" s="93"/>
      <c r="C59" s="93"/>
      <c r="D59" s="93"/>
    </row>
    <row r="60" ht="15">
      <c r="A60" s="44" t="s">
        <v>126</v>
      </c>
    </row>
    <row r="61" ht="15">
      <c r="A61" s="44" t="s">
        <v>127</v>
      </c>
    </row>
    <row r="62" ht="15">
      <c r="A62" s="27" t="s">
        <v>128</v>
      </c>
    </row>
    <row r="63" ht="15">
      <c r="A63" s="27"/>
    </row>
    <row r="64" ht="15">
      <c r="A64" s="27" t="s">
        <v>123</v>
      </c>
    </row>
    <row r="66" spans="1:2" ht="15">
      <c r="A66" s="88" t="s">
        <v>75</v>
      </c>
      <c r="B66" s="118"/>
    </row>
    <row r="67" ht="15">
      <c r="A67" s="102" t="s">
        <v>87</v>
      </c>
    </row>
    <row r="68" ht="15">
      <c r="A68" s="44" t="s">
        <v>121</v>
      </c>
    </row>
  </sheetData>
  <mergeCells count="1">
    <mergeCell ref="B8:D8"/>
  </mergeCells>
  <printOptions horizontalCentered="1"/>
  <pageMargins left="0.7875" right="0.7875" top="0.31" bottom="0.7875" header="0.34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felicia</cp:lastModifiedBy>
  <cp:lastPrinted>2006-05-29T10:26:40Z</cp:lastPrinted>
  <dcterms:created xsi:type="dcterms:W3CDTF">2003-03-09T10:29:46Z</dcterms:created>
  <dcterms:modified xsi:type="dcterms:W3CDTF">2006-05-29T10:39:03Z</dcterms:modified>
  <cp:category/>
  <cp:version/>
  <cp:contentType/>
  <cp:contentStatus/>
  <cp:revision>1</cp:revision>
</cp:coreProperties>
</file>