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IS" sheetId="1" r:id="rId1"/>
    <sheet name="BS" sheetId="2" r:id="rId2"/>
    <sheet name="Equity" sheetId="3" r:id="rId3"/>
    <sheet name="Cashflow (not complete yet)" sheetId="4" r:id="rId4"/>
  </sheets>
  <definedNames>
    <definedName name="_xlnm.Print_Area" localSheetId="1">'BS'!$A$1:$H$55</definedName>
  </definedNames>
  <calcPr fullCalcOnLoad="1"/>
</workbook>
</file>

<file path=xl/sharedStrings.xml><?xml version="1.0" encoding="utf-8"?>
<sst xmlns="http://schemas.openxmlformats.org/spreadsheetml/2006/main" count="231" uniqueCount="132">
  <si>
    <t>(Incorporated in Malaysia)</t>
  </si>
  <si>
    <t>CONDENSED CONSOLIDATED INCOME STATEMENT</t>
  </si>
  <si>
    <t>(The figures have not being audited)</t>
  </si>
  <si>
    <t>INDIVIDUAL QUARTER ENDED</t>
  </si>
  <si>
    <t>CUMULATIVE PERIOD ENDED</t>
  </si>
  <si>
    <t xml:space="preserve"> RM'000</t>
  </si>
  <si>
    <t>RM'000</t>
  </si>
  <si>
    <t>Revenue</t>
  </si>
  <si>
    <t>NA</t>
  </si>
  <si>
    <t>Raw materials and consumables used</t>
  </si>
  <si>
    <t>Depreciation and amortisation of</t>
  </si>
  <si>
    <t xml:space="preserve">       property,plant and equipment</t>
  </si>
  <si>
    <t>Other operating expenses</t>
  </si>
  <si>
    <t>Profit from operations</t>
  </si>
  <si>
    <t>Finance costs</t>
  </si>
  <si>
    <t>Profit before tax</t>
  </si>
  <si>
    <t>Income tax expense</t>
  </si>
  <si>
    <t>Profit after tax</t>
  </si>
  <si>
    <t>Minority interests</t>
  </si>
  <si>
    <t>Profit after tax and minority interest</t>
  </si>
  <si>
    <t>Less: Pre-acquisition profit (Note a)</t>
  </si>
  <si>
    <t>Net profit for the period</t>
  </si>
  <si>
    <t>Refer Notes below</t>
  </si>
  <si>
    <t xml:space="preserve">Earnings per share </t>
  </si>
  <si>
    <t xml:space="preserve"> - Basic (sen)</t>
  </si>
  <si>
    <t xml:space="preserve"> - Diluted (sen)</t>
  </si>
  <si>
    <t>N/A</t>
  </si>
  <si>
    <t>Note: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</si>
  <si>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</si>
  <si>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</si>
  <si>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</si>
  <si>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</si>
  <si>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Assets</t>
  </si>
  <si>
    <t>Property, plant and equipment</t>
  </si>
  <si>
    <t>Current Assets</t>
  </si>
  <si>
    <t>Inventories</t>
  </si>
  <si>
    <t>Trade receivables</t>
  </si>
  <si>
    <t>Cash and bank balance</t>
  </si>
  <si>
    <t>Current Liabilities</t>
  </si>
  <si>
    <t>Trade payables</t>
  </si>
  <si>
    <t>Other payables and accrued expenses</t>
  </si>
  <si>
    <t>Amount owing to directors of subsidiary companies</t>
  </si>
  <si>
    <t>Hire-purchase payables - current portion</t>
  </si>
  <si>
    <t>Bank borrowings</t>
  </si>
  <si>
    <t>Tax liabilities</t>
  </si>
  <si>
    <t xml:space="preserve"> </t>
  </si>
  <si>
    <t>Long-term and Deferred Liabilities</t>
  </si>
  <si>
    <t>Deferred tax liabilities</t>
  </si>
  <si>
    <t>Minority interest</t>
  </si>
  <si>
    <t>Represented by:</t>
  </si>
  <si>
    <t>Issued capital</t>
  </si>
  <si>
    <t>Shareholders' Equity</t>
  </si>
  <si>
    <t>Net tangible assets per share (RM)</t>
  </si>
  <si>
    <t>* This represents RM2 comprising 20 ordinary shares of RM0.10 each.</t>
  </si>
  <si>
    <t>CONDENSED CONSOLIDATED STATEMENT OF CHANGES IN EQUITY</t>
  </si>
  <si>
    <t xml:space="preserve">Issued </t>
  </si>
  <si>
    <t>Reserve on</t>
  </si>
  <si>
    <t>Unappropriated</t>
  </si>
  <si>
    <t>Total</t>
  </si>
  <si>
    <t>Capital</t>
  </si>
  <si>
    <t>Consolidation</t>
  </si>
  <si>
    <t>Profit</t>
  </si>
  <si>
    <t>(RM'000)</t>
  </si>
  <si>
    <t>-*</t>
  </si>
  <si>
    <t>Issuance of shares</t>
  </si>
  <si>
    <t xml:space="preserve">Net profit during the period </t>
  </si>
  <si>
    <t>Arising from acquisition of subsidiaries</t>
  </si>
  <si>
    <t>Exchange translation reserve</t>
  </si>
  <si>
    <t>(The accompanying notes form an integral part of, and should be read in conjunction with this interim financial report)</t>
  </si>
  <si>
    <t>CONDENSED CONSOLIDATED CASH FLOW STATEMENT</t>
  </si>
  <si>
    <t>Current</t>
  </si>
  <si>
    <t xml:space="preserve">Preceding Year </t>
  </si>
  <si>
    <t>Year</t>
  </si>
  <si>
    <t xml:space="preserve">Corresponding </t>
  </si>
  <si>
    <t>Quarter</t>
  </si>
  <si>
    <t>Cash Flows From Operating Activities</t>
  </si>
  <si>
    <t>Adjustment for :-</t>
  </si>
  <si>
    <t>Depreciation and amortisation of property, plant and equipment</t>
  </si>
  <si>
    <t>Operating Profit Before Working Capital Changes</t>
  </si>
  <si>
    <t>(Increase)/Decrease in:</t>
  </si>
  <si>
    <t>Increase/(Decrease) in: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</si>
  <si>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</si>
  <si>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</si>
  <si>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</si>
  <si>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</si>
  <si>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</si>
  <si>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 xml:space="preserve">Cash and cash equivalent arising from acquisition of subsidiary companies </t>
  </si>
  <si>
    <t>Net Cash From Investing Activities</t>
  </si>
  <si>
    <t>Cash Flow From Financing Activity</t>
  </si>
  <si>
    <t xml:space="preserve">Repayment of hire-purchase </t>
  </si>
  <si>
    <t>Net Cash Used In Financing Activity</t>
  </si>
  <si>
    <t>NET INCREASE IN CASH AND CASH EQUIVALENTS</t>
  </si>
  <si>
    <t>CASH AND CASH EQUIVALENTS AS AT BEGINNING OF PERIOD</t>
  </si>
  <si>
    <t>CASH AND CASH EQUIVALENTS AS AT END OF PERIOD</t>
  </si>
  <si>
    <t>Less: Pre-acquisition profit before tax</t>
  </si>
  <si>
    <t>Post-acquistion profit before tax</t>
  </si>
  <si>
    <t>For The First Quarter Ended 31 March 2005</t>
  </si>
  <si>
    <t>a)   The Equator Group completed its acquisitions of operating subsidiaries on 24 March 2005 and accordingly, the Group's pre-acquisition profit covers net profit earned for the period from 1 January 2005 to 23 March 2005.</t>
  </si>
  <si>
    <t>b)  Comparative figures for the corresponding quarter and year are not available as this is Equator Life Science Berhad's first-year quarterly report to Bursa Malaysia Securities Berhad.</t>
  </si>
  <si>
    <t>EQUATOR LIFE SCIENCE BERHAD (640850-U)</t>
  </si>
  <si>
    <t>As of 31 March 2005</t>
  </si>
  <si>
    <t>Balance as of 1 November 2004</t>
  </si>
  <si>
    <t>Balance as of 31 March 2005</t>
  </si>
  <si>
    <t>Note: There are no comparative figures for the corresponding quarter of the preceding year as this is Equator Life Science Berhad's first-year quarterly announcement to Bursa Securities, and the Equator Group completed its acquisitions of operating subsidiaries on 24 March 2005.</t>
  </si>
  <si>
    <t>Note: There are no comparative figures for the corresponding quarter of the preceding year as this is Equator Life Science Berhad's first-year quarterly announcement to Bursa Securities, and Equator Group completed its acquisitions of operating subsidiaries on 24 March 2005.</t>
  </si>
  <si>
    <t>Changes in inventories</t>
  </si>
  <si>
    <t>Selling expenses</t>
  </si>
  <si>
    <t>Other operating Income</t>
  </si>
  <si>
    <t>Administration Expenses</t>
  </si>
  <si>
    <t>Plantation development expenditure</t>
  </si>
  <si>
    <t>Other investment</t>
  </si>
  <si>
    <t>Goodwill on consolidation</t>
  </si>
  <si>
    <t>Other receivables and prepayments</t>
  </si>
  <si>
    <t>Amount owing to directors</t>
  </si>
  <si>
    <t>Bank Borrowings</t>
  </si>
  <si>
    <t>Net Current Assets/(Liabilities)</t>
  </si>
  <si>
    <t>-</t>
  </si>
  <si>
    <t>*</t>
  </si>
  <si>
    <t>Unappropriated profit/(loss)</t>
  </si>
  <si>
    <t>Unrealised foreign exchange</t>
  </si>
  <si>
    <t>Acquisition of fixed assets</t>
  </si>
  <si>
    <t>Planntation develpoment expenditure</t>
  </si>
  <si>
    <t>Repayment of term loan</t>
  </si>
  <si>
    <t>Proceeds from other borrowings</t>
  </si>
  <si>
    <t>Proceeds from term loan</t>
  </si>
  <si>
    <t>* Represent RM 2</t>
  </si>
  <si>
    <t>Reserves On Consolidation</t>
  </si>
  <si>
    <t>**</t>
  </si>
  <si>
    <t>** RM 2</t>
  </si>
  <si>
    <t>Distributable</t>
  </si>
  <si>
    <t>Non-Distributable</t>
  </si>
  <si>
    <r>
      <t>Post-acquisition profit before tax (</t>
    </r>
    <r>
      <rPr>
        <b/>
        <sz val="10"/>
        <rFont val="Arial"/>
        <family val="2"/>
      </rPr>
      <t>See notes below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</si>
</sst>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General_)"/>
    <numFmt numFmtId="179" formatCode="[$-409]d\-mmm\-yy;@"/>
    <numFmt numFmtId="180" formatCode="_(* #,##0.00_);_(* \(#,##0.00\);_(* &quot;-&quot;?_);_(@_)"/>
    <numFmt numFmtId="181" formatCode="_(* #,##0.0_);_(* \(#,##0.0\);_(* &quot;-&quot;?_);_(@_)"/>
    <numFmt numFmtId="182" formatCode="_(* #,##0.000_);_(* \(#,##0.000\);_(* &quot;-&quot;?_);_(@_)"/>
    <numFmt numFmtId="183" formatCode="_(* #,##0.0000_);_(* \(#,##0.0000\);_(* &quot;-&quot;?_);_(@_)"/>
    <numFmt numFmtId="184" formatCode="_(* #,##0.0_);_(* \(#,##0.0\);_(* &quot;-&quot;??_);_(@_)"/>
    <numFmt numFmtId="185" formatCode="_(* #,##0_);_(* \(#,##0\);_(* &quot;-&quot;??_);_(@_)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26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37" fontId="0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top" wrapText="1"/>
      <protection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2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37" fontId="11" fillId="0" borderId="0" xfId="0" applyNumberFormat="1" applyFont="1" applyFill="1" applyBorder="1" applyAlignment="1">
      <alignment/>
    </xf>
    <xf numFmtId="37" fontId="11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 horizontal="center"/>
      <protection/>
    </xf>
    <xf numFmtId="179" fontId="11" fillId="0" borderId="0" xfId="0" applyNumberFormat="1" applyFont="1" applyBorder="1" applyAlignment="1" applyProtection="1">
      <alignment horizontal="center"/>
      <protection/>
    </xf>
    <xf numFmtId="179" fontId="11" fillId="0" borderId="0" xfId="0" applyNumberFormat="1" applyFont="1" applyFill="1" applyBorder="1" applyAlignment="1" applyProtection="1" quotePrefix="1">
      <alignment horizontal="center"/>
      <protection/>
    </xf>
    <xf numFmtId="179" fontId="0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 applyProtection="1" quotePrefix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 applyProtection="1">
      <alignment horizontal="center"/>
      <protection/>
    </xf>
    <xf numFmtId="179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2" xfId="0" applyNumberFormat="1" applyFont="1" applyFill="1" applyBorder="1" applyAlignment="1">
      <alignment/>
    </xf>
    <xf numFmtId="37" fontId="13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1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>
      <alignment horizontal="left"/>
    </xf>
    <xf numFmtId="41" fontId="0" fillId="0" borderId="3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0" fontId="13" fillId="0" borderId="0" xfId="0" applyFont="1" applyAlignment="1">
      <alignment/>
    </xf>
    <xf numFmtId="37" fontId="14" fillId="0" borderId="0" xfId="0" applyNumberFormat="1" applyFont="1" applyAlignment="1">
      <alignment horizontal="right"/>
    </xf>
    <xf numFmtId="37" fontId="0" fillId="0" borderId="0" xfId="0" applyNumberFormat="1" applyFont="1" applyFill="1" applyBorder="1" applyAlignment="1" quotePrefix="1">
      <alignment horizontal="left"/>
    </xf>
    <xf numFmtId="37" fontId="11" fillId="0" borderId="0" xfId="0" applyNumberFormat="1" applyFont="1" applyFill="1" applyBorder="1" applyAlignment="1" applyProtection="1">
      <alignment horizontal="right"/>
      <protection/>
    </xf>
    <xf numFmtId="179" fontId="11" fillId="0" borderId="0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1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 applyProtection="1">
      <alignment/>
      <protection/>
    </xf>
    <xf numFmtId="41" fontId="0" fillId="0" borderId="5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Fill="1" applyBorder="1" applyAlignment="1" applyProtection="1">
      <alignment/>
      <protection/>
    </xf>
    <xf numFmtId="41" fontId="0" fillId="0" borderId="6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/>
      <protection/>
    </xf>
    <xf numFmtId="41" fontId="0" fillId="0" borderId="7" xfId="0" applyNumberFormat="1" applyFont="1" applyFill="1" applyBorder="1" applyAlignment="1" applyProtection="1">
      <alignment horizontal="right"/>
      <protection/>
    </xf>
    <xf numFmtId="43" fontId="0" fillId="0" borderId="0" xfId="15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41" fontId="0" fillId="0" borderId="2" xfId="0" applyNumberFormat="1" applyFont="1" applyFill="1" applyBorder="1" applyAlignment="1" applyProtection="1">
      <alignment horizontal="right"/>
      <protection/>
    </xf>
    <xf numFmtId="41" fontId="0" fillId="0" borderId="2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 applyProtection="1">
      <alignment horizontal="right"/>
      <protection/>
    </xf>
    <xf numFmtId="43" fontId="0" fillId="0" borderId="0" xfId="15" applyFont="1" applyFill="1" applyBorder="1" applyAlignment="1" applyProtection="1">
      <alignment horizontal="right"/>
      <protection/>
    </xf>
    <xf numFmtId="37" fontId="1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14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185" fontId="0" fillId="0" borderId="0" xfId="15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3" xfId="0" applyNumberFormat="1" applyFont="1" applyBorder="1" applyAlignment="1" applyProtection="1">
      <alignment/>
      <protection/>
    </xf>
    <xf numFmtId="185" fontId="0" fillId="0" borderId="3" xfId="15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41" fontId="0" fillId="0" borderId="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 quotePrefix="1">
      <alignment/>
      <protection/>
    </xf>
    <xf numFmtId="41" fontId="0" fillId="0" borderId="3" xfId="0" applyNumberFormat="1" applyFont="1" applyBorder="1" applyAlignment="1" applyProtection="1" quotePrefix="1">
      <alignment/>
      <protection/>
    </xf>
    <xf numFmtId="41" fontId="0" fillId="0" borderId="1" xfId="0" applyNumberFormat="1" applyFont="1" applyBorder="1" applyAlignment="1" applyProtection="1" quotePrefix="1">
      <alignment/>
      <protection/>
    </xf>
    <xf numFmtId="41" fontId="0" fillId="0" borderId="4" xfId="0" applyNumberFormat="1" applyFont="1" applyBorder="1" applyAlignment="1" applyProtection="1" quotePrefix="1">
      <alignment/>
      <protection/>
    </xf>
    <xf numFmtId="41" fontId="0" fillId="0" borderId="4" xfId="0" applyNumberFormat="1" applyFont="1" applyBorder="1" applyAlignment="1" applyProtection="1">
      <alignment horizontal="center"/>
      <protection/>
    </xf>
    <xf numFmtId="185" fontId="0" fillId="0" borderId="2" xfId="15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 quotePrefix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180" fontId="0" fillId="0" borderId="0" xfId="0" applyNumberFormat="1" applyFont="1" applyFill="1" applyAlignment="1" applyProtection="1">
      <alignment horizontal="right" vertical="top"/>
      <protection/>
    </xf>
    <xf numFmtId="181" fontId="0" fillId="0" borderId="0" xfId="0" applyNumberFormat="1" applyFont="1" applyFill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180" fontId="0" fillId="0" borderId="0" xfId="0" applyNumberFormat="1" applyFont="1" applyFill="1" applyAlignment="1" applyProtection="1">
      <alignment horizontal="right"/>
      <protection/>
    </xf>
    <xf numFmtId="18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37" fontId="12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15" fillId="2" borderId="0" xfId="0" applyNumberFormat="1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/>
      <protection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Font="1" applyAlignment="1">
      <alignment horizontal="justify" vertical="top" wrapText="1"/>
    </xf>
    <xf numFmtId="3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60" workbookViewId="0" topLeftCell="A21">
      <selection activeCell="M18" sqref="M18"/>
    </sheetView>
  </sheetViews>
  <sheetFormatPr defaultColWidth="8.28125" defaultRowHeight="12.75"/>
  <cols>
    <col min="1" max="1" width="29.7109375" style="1" customWidth="1"/>
    <col min="2" max="2" width="2.421875" style="1" customWidth="1"/>
    <col min="3" max="3" width="17.421875" style="3" customWidth="1"/>
    <col min="4" max="4" width="2.421875" style="3" customWidth="1"/>
    <col min="5" max="5" width="15.421875" style="4" customWidth="1"/>
    <col min="6" max="6" width="2.421875" style="1" customWidth="1"/>
    <col min="7" max="7" width="14.57421875" style="3" customWidth="1"/>
    <col min="8" max="8" width="2.140625" style="1" customWidth="1"/>
    <col min="9" max="9" width="18.28125" style="1" customWidth="1"/>
    <col min="10" max="10" width="2.7109375" style="1" customWidth="1"/>
    <col min="11" max="16384" width="8.28125" style="1" customWidth="1"/>
  </cols>
  <sheetData>
    <row r="1" spans="1:10" ht="15" customHeight="1">
      <c r="A1" s="149" t="s">
        <v>99</v>
      </c>
      <c r="B1" s="150"/>
      <c r="C1" s="150"/>
      <c r="D1" s="150"/>
      <c r="E1" s="150"/>
      <c r="F1" s="150"/>
      <c r="G1" s="150"/>
      <c r="H1" s="150"/>
      <c r="I1" s="150"/>
      <c r="J1" s="148"/>
    </row>
    <row r="2" spans="1:10" ht="12" customHeight="1">
      <c r="A2" s="151" t="s">
        <v>0</v>
      </c>
      <c r="B2" s="150"/>
      <c r="C2" s="150"/>
      <c r="D2" s="150"/>
      <c r="E2" s="150"/>
      <c r="F2" s="150"/>
      <c r="G2" s="150"/>
      <c r="H2" s="150"/>
      <c r="I2" s="150"/>
      <c r="J2" s="148"/>
    </row>
    <row r="3" spans="1:10" ht="12" customHeight="1">
      <c r="A3" s="40"/>
      <c r="B3" s="39"/>
      <c r="C3" s="44"/>
      <c r="D3" s="44"/>
      <c r="E3" s="113"/>
      <c r="F3" s="39"/>
      <c r="G3" s="114"/>
      <c r="H3" s="39"/>
      <c r="I3" s="39"/>
      <c r="J3" s="39"/>
    </row>
    <row r="4" spans="1:10" s="2" customFormat="1" ht="12.75">
      <c r="A4" s="152" t="s">
        <v>1</v>
      </c>
      <c r="B4" s="153"/>
      <c r="C4" s="153"/>
      <c r="D4" s="153"/>
      <c r="E4" s="153"/>
      <c r="F4" s="153"/>
      <c r="G4" s="153"/>
      <c r="H4" s="153"/>
      <c r="I4" s="153"/>
      <c r="J4" s="148"/>
    </row>
    <row r="5" spans="1:10" s="5" customFormat="1" ht="12.75">
      <c r="A5" s="149" t="s">
        <v>96</v>
      </c>
      <c r="B5" s="150"/>
      <c r="C5" s="150"/>
      <c r="D5" s="150"/>
      <c r="E5" s="150"/>
      <c r="F5" s="150"/>
      <c r="G5" s="150"/>
      <c r="H5" s="150"/>
      <c r="I5" s="150"/>
      <c r="J5" s="148"/>
    </row>
    <row r="6" spans="1:10" ht="12.75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8"/>
    </row>
    <row r="7" spans="1:10" ht="12.75">
      <c r="A7" s="39"/>
      <c r="B7" s="39"/>
      <c r="C7" s="44"/>
      <c r="D7" s="44"/>
      <c r="E7" s="113"/>
      <c r="F7" s="39"/>
      <c r="G7" s="44"/>
      <c r="H7" s="39"/>
      <c r="I7" s="39"/>
      <c r="J7" s="39"/>
    </row>
    <row r="8" spans="1:10" ht="12.75">
      <c r="A8" s="39"/>
      <c r="B8" s="39"/>
      <c r="C8" s="44"/>
      <c r="D8" s="44"/>
      <c r="E8" s="113"/>
      <c r="F8" s="39"/>
      <c r="G8" s="44"/>
      <c r="H8" s="39"/>
      <c r="I8" s="39"/>
      <c r="J8" s="39"/>
    </row>
    <row r="9" spans="1:10" ht="12.75">
      <c r="A9" s="39"/>
      <c r="B9" s="39"/>
      <c r="C9" s="149" t="s">
        <v>3</v>
      </c>
      <c r="D9" s="149"/>
      <c r="E9" s="149"/>
      <c r="F9" s="39"/>
      <c r="G9" s="149" t="s">
        <v>4</v>
      </c>
      <c r="H9" s="149"/>
      <c r="I9" s="149"/>
      <c r="J9" s="39"/>
    </row>
    <row r="10" spans="1:10" ht="12.75">
      <c r="A10" s="39"/>
      <c r="B10" s="39"/>
      <c r="C10" s="45">
        <v>38442</v>
      </c>
      <c r="D10" s="46"/>
      <c r="E10" s="47">
        <v>38077</v>
      </c>
      <c r="F10" s="48"/>
      <c r="G10" s="46">
        <f>C10</f>
        <v>38442</v>
      </c>
      <c r="H10" s="48"/>
      <c r="I10" s="49">
        <f>E10</f>
        <v>38077</v>
      </c>
      <c r="J10" s="39"/>
    </row>
    <row r="11" spans="1:10" ht="12.75">
      <c r="A11" s="39"/>
      <c r="B11" s="39"/>
      <c r="C11" s="50" t="s">
        <v>5</v>
      </c>
      <c r="D11" s="50"/>
      <c r="E11" s="50" t="s">
        <v>5</v>
      </c>
      <c r="F11" s="39"/>
      <c r="G11" s="50" t="s">
        <v>6</v>
      </c>
      <c r="H11" s="39"/>
      <c r="I11" s="50" t="s">
        <v>5</v>
      </c>
      <c r="J11" s="39"/>
    </row>
    <row r="12" spans="1:10" ht="12.75">
      <c r="A12" s="39"/>
      <c r="B12" s="39"/>
      <c r="C12" s="44"/>
      <c r="D12" s="44"/>
      <c r="E12" s="113"/>
      <c r="F12" s="39"/>
      <c r="G12" s="44"/>
      <c r="H12" s="39"/>
      <c r="I12" s="39"/>
      <c r="J12" s="39"/>
    </row>
    <row r="13" spans="1:10" ht="12.75">
      <c r="A13" s="38" t="s">
        <v>7</v>
      </c>
      <c r="B13" s="39"/>
      <c r="C13" s="115">
        <v>8949</v>
      </c>
      <c r="D13" s="44"/>
      <c r="E13" s="116" t="s">
        <v>8</v>
      </c>
      <c r="F13" s="39"/>
      <c r="G13" s="117">
        <f>C13</f>
        <v>8949</v>
      </c>
      <c r="H13" s="39"/>
      <c r="I13" s="116" t="s">
        <v>8</v>
      </c>
      <c r="J13" s="118"/>
    </row>
    <row r="14" spans="1:10" ht="12.75">
      <c r="A14" s="39"/>
      <c r="B14" s="39"/>
      <c r="C14" s="119"/>
      <c r="D14" s="44"/>
      <c r="E14" s="119"/>
      <c r="F14" s="39"/>
      <c r="G14" s="117"/>
      <c r="H14" s="39"/>
      <c r="I14" s="119"/>
      <c r="J14" s="39"/>
    </row>
    <row r="15" spans="1:10" ht="12.75">
      <c r="A15" s="39" t="s">
        <v>105</v>
      </c>
      <c r="B15" s="39"/>
      <c r="C15" s="115">
        <v>270</v>
      </c>
      <c r="D15" s="44"/>
      <c r="E15" s="116" t="s">
        <v>8</v>
      </c>
      <c r="F15" s="39"/>
      <c r="G15" s="117">
        <f aca="true" t="shared" si="0" ref="G15:G40">C15</f>
        <v>270</v>
      </c>
      <c r="H15" s="39"/>
      <c r="I15" s="116" t="s">
        <v>8</v>
      </c>
      <c r="J15" s="118"/>
    </row>
    <row r="16" spans="1:10" ht="12.75">
      <c r="A16" s="39" t="s">
        <v>9</v>
      </c>
      <c r="B16" s="39"/>
      <c r="C16" s="115">
        <v>-2893</v>
      </c>
      <c r="D16" s="44"/>
      <c r="E16" s="116" t="s">
        <v>8</v>
      </c>
      <c r="F16" s="39"/>
      <c r="G16" s="117">
        <f t="shared" si="0"/>
        <v>-2893</v>
      </c>
      <c r="H16" s="39"/>
      <c r="I16" s="116" t="s">
        <v>8</v>
      </c>
      <c r="J16" s="118"/>
    </row>
    <row r="17" spans="1:10" ht="12.75">
      <c r="A17" s="39" t="s">
        <v>10</v>
      </c>
      <c r="B17" s="39"/>
      <c r="C17" s="115">
        <v>-369</v>
      </c>
      <c r="D17" s="44"/>
      <c r="E17" s="116" t="s">
        <v>8</v>
      </c>
      <c r="F17" s="39"/>
      <c r="G17" s="117">
        <f t="shared" si="0"/>
        <v>-369</v>
      </c>
      <c r="H17" s="39"/>
      <c r="I17" s="116" t="s">
        <v>8</v>
      </c>
      <c r="J17" s="118"/>
    </row>
    <row r="18" spans="1:10" ht="12.75">
      <c r="A18" s="39" t="s">
        <v>11</v>
      </c>
      <c r="B18" s="39"/>
      <c r="C18" s="115"/>
      <c r="D18" s="44"/>
      <c r="E18" s="116"/>
      <c r="F18" s="39"/>
      <c r="G18" s="117"/>
      <c r="H18" s="39"/>
      <c r="I18" s="116"/>
      <c r="J18" s="39"/>
    </row>
    <row r="19" spans="1:10" ht="12.75">
      <c r="A19" s="39" t="s">
        <v>106</v>
      </c>
      <c r="B19" s="39"/>
      <c r="C19" s="115">
        <v>-1212</v>
      </c>
      <c r="D19" s="44"/>
      <c r="E19" s="116" t="s">
        <v>8</v>
      </c>
      <c r="F19" s="39"/>
      <c r="G19" s="117">
        <f t="shared" si="0"/>
        <v>-1212</v>
      </c>
      <c r="H19" s="39"/>
      <c r="I19" s="116" t="s">
        <v>8</v>
      </c>
      <c r="J19" s="39"/>
    </row>
    <row r="20" spans="1:10" ht="12.75">
      <c r="A20" s="39" t="s">
        <v>108</v>
      </c>
      <c r="B20" s="39"/>
      <c r="C20" s="115">
        <v>-1008</v>
      </c>
      <c r="D20" s="44"/>
      <c r="E20" s="116" t="s">
        <v>8</v>
      </c>
      <c r="F20" s="39"/>
      <c r="G20" s="117">
        <f t="shared" si="0"/>
        <v>-1008</v>
      </c>
      <c r="H20" s="39"/>
      <c r="I20" s="116" t="s">
        <v>8</v>
      </c>
      <c r="J20" s="39"/>
    </row>
    <row r="21" spans="1:10" ht="12.75">
      <c r="A21" s="39" t="s">
        <v>107</v>
      </c>
      <c r="B21" s="39"/>
      <c r="C21" s="115">
        <v>32</v>
      </c>
      <c r="D21" s="44"/>
      <c r="E21" s="116" t="s">
        <v>8</v>
      </c>
      <c r="F21" s="39"/>
      <c r="G21" s="117">
        <f t="shared" si="0"/>
        <v>32</v>
      </c>
      <c r="H21" s="39"/>
      <c r="I21" s="116" t="s">
        <v>8</v>
      </c>
      <c r="J21" s="39"/>
    </row>
    <row r="22" spans="1:10" ht="12.75">
      <c r="A22" s="39" t="s">
        <v>12</v>
      </c>
      <c r="B22" s="39"/>
      <c r="C22" s="115">
        <v>-359</v>
      </c>
      <c r="D22" s="44"/>
      <c r="E22" s="116" t="s">
        <v>8</v>
      </c>
      <c r="F22" s="39"/>
      <c r="G22" s="117">
        <f t="shared" si="0"/>
        <v>-359</v>
      </c>
      <c r="H22" s="39"/>
      <c r="I22" s="116" t="s">
        <v>8</v>
      </c>
      <c r="J22" s="39"/>
    </row>
    <row r="23" spans="1:10" ht="12.75">
      <c r="A23" s="39"/>
      <c r="B23" s="39"/>
      <c r="C23" s="120"/>
      <c r="D23" s="44"/>
      <c r="E23" s="120"/>
      <c r="F23" s="39"/>
      <c r="G23" s="121"/>
      <c r="H23" s="39"/>
      <c r="I23" s="120"/>
      <c r="J23" s="118"/>
    </row>
    <row r="24" spans="1:10" ht="12.75">
      <c r="A24" s="40" t="s">
        <v>13</v>
      </c>
      <c r="B24" s="39"/>
      <c r="C24" s="115">
        <f>SUM(C13:C22)</f>
        <v>3410</v>
      </c>
      <c r="D24" s="44"/>
      <c r="E24" s="116" t="s">
        <v>8</v>
      </c>
      <c r="F24" s="122"/>
      <c r="G24" s="117">
        <f t="shared" si="0"/>
        <v>3410</v>
      </c>
      <c r="H24" s="122"/>
      <c r="I24" s="116" t="s">
        <v>8</v>
      </c>
      <c r="J24" s="39"/>
    </row>
    <row r="25" spans="1:10" ht="12.75" customHeight="1">
      <c r="A25" s="41"/>
      <c r="B25" s="39"/>
      <c r="C25" s="115"/>
      <c r="D25" s="123"/>
      <c r="E25" s="115"/>
      <c r="F25" s="122"/>
      <c r="G25" s="117"/>
      <c r="H25" s="122"/>
      <c r="I25" s="115"/>
      <c r="J25" s="39"/>
    </row>
    <row r="26" spans="1:10" ht="12.75" customHeight="1">
      <c r="A26" s="41" t="s">
        <v>14</v>
      </c>
      <c r="B26" s="39"/>
      <c r="C26" s="115">
        <v>133</v>
      </c>
      <c r="D26" s="123"/>
      <c r="E26" s="116" t="s">
        <v>8</v>
      </c>
      <c r="F26" s="122"/>
      <c r="G26" s="117">
        <f t="shared" si="0"/>
        <v>133</v>
      </c>
      <c r="H26" s="122"/>
      <c r="I26" s="116" t="s">
        <v>8</v>
      </c>
      <c r="J26" s="39"/>
    </row>
    <row r="27" spans="1:10" ht="12.75">
      <c r="A27" s="42"/>
      <c r="B27" s="39"/>
      <c r="C27" s="120"/>
      <c r="D27" s="123"/>
      <c r="E27" s="120"/>
      <c r="F27" s="122"/>
      <c r="G27" s="121">
        <f t="shared" si="0"/>
        <v>0</v>
      </c>
      <c r="H27" s="122"/>
      <c r="I27" s="120"/>
      <c r="J27" s="39"/>
    </row>
    <row r="28" spans="1:10" ht="12.75">
      <c r="A28" s="40" t="s">
        <v>15</v>
      </c>
      <c r="B28" s="39"/>
      <c r="C28" s="115">
        <f>C24-C26</f>
        <v>3277</v>
      </c>
      <c r="D28" s="123"/>
      <c r="E28" s="116" t="s">
        <v>8</v>
      </c>
      <c r="F28" s="122"/>
      <c r="G28" s="117">
        <f t="shared" si="0"/>
        <v>3277</v>
      </c>
      <c r="H28" s="122"/>
      <c r="I28" s="116" t="s">
        <v>8</v>
      </c>
      <c r="J28" s="39"/>
    </row>
    <row r="29" spans="1:10" ht="12.75">
      <c r="A29" s="39"/>
      <c r="B29" s="39"/>
      <c r="C29" s="115"/>
      <c r="D29" s="123"/>
      <c r="E29" s="115"/>
      <c r="F29" s="122"/>
      <c r="G29" s="117"/>
      <c r="H29" s="122"/>
      <c r="I29" s="115"/>
      <c r="J29" s="39"/>
    </row>
    <row r="30" spans="1:10" ht="12.75">
      <c r="A30" s="42" t="s">
        <v>16</v>
      </c>
      <c r="B30" s="39"/>
      <c r="C30" s="115">
        <v>638</v>
      </c>
      <c r="D30" s="123"/>
      <c r="E30" s="116" t="s">
        <v>8</v>
      </c>
      <c r="F30" s="122"/>
      <c r="G30" s="117">
        <f t="shared" si="0"/>
        <v>638</v>
      </c>
      <c r="H30" s="122"/>
      <c r="I30" s="116" t="s">
        <v>8</v>
      </c>
      <c r="J30" s="39"/>
    </row>
    <row r="31" spans="1:10" ht="12.75">
      <c r="A31" s="42"/>
      <c r="B31" s="39"/>
      <c r="C31" s="120"/>
      <c r="D31" s="123"/>
      <c r="E31" s="120"/>
      <c r="F31" s="122"/>
      <c r="G31" s="121"/>
      <c r="H31" s="122"/>
      <c r="I31" s="120"/>
      <c r="J31" s="39"/>
    </row>
    <row r="32" spans="1:10" ht="12.75">
      <c r="A32" s="38" t="s">
        <v>17</v>
      </c>
      <c r="B32" s="39"/>
      <c r="C32" s="119">
        <f>C28-C30</f>
        <v>2639</v>
      </c>
      <c r="D32" s="44"/>
      <c r="E32" s="116" t="s">
        <v>8</v>
      </c>
      <c r="F32" s="39"/>
      <c r="G32" s="117">
        <f t="shared" si="0"/>
        <v>2639</v>
      </c>
      <c r="H32" s="39"/>
      <c r="I32" s="116" t="s">
        <v>8</v>
      </c>
      <c r="J32" s="39"/>
    </row>
    <row r="33" spans="1:10" ht="12.75">
      <c r="A33" s="39"/>
      <c r="B33" s="39"/>
      <c r="C33" s="115"/>
      <c r="D33" s="44"/>
      <c r="E33" s="115"/>
      <c r="F33" s="39"/>
      <c r="G33" s="117"/>
      <c r="H33" s="39"/>
      <c r="I33" s="115"/>
      <c r="J33" s="39"/>
    </row>
    <row r="34" spans="1:10" ht="12.75">
      <c r="A34" s="39" t="s">
        <v>18</v>
      </c>
      <c r="B34" s="39"/>
      <c r="C34" s="120">
        <v>0</v>
      </c>
      <c r="D34" s="123"/>
      <c r="E34" s="124" t="s">
        <v>8</v>
      </c>
      <c r="F34" s="122"/>
      <c r="G34" s="121">
        <f t="shared" si="0"/>
        <v>0</v>
      </c>
      <c r="H34" s="122"/>
      <c r="I34" s="124" t="s">
        <v>8</v>
      </c>
      <c r="J34" s="39"/>
    </row>
    <row r="35" spans="1:10" ht="12.75">
      <c r="A35" s="43"/>
      <c r="B35" s="39"/>
      <c r="C35" s="125"/>
      <c r="D35" s="44"/>
      <c r="E35" s="125"/>
      <c r="F35" s="39"/>
      <c r="G35" s="117"/>
      <c r="H35" s="39"/>
      <c r="I35" s="125"/>
      <c r="J35" s="39"/>
    </row>
    <row r="36" spans="1:10" ht="12.75">
      <c r="A36" s="38" t="s">
        <v>19</v>
      </c>
      <c r="B36" s="39"/>
      <c r="C36" s="125">
        <f>C32-C34</f>
        <v>2639</v>
      </c>
      <c r="D36" s="44"/>
      <c r="E36" s="116" t="s">
        <v>8</v>
      </c>
      <c r="F36" s="39"/>
      <c r="G36" s="117">
        <f t="shared" si="0"/>
        <v>2639</v>
      </c>
      <c r="H36" s="39"/>
      <c r="I36" s="116" t="s">
        <v>8</v>
      </c>
      <c r="J36" s="39"/>
    </row>
    <row r="37" spans="1:10" ht="12.75">
      <c r="A37" s="38"/>
      <c r="B37" s="39"/>
      <c r="C37" s="125"/>
      <c r="D37" s="44"/>
      <c r="E37" s="116"/>
      <c r="F37" s="39"/>
      <c r="G37" s="117"/>
      <c r="H37" s="39"/>
      <c r="I37" s="116"/>
      <c r="J37" s="39"/>
    </row>
    <row r="38" spans="1:10" ht="12.75">
      <c r="A38" s="38" t="s">
        <v>20</v>
      </c>
      <c r="B38" s="39"/>
      <c r="C38" s="126">
        <v>-2405</v>
      </c>
      <c r="D38" s="44"/>
      <c r="E38" s="124" t="s">
        <v>8</v>
      </c>
      <c r="F38" s="39"/>
      <c r="G38" s="121">
        <f t="shared" si="0"/>
        <v>-2405</v>
      </c>
      <c r="H38" s="39"/>
      <c r="I38" s="124" t="s">
        <v>8</v>
      </c>
      <c r="J38" s="39"/>
    </row>
    <row r="39" spans="1:10" ht="12.75">
      <c r="A39" s="38"/>
      <c r="B39" s="39"/>
      <c r="C39" s="127"/>
      <c r="D39" s="44"/>
      <c r="E39" s="116"/>
      <c r="F39" s="39"/>
      <c r="G39" s="117"/>
      <c r="H39" s="39"/>
      <c r="I39" s="116"/>
      <c r="J39" s="39"/>
    </row>
    <row r="40" spans="1:10" ht="13.5" thickBot="1">
      <c r="A40" s="38" t="s">
        <v>21</v>
      </c>
      <c r="B40" s="39"/>
      <c r="C40" s="128">
        <f>SUM(C36:C38)</f>
        <v>234</v>
      </c>
      <c r="D40" s="44"/>
      <c r="E40" s="129" t="s">
        <v>8</v>
      </c>
      <c r="F40" s="39"/>
      <c r="G40" s="130">
        <f t="shared" si="0"/>
        <v>234</v>
      </c>
      <c r="H40" s="39"/>
      <c r="I40" s="129" t="s">
        <v>8</v>
      </c>
      <c r="J40" s="39"/>
    </row>
    <row r="41" spans="1:10" ht="13.5" thickTop="1">
      <c r="A41" s="43"/>
      <c r="B41" s="39"/>
      <c r="C41" s="131"/>
      <c r="D41" s="44"/>
      <c r="E41" s="125"/>
      <c r="F41" s="39"/>
      <c r="G41" s="123" t="s">
        <v>22</v>
      </c>
      <c r="H41" s="39"/>
      <c r="I41" s="119"/>
      <c r="J41" s="39"/>
    </row>
    <row r="42" spans="1:10" ht="12.75">
      <c r="A42" s="43"/>
      <c r="B42" s="39"/>
      <c r="C42" s="131"/>
      <c r="D42" s="44"/>
      <c r="E42" s="125"/>
      <c r="F42" s="39"/>
      <c r="G42" s="131"/>
      <c r="H42" s="39"/>
      <c r="I42" s="119"/>
      <c r="J42" s="39"/>
    </row>
    <row r="43" spans="1:10" ht="12.75">
      <c r="A43" s="39" t="s">
        <v>23</v>
      </c>
      <c r="B43" s="39"/>
      <c r="C43" s="44"/>
      <c r="D43" s="44"/>
      <c r="E43" s="132"/>
      <c r="F43" s="39"/>
      <c r="G43" s="44"/>
      <c r="H43" s="39"/>
      <c r="I43" s="133"/>
      <c r="J43" s="39"/>
    </row>
    <row r="44" spans="1:10" ht="12.75">
      <c r="A44" s="44" t="s">
        <v>24</v>
      </c>
      <c r="B44" s="112"/>
      <c r="C44" s="134">
        <f>C40/175008*100</f>
        <v>0.13370817334064727</v>
      </c>
      <c r="D44" s="135"/>
      <c r="E44" s="136" t="s">
        <v>8</v>
      </c>
      <c r="F44" s="135"/>
      <c r="G44" s="137">
        <f>C44</f>
        <v>0.13370817334064727</v>
      </c>
      <c r="H44" s="135"/>
      <c r="I44" s="136" t="s">
        <v>8</v>
      </c>
      <c r="J44" s="39"/>
    </row>
    <row r="45" spans="1:10" ht="12.75">
      <c r="A45" s="44" t="s">
        <v>25</v>
      </c>
      <c r="B45" s="112"/>
      <c r="C45" s="136" t="s">
        <v>8</v>
      </c>
      <c r="D45" s="135"/>
      <c r="E45" s="136" t="s">
        <v>8</v>
      </c>
      <c r="F45" s="135"/>
      <c r="G45" s="136" t="s">
        <v>26</v>
      </c>
      <c r="H45" s="135"/>
      <c r="I45" s="136" t="s">
        <v>8</v>
      </c>
      <c r="J45" s="39"/>
    </row>
    <row r="46" spans="1:10" ht="12.75">
      <c r="A46" s="44"/>
      <c r="B46" s="112"/>
      <c r="C46" s="135"/>
      <c r="D46" s="138"/>
      <c r="E46" s="139"/>
      <c r="F46" s="140"/>
      <c r="G46" s="135"/>
      <c r="H46" s="140"/>
      <c r="I46" s="139"/>
      <c r="J46" s="39"/>
    </row>
    <row r="47" spans="1:10" ht="12.75">
      <c r="A47" s="44"/>
      <c r="B47" s="112"/>
      <c r="C47" s="135"/>
      <c r="D47" s="138"/>
      <c r="E47" s="139"/>
      <c r="F47" s="140"/>
      <c r="G47" s="135"/>
      <c r="H47" s="140"/>
      <c r="I47" s="139"/>
      <c r="J47" s="39"/>
    </row>
    <row r="48" spans="1:10" ht="15">
      <c r="A48" s="141" t="s">
        <v>27</v>
      </c>
      <c r="B48" s="112"/>
      <c r="C48" s="135"/>
      <c r="D48" s="138"/>
      <c r="E48" s="139"/>
      <c r="F48" s="140"/>
      <c r="G48" s="135"/>
      <c r="H48" s="140"/>
      <c r="I48" s="139"/>
      <c r="J48" s="39"/>
    </row>
    <row r="49" spans="1:10" ht="9.75" customHeight="1">
      <c r="A49" s="39"/>
      <c r="B49" s="112"/>
      <c r="C49" s="135"/>
      <c r="D49" s="138"/>
      <c r="E49" s="139"/>
      <c r="F49" s="140"/>
      <c r="G49" s="135"/>
      <c r="H49" s="140"/>
      <c r="I49" s="139"/>
      <c r="J49" s="39"/>
    </row>
    <row r="50" spans="1:11" ht="26.25" customHeight="1">
      <c r="A50" s="144" t="s">
        <v>97</v>
      </c>
      <c r="B50" s="144"/>
      <c r="C50" s="144"/>
      <c r="D50" s="144"/>
      <c r="E50" s="144"/>
      <c r="F50" s="144"/>
      <c r="G50" s="144"/>
      <c r="H50" s="144"/>
      <c r="I50" s="144"/>
      <c r="J50" s="144"/>
      <c r="K50" s="7"/>
    </row>
    <row r="51" spans="1:10" ht="12.75" customHeight="1">
      <c r="A51" s="112"/>
      <c r="B51" s="112"/>
      <c r="C51" s="135"/>
      <c r="D51" s="138"/>
      <c r="E51" s="139"/>
      <c r="F51" s="140"/>
      <c r="G51" s="135"/>
      <c r="H51" s="140"/>
      <c r="I51" s="139"/>
      <c r="J51" s="39"/>
    </row>
    <row r="52" spans="1:10" ht="28.5" customHeight="1">
      <c r="A52" s="143" t="s">
        <v>98</v>
      </c>
      <c r="B52" s="144"/>
      <c r="C52" s="144"/>
      <c r="D52" s="144"/>
      <c r="E52" s="144"/>
      <c r="F52" s="144"/>
      <c r="G52" s="144"/>
      <c r="H52" s="144"/>
      <c r="I52" s="144"/>
      <c r="J52" s="144"/>
    </row>
    <row r="53" spans="1:10" ht="12.75">
      <c r="A53" s="39"/>
      <c r="B53" s="112"/>
      <c r="C53" s="135"/>
      <c r="D53" s="138"/>
      <c r="E53" s="139"/>
      <c r="F53" s="140"/>
      <c r="G53" s="135"/>
      <c r="H53" s="140"/>
      <c r="I53" s="139"/>
      <c r="J53" s="39"/>
    </row>
    <row r="54" spans="1:12" ht="12.75">
      <c r="A54" s="39"/>
      <c r="B54" s="112"/>
      <c r="C54" s="142"/>
      <c r="D54" s="142"/>
      <c r="E54" s="142"/>
      <c r="F54" s="142"/>
      <c r="G54" s="142"/>
      <c r="H54" s="142"/>
      <c r="I54" s="142"/>
      <c r="J54" s="142"/>
      <c r="K54" s="6"/>
      <c r="L54" s="6"/>
    </row>
    <row r="55" spans="1:10" ht="12.75">
      <c r="A55" s="39"/>
      <c r="B55" s="112"/>
      <c r="C55" s="135"/>
      <c r="D55" s="138"/>
      <c r="E55" s="139"/>
      <c r="F55" s="140"/>
      <c r="G55" s="135"/>
      <c r="H55" s="140"/>
      <c r="I55" s="139"/>
      <c r="J55" s="39"/>
    </row>
    <row r="56" spans="1:10" ht="12.75">
      <c r="A56" s="39"/>
      <c r="B56" s="39"/>
      <c r="C56" s="44"/>
      <c r="D56" s="44"/>
      <c r="E56" s="113"/>
      <c r="F56" s="39"/>
      <c r="G56" s="44"/>
      <c r="H56" s="39"/>
      <c r="I56" s="39"/>
      <c r="J56" s="39"/>
    </row>
    <row r="57" spans="1:10" ht="17.25" customHeight="1">
      <c r="A57" s="145" t="s">
        <v>28</v>
      </c>
      <c r="B57" s="146"/>
      <c r="C57" s="146"/>
      <c r="D57" s="146"/>
      <c r="E57" s="146"/>
      <c r="F57" s="146"/>
      <c r="G57" s="146"/>
      <c r="H57" s="146"/>
      <c r="I57" s="146"/>
      <c r="J57" s="39"/>
    </row>
  </sheetData>
  <mergeCells count="10">
    <mergeCell ref="A1:J1"/>
    <mergeCell ref="A2:J2"/>
    <mergeCell ref="A4:J4"/>
    <mergeCell ref="A5:J5"/>
    <mergeCell ref="A52:J52"/>
    <mergeCell ref="A57:I57"/>
    <mergeCell ref="A6:J6"/>
    <mergeCell ref="C9:E9"/>
    <mergeCell ref="G9:I9"/>
    <mergeCell ref="A50:J50"/>
  </mergeCells>
  <printOptions/>
  <pageMargins left="1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60" workbookViewId="0" topLeftCell="A18">
      <selection activeCell="D48" sqref="D48"/>
    </sheetView>
  </sheetViews>
  <sheetFormatPr defaultColWidth="8.28125" defaultRowHeight="12.75"/>
  <cols>
    <col min="1" max="1" width="48.7109375" style="15" customWidth="1"/>
    <col min="2" max="2" width="13.140625" style="15" customWidth="1"/>
    <col min="3" max="3" width="4.57421875" style="18" customWidth="1"/>
    <col min="4" max="4" width="13.28125" style="23" customWidth="1"/>
    <col min="5" max="5" width="4.140625" style="18" customWidth="1"/>
    <col min="6" max="6" width="6.00390625" style="18" customWidth="1"/>
    <col min="7" max="7" width="7.00390625" style="18" customWidth="1"/>
    <col min="8" max="16384" width="8.28125" style="18" customWidth="1"/>
  </cols>
  <sheetData>
    <row r="1" spans="1:8" s="8" customFormat="1" ht="15" customHeight="1">
      <c r="A1" s="156" t="s">
        <v>99</v>
      </c>
      <c r="B1" s="157"/>
      <c r="C1" s="157"/>
      <c r="D1" s="157"/>
      <c r="E1" s="68"/>
      <c r="F1" s="68"/>
      <c r="G1" s="68"/>
      <c r="H1" s="68"/>
    </row>
    <row r="2" spans="1:8" s="8" customFormat="1" ht="12" customHeight="1">
      <c r="A2" s="156" t="s">
        <v>0</v>
      </c>
      <c r="B2" s="156"/>
      <c r="C2" s="156"/>
      <c r="D2" s="156"/>
      <c r="E2" s="68"/>
      <c r="F2" s="68"/>
      <c r="G2" s="68"/>
      <c r="H2" s="68"/>
    </row>
    <row r="3" spans="1:8" s="8" customFormat="1" ht="12" customHeight="1">
      <c r="A3" s="67"/>
      <c r="B3" s="72"/>
      <c r="C3" s="68"/>
      <c r="D3" s="81"/>
      <c r="E3" s="68"/>
      <c r="F3" s="68"/>
      <c r="G3" s="68"/>
      <c r="H3" s="68"/>
    </row>
    <row r="4" spans="1:8" s="12" customFormat="1" ht="12.75">
      <c r="A4" s="158" t="s">
        <v>29</v>
      </c>
      <c r="B4" s="159"/>
      <c r="C4" s="159"/>
      <c r="D4" s="159"/>
      <c r="E4" s="73"/>
      <c r="F4" s="73"/>
      <c r="G4" s="73"/>
      <c r="H4" s="73"/>
    </row>
    <row r="5" spans="1:8" s="8" customFormat="1" ht="12.75">
      <c r="A5" s="156" t="s">
        <v>100</v>
      </c>
      <c r="B5" s="157"/>
      <c r="C5" s="157"/>
      <c r="D5" s="157"/>
      <c r="E5" s="68"/>
      <c r="F5" s="68"/>
      <c r="G5" s="68"/>
      <c r="H5" s="68"/>
    </row>
    <row r="6" spans="1:8" s="8" customFormat="1" ht="12.75">
      <c r="A6" s="154" t="s">
        <v>2</v>
      </c>
      <c r="B6" s="155"/>
      <c r="C6" s="155"/>
      <c r="D6" s="155"/>
      <c r="E6" s="68"/>
      <c r="F6" s="68"/>
      <c r="G6" s="68"/>
      <c r="H6" s="68"/>
    </row>
    <row r="7" spans="1:8" ht="12.75">
      <c r="A7" s="55"/>
      <c r="B7" s="70"/>
      <c r="C7" s="82"/>
      <c r="D7" s="83"/>
      <c r="E7" s="37"/>
      <c r="F7" s="70"/>
      <c r="G7" s="71"/>
      <c r="H7" s="56"/>
    </row>
    <row r="8" spans="1:8" ht="12.75">
      <c r="A8" s="74"/>
      <c r="B8" s="47">
        <v>38442</v>
      </c>
      <c r="C8" s="53"/>
      <c r="D8" s="84">
        <v>38291</v>
      </c>
      <c r="E8" s="85"/>
      <c r="F8" s="85"/>
      <c r="G8" s="52"/>
      <c r="H8" s="56"/>
    </row>
    <row r="9" spans="1:8" ht="12.75">
      <c r="A9" s="74"/>
      <c r="B9" s="70" t="s">
        <v>6</v>
      </c>
      <c r="C9" s="70"/>
      <c r="D9" s="83" t="s">
        <v>6</v>
      </c>
      <c r="E9" s="85"/>
      <c r="F9" s="85"/>
      <c r="G9" s="52"/>
      <c r="H9" s="56"/>
    </row>
    <row r="10" spans="1:8" ht="12.75">
      <c r="A10" s="74"/>
      <c r="B10" s="70" t="s">
        <v>30</v>
      </c>
      <c r="C10" s="70"/>
      <c r="D10" s="83" t="s">
        <v>31</v>
      </c>
      <c r="E10" s="85"/>
      <c r="F10" s="85"/>
      <c r="G10" s="52"/>
      <c r="H10" s="56"/>
    </row>
    <row r="11" spans="1:8" ht="12.75">
      <c r="A11" s="86" t="s">
        <v>32</v>
      </c>
      <c r="B11" s="55"/>
      <c r="C11" s="56"/>
      <c r="D11" s="85"/>
      <c r="E11" s="85"/>
      <c r="F11" s="85"/>
      <c r="G11" s="52"/>
      <c r="H11" s="56"/>
    </row>
    <row r="12" spans="1:8" ht="12.75">
      <c r="A12" s="56" t="s">
        <v>33</v>
      </c>
      <c r="B12" s="55">
        <v>14132</v>
      </c>
      <c r="C12" s="87"/>
      <c r="D12" s="88">
        <v>0</v>
      </c>
      <c r="E12" s="89"/>
      <c r="F12" s="89"/>
      <c r="G12" s="90"/>
      <c r="H12" s="56"/>
    </row>
    <row r="13" spans="1:8" ht="12.75">
      <c r="A13" s="56" t="s">
        <v>109</v>
      </c>
      <c r="B13" s="55">
        <v>6570</v>
      </c>
      <c r="C13" s="87"/>
      <c r="D13" s="88">
        <v>0</v>
      </c>
      <c r="E13" s="89"/>
      <c r="F13" s="89"/>
      <c r="G13" s="90"/>
      <c r="H13" s="56"/>
    </row>
    <row r="14" spans="1:8" ht="12.75">
      <c r="A14" s="56" t="s">
        <v>110</v>
      </c>
      <c r="B14" s="55">
        <v>316</v>
      </c>
      <c r="C14" s="87"/>
      <c r="D14" s="88">
        <v>0</v>
      </c>
      <c r="E14" s="89"/>
      <c r="F14" s="89"/>
      <c r="G14" s="90"/>
      <c r="H14" s="56"/>
    </row>
    <row r="15" spans="1:8" ht="12.75">
      <c r="A15" s="56" t="s">
        <v>111</v>
      </c>
      <c r="B15" s="55">
        <v>526</v>
      </c>
      <c r="C15" s="87"/>
      <c r="D15" s="88">
        <v>0</v>
      </c>
      <c r="E15" s="89"/>
      <c r="F15" s="89"/>
      <c r="G15" s="90"/>
      <c r="H15" s="56"/>
    </row>
    <row r="16" spans="1:8" ht="12.75">
      <c r="A16" s="74"/>
      <c r="B16" s="74"/>
      <c r="C16" s="91"/>
      <c r="D16" s="92"/>
      <c r="E16" s="85"/>
      <c r="F16" s="85"/>
      <c r="G16" s="52"/>
      <c r="H16" s="56"/>
    </row>
    <row r="17" spans="1:8" ht="12.75">
      <c r="A17" s="86" t="s">
        <v>34</v>
      </c>
      <c r="B17" s="74"/>
      <c r="C17" s="91"/>
      <c r="D17" s="92"/>
      <c r="E17" s="85"/>
      <c r="F17" s="85"/>
      <c r="G17" s="52"/>
      <c r="H17" s="56"/>
    </row>
    <row r="18" spans="1:8" ht="12.75">
      <c r="A18" s="74" t="s">
        <v>35</v>
      </c>
      <c r="B18" s="93">
        <v>11784</v>
      </c>
      <c r="C18" s="91"/>
      <c r="D18" s="94">
        <v>0</v>
      </c>
      <c r="E18" s="85"/>
      <c r="F18" s="85"/>
      <c r="G18" s="52"/>
      <c r="H18" s="56"/>
    </row>
    <row r="19" spans="1:8" ht="12.75">
      <c r="A19" s="74" t="s">
        <v>36</v>
      </c>
      <c r="B19" s="95">
        <v>10250</v>
      </c>
      <c r="C19" s="91"/>
      <c r="D19" s="96">
        <v>0</v>
      </c>
      <c r="E19" s="85"/>
      <c r="F19" s="85"/>
      <c r="G19" s="91"/>
      <c r="H19" s="56"/>
    </row>
    <row r="20" spans="1:8" ht="12.75">
      <c r="A20" s="74" t="s">
        <v>112</v>
      </c>
      <c r="B20" s="95">
        <v>3764</v>
      </c>
      <c r="C20" s="91"/>
      <c r="D20" s="96">
        <v>495</v>
      </c>
      <c r="E20" s="85"/>
      <c r="F20" s="85"/>
      <c r="G20" s="91"/>
      <c r="H20" s="56"/>
    </row>
    <row r="21" spans="1:8" ht="12.75">
      <c r="A21" s="74" t="s">
        <v>37</v>
      </c>
      <c r="B21" s="97">
        <v>1389</v>
      </c>
      <c r="C21" s="91"/>
      <c r="D21" s="98" t="s">
        <v>127</v>
      </c>
      <c r="E21" s="85"/>
      <c r="F21" s="85"/>
      <c r="G21" s="91"/>
      <c r="H21" s="56"/>
    </row>
    <row r="22" spans="1:8" ht="12.75">
      <c r="A22" s="55"/>
      <c r="B22" s="55">
        <f>SUM(B18:B21)</f>
        <v>27187</v>
      </c>
      <c r="C22" s="55"/>
      <c r="D22" s="55">
        <f>SUM(D18:D21)</f>
        <v>495</v>
      </c>
      <c r="E22" s="87"/>
      <c r="F22" s="87"/>
      <c r="G22" s="87"/>
      <c r="H22" s="56"/>
    </row>
    <row r="23" spans="1:8" ht="12.75">
      <c r="A23" s="86" t="s">
        <v>38</v>
      </c>
      <c r="B23" s="74"/>
      <c r="C23" s="91"/>
      <c r="D23" s="92"/>
      <c r="E23" s="91"/>
      <c r="F23" s="91"/>
      <c r="G23" s="91"/>
      <c r="H23" s="56"/>
    </row>
    <row r="24" spans="1:8" ht="12.75">
      <c r="A24" s="55" t="s">
        <v>39</v>
      </c>
      <c r="B24" s="93">
        <v>3077</v>
      </c>
      <c r="C24" s="56"/>
      <c r="D24" s="94">
        <v>0</v>
      </c>
      <c r="E24" s="87"/>
      <c r="F24" s="87"/>
      <c r="G24" s="87"/>
      <c r="H24" s="56"/>
    </row>
    <row r="25" spans="1:8" ht="12.75">
      <c r="A25" s="74" t="s">
        <v>40</v>
      </c>
      <c r="B25" s="95">
        <v>2764</v>
      </c>
      <c r="C25" s="91"/>
      <c r="D25" s="96">
        <v>499</v>
      </c>
      <c r="E25" s="91"/>
      <c r="F25" s="91"/>
      <c r="G25" s="87"/>
      <c r="H25" s="56"/>
    </row>
    <row r="26" spans="1:8" ht="12.75">
      <c r="A26" s="74" t="s">
        <v>113</v>
      </c>
      <c r="B26" s="95">
        <v>26</v>
      </c>
      <c r="C26" s="91"/>
      <c r="D26" s="96">
        <v>0</v>
      </c>
      <c r="E26" s="91"/>
      <c r="F26" s="91"/>
      <c r="G26" s="87"/>
      <c r="H26" s="56"/>
    </row>
    <row r="27" spans="1:8" ht="12.75">
      <c r="A27" s="74" t="s">
        <v>42</v>
      </c>
      <c r="B27" s="95">
        <v>72</v>
      </c>
      <c r="C27" s="91"/>
      <c r="D27" s="96">
        <v>0</v>
      </c>
      <c r="E27" s="91"/>
      <c r="F27" s="91"/>
      <c r="G27" s="87"/>
      <c r="H27" s="56"/>
    </row>
    <row r="28" spans="1:8" ht="12.75">
      <c r="A28" s="74" t="s">
        <v>43</v>
      </c>
      <c r="B28" s="95">
        <v>8822</v>
      </c>
      <c r="C28" s="91"/>
      <c r="D28" s="96">
        <v>0</v>
      </c>
      <c r="E28" s="91"/>
      <c r="F28" s="91"/>
      <c r="G28" s="87"/>
      <c r="H28" s="56"/>
    </row>
    <row r="29" spans="1:8" ht="12.75">
      <c r="A29" s="55" t="s">
        <v>44</v>
      </c>
      <c r="B29" s="97">
        <f>1907-352</f>
        <v>1555</v>
      </c>
      <c r="C29" s="91"/>
      <c r="D29" s="98">
        <v>0</v>
      </c>
      <c r="E29" s="91"/>
      <c r="F29" s="91"/>
      <c r="G29" s="56"/>
      <c r="H29" s="56"/>
    </row>
    <row r="30" spans="1:8" ht="12.75">
      <c r="A30" s="74"/>
      <c r="B30" s="55">
        <f>SUM(B23:B29)</f>
        <v>16316</v>
      </c>
      <c r="C30" s="55"/>
      <c r="D30" s="55">
        <f>SUM(D24:D29)</f>
        <v>499</v>
      </c>
      <c r="E30" s="91"/>
      <c r="F30" s="91"/>
      <c r="G30" s="56"/>
      <c r="H30" s="56"/>
    </row>
    <row r="31" spans="1:8" ht="12.75">
      <c r="A31" s="74" t="s">
        <v>45</v>
      </c>
      <c r="B31" s="74"/>
      <c r="C31" s="91"/>
      <c r="D31" s="92"/>
      <c r="E31" s="91"/>
      <c r="F31" s="91"/>
      <c r="G31" s="56"/>
      <c r="H31" s="56"/>
    </row>
    <row r="32" spans="1:8" ht="12.75">
      <c r="A32" s="37" t="s">
        <v>115</v>
      </c>
      <c r="B32" s="74">
        <f>(B18+B19+B20+B21)-(B24+B25+B26+B27+B28+B29)</f>
        <v>10871</v>
      </c>
      <c r="C32" s="91"/>
      <c r="D32" s="92">
        <v>-4</v>
      </c>
      <c r="E32" s="91"/>
      <c r="F32" s="91"/>
      <c r="G32" s="56"/>
      <c r="H32" s="56"/>
    </row>
    <row r="33" spans="1:8" ht="12.75">
      <c r="A33" s="37"/>
      <c r="B33" s="74"/>
      <c r="C33" s="91"/>
      <c r="D33" s="92"/>
      <c r="E33" s="91"/>
      <c r="F33" s="91"/>
      <c r="G33" s="56"/>
      <c r="H33" s="56"/>
    </row>
    <row r="34" spans="1:8" ht="12.75">
      <c r="A34" s="37" t="s">
        <v>46</v>
      </c>
      <c r="B34" s="74"/>
      <c r="C34" s="91"/>
      <c r="D34" s="92"/>
      <c r="E34" s="91"/>
      <c r="F34" s="91"/>
      <c r="G34" s="56"/>
      <c r="H34" s="56"/>
    </row>
    <row r="35" spans="1:8" ht="12.75">
      <c r="A35" s="74" t="s">
        <v>114</v>
      </c>
      <c r="B35" s="93">
        <v>4831</v>
      </c>
      <c r="C35" s="91"/>
      <c r="D35" s="94" t="s">
        <v>116</v>
      </c>
      <c r="E35" s="91"/>
      <c r="F35" s="91"/>
      <c r="G35" s="56"/>
      <c r="H35" s="56"/>
    </row>
    <row r="36" spans="1:8" ht="12.75">
      <c r="A36" s="74" t="s">
        <v>47</v>
      </c>
      <c r="B36" s="97">
        <v>352</v>
      </c>
      <c r="C36" s="91"/>
      <c r="D36" s="98" t="s">
        <v>116</v>
      </c>
      <c r="E36" s="91"/>
      <c r="F36" s="91"/>
      <c r="G36" s="56"/>
      <c r="H36" s="56"/>
    </row>
    <row r="37" spans="1:8" ht="12.75">
      <c r="A37" s="74"/>
      <c r="B37" s="55">
        <f>SUM(B35:B36)</f>
        <v>5183</v>
      </c>
      <c r="C37" s="55"/>
      <c r="D37" s="88">
        <v>0</v>
      </c>
      <c r="E37" s="91"/>
      <c r="F37" s="91"/>
      <c r="G37" s="56"/>
      <c r="H37" s="56"/>
    </row>
    <row r="38" spans="1:8" ht="12.75">
      <c r="A38" s="56" t="s">
        <v>48</v>
      </c>
      <c r="B38" s="99">
        <v>0</v>
      </c>
      <c r="C38" s="91"/>
      <c r="D38" s="92" t="s">
        <v>116</v>
      </c>
      <c r="E38" s="91"/>
      <c r="F38" s="91"/>
      <c r="G38" s="56"/>
      <c r="H38" s="56"/>
    </row>
    <row r="39" spans="1:8" ht="13.5" thickBot="1">
      <c r="A39" s="74"/>
      <c r="B39" s="100">
        <f>B12+B13+B14+B15+B32-B35-B36</f>
        <v>27232</v>
      </c>
      <c r="C39" s="91"/>
      <c r="D39" s="101">
        <v>-4</v>
      </c>
      <c r="E39" s="91"/>
      <c r="F39" s="91"/>
      <c r="G39" s="56"/>
      <c r="H39" s="56"/>
    </row>
    <row r="40" spans="1:8" ht="13.5" thickTop="1">
      <c r="A40" s="74"/>
      <c r="B40" s="74"/>
      <c r="C40" s="91"/>
      <c r="D40" s="92"/>
      <c r="E40" s="91"/>
      <c r="F40" s="91"/>
      <c r="G40" s="56"/>
      <c r="H40" s="56"/>
    </row>
    <row r="41" spans="1:8" ht="12.75">
      <c r="A41" s="37" t="s">
        <v>49</v>
      </c>
      <c r="B41" s="74"/>
      <c r="C41" s="91"/>
      <c r="D41" s="92"/>
      <c r="E41" s="91"/>
      <c r="F41" s="91"/>
      <c r="G41" s="56"/>
      <c r="H41" s="56"/>
    </row>
    <row r="42" spans="1:8" ht="12.75">
      <c r="A42" s="74" t="s">
        <v>50</v>
      </c>
      <c r="B42" s="74">
        <v>17501</v>
      </c>
      <c r="C42" s="91"/>
      <c r="D42" s="92" t="s">
        <v>117</v>
      </c>
      <c r="E42" s="91"/>
      <c r="F42" s="91"/>
      <c r="G42" s="56"/>
      <c r="H42" s="56"/>
    </row>
    <row r="43" spans="1:8" ht="12.75">
      <c r="A43" s="74" t="s">
        <v>126</v>
      </c>
      <c r="B43" s="74">
        <f>B39-B42-B44</f>
        <v>9501</v>
      </c>
      <c r="C43" s="91"/>
      <c r="D43" s="92" t="s">
        <v>116</v>
      </c>
      <c r="E43" s="91"/>
      <c r="F43" s="91"/>
      <c r="G43" s="56"/>
      <c r="H43" s="56"/>
    </row>
    <row r="44" spans="1:8" ht="12.75">
      <c r="A44" s="56" t="s">
        <v>118</v>
      </c>
      <c r="B44" s="74">
        <v>230</v>
      </c>
      <c r="C44" s="91"/>
      <c r="D44" s="89">
        <v>-4</v>
      </c>
      <c r="E44" s="91"/>
      <c r="F44" s="91"/>
      <c r="G44" s="56"/>
      <c r="H44" s="56"/>
    </row>
    <row r="45" spans="1:8" ht="13.5" thickBot="1">
      <c r="A45" s="37" t="s">
        <v>51</v>
      </c>
      <c r="B45" s="102">
        <f>SUM(B42:B44)</f>
        <v>27232</v>
      </c>
      <c r="C45" s="91"/>
      <c r="D45" s="101">
        <v>-4</v>
      </c>
      <c r="E45" s="91"/>
      <c r="F45" s="91"/>
      <c r="G45" s="56"/>
      <c r="H45" s="56"/>
    </row>
    <row r="46" spans="1:8" ht="13.5" thickTop="1">
      <c r="A46" s="74"/>
      <c r="B46" s="103"/>
      <c r="C46" s="104"/>
      <c r="D46" s="92"/>
      <c r="E46" s="91"/>
      <c r="F46" s="91"/>
      <c r="G46" s="56"/>
      <c r="H46" s="56"/>
    </row>
    <row r="47" spans="1:8" ht="12.75">
      <c r="A47" s="74" t="s">
        <v>52</v>
      </c>
      <c r="B47" s="105">
        <f>((B45-B15)/B42*10)/100</f>
        <v>0.15259699445745958</v>
      </c>
      <c r="C47" s="104"/>
      <c r="D47" s="105">
        <v>-224.8</v>
      </c>
      <c r="E47" s="91"/>
      <c r="F47" s="91"/>
      <c r="G47" s="56"/>
      <c r="H47" s="56"/>
    </row>
    <row r="48" spans="1:8" ht="12.75">
      <c r="A48" s="74"/>
      <c r="B48" s="74"/>
      <c r="C48" s="91"/>
      <c r="D48" s="106"/>
      <c r="E48" s="91"/>
      <c r="F48" s="91"/>
      <c r="G48" s="56"/>
      <c r="H48" s="56"/>
    </row>
    <row r="49" spans="1:8" ht="12.75">
      <c r="A49" s="74" t="s">
        <v>53</v>
      </c>
      <c r="B49" s="99"/>
      <c r="C49" s="91"/>
      <c r="D49" s="107"/>
      <c r="E49" s="91"/>
      <c r="F49" s="91"/>
      <c r="G49" s="56"/>
      <c r="H49" s="56"/>
    </row>
    <row r="50" spans="1:8" ht="12.75">
      <c r="A50" s="74" t="s">
        <v>128</v>
      </c>
      <c r="B50" s="74"/>
      <c r="C50" s="91"/>
      <c r="D50" s="85"/>
      <c r="E50" s="91"/>
      <c r="F50" s="91"/>
      <c r="G50" s="56"/>
      <c r="H50" s="56"/>
    </row>
    <row r="51" spans="1:8" ht="12.75">
      <c r="A51" s="55"/>
      <c r="B51" s="55"/>
      <c r="C51" s="56"/>
      <c r="D51" s="89"/>
      <c r="E51" s="56"/>
      <c r="F51" s="56"/>
      <c r="G51" s="56"/>
      <c r="H51" s="56"/>
    </row>
    <row r="52" spans="1:8" ht="15.75">
      <c r="A52" s="108"/>
      <c r="B52" s="64"/>
      <c r="C52" s="64"/>
      <c r="D52" s="109"/>
      <c r="E52" s="91"/>
      <c r="F52" s="91"/>
      <c r="G52" s="56"/>
      <c r="H52" s="56"/>
    </row>
    <row r="53" spans="1:8" ht="12.75">
      <c r="A53" s="74"/>
      <c r="B53" s="74"/>
      <c r="C53" s="110"/>
      <c r="D53" s="85"/>
      <c r="E53" s="110"/>
      <c r="F53" s="110"/>
      <c r="G53" s="56"/>
      <c r="H53" s="56"/>
    </row>
    <row r="54" spans="1:8" ht="12.75">
      <c r="A54" s="74"/>
      <c r="B54" s="74"/>
      <c r="C54" s="110"/>
      <c r="D54" s="85"/>
      <c r="E54" s="110"/>
      <c r="F54" s="110"/>
      <c r="G54" s="56"/>
      <c r="H54" s="56"/>
    </row>
    <row r="55" spans="1:9" ht="12.75">
      <c r="A55" s="66" t="s">
        <v>28</v>
      </c>
      <c r="B55" s="80"/>
      <c r="C55" s="80"/>
      <c r="D55" s="111"/>
      <c r="E55" s="80"/>
      <c r="F55" s="80"/>
      <c r="G55" s="80"/>
      <c r="H55" s="80"/>
      <c r="I55" s="14"/>
    </row>
    <row r="56" spans="1:6" ht="12.75">
      <c r="A56" s="19"/>
      <c r="B56" s="19"/>
      <c r="C56" s="25"/>
      <c r="D56" s="20"/>
      <c r="E56" s="25"/>
      <c r="F56" s="25"/>
    </row>
    <row r="57" spans="1:6" ht="12.75">
      <c r="A57" s="19"/>
      <c r="B57" s="19"/>
      <c r="C57" s="25"/>
      <c r="D57" s="20"/>
      <c r="E57" s="25"/>
      <c r="F57" s="25"/>
    </row>
    <row r="58" spans="1:6" ht="12.75">
      <c r="A58" s="19"/>
      <c r="B58" s="19"/>
      <c r="C58" s="25"/>
      <c r="D58" s="20"/>
      <c r="E58" s="25"/>
      <c r="F58" s="25"/>
    </row>
    <row r="59" spans="1:6" ht="12.75">
      <c r="A59" s="19"/>
      <c r="B59" s="19"/>
      <c r="C59" s="25"/>
      <c r="D59" s="20"/>
      <c r="E59" s="25"/>
      <c r="F59" s="25"/>
    </row>
    <row r="60" spans="1:6" ht="12.75">
      <c r="A60" s="19"/>
      <c r="B60" s="19"/>
      <c r="C60" s="25"/>
      <c r="D60" s="20"/>
      <c r="E60" s="25"/>
      <c r="F60" s="25"/>
    </row>
    <row r="61" spans="1:6" ht="12.75">
      <c r="A61" s="19"/>
      <c r="B61" s="19"/>
      <c r="C61" s="25"/>
      <c r="D61" s="20"/>
      <c r="E61" s="25"/>
      <c r="F61" s="25"/>
    </row>
    <row r="62" spans="1:6" ht="12.75">
      <c r="A62" s="19"/>
      <c r="B62" s="19"/>
      <c r="C62" s="25"/>
      <c r="D62" s="20"/>
      <c r="E62" s="25"/>
      <c r="F62" s="25"/>
    </row>
    <row r="63" spans="1:6" ht="12.75">
      <c r="A63" s="19"/>
      <c r="B63" s="19"/>
      <c r="C63" s="25"/>
      <c r="D63" s="20"/>
      <c r="E63" s="25"/>
      <c r="F63" s="25"/>
    </row>
    <row r="64" spans="1:6" ht="12.75">
      <c r="A64" s="19"/>
      <c r="B64" s="19"/>
      <c r="C64" s="25"/>
      <c r="D64" s="20"/>
      <c r="E64" s="25"/>
      <c r="F64" s="25"/>
    </row>
  </sheetData>
  <mergeCells count="5">
    <mergeCell ref="A6:D6"/>
    <mergeCell ref="A1:D1"/>
    <mergeCell ref="A2:D2"/>
    <mergeCell ref="A4:D4"/>
    <mergeCell ref="A5:D5"/>
  </mergeCells>
  <printOptions/>
  <pageMargins left="1" right="0.75" top="1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workbookViewId="0" topLeftCell="A1">
      <selection activeCell="M15" sqref="M15"/>
    </sheetView>
  </sheetViews>
  <sheetFormatPr defaultColWidth="8.28125" defaultRowHeight="12.75"/>
  <cols>
    <col min="1" max="1" width="33.57421875" style="15" customWidth="1"/>
    <col min="2" max="2" width="11.00390625" style="18" customWidth="1"/>
    <col min="3" max="3" width="1.8515625" style="18" customWidth="1"/>
    <col min="4" max="4" width="16.28125" style="18" customWidth="1"/>
    <col min="5" max="5" width="2.00390625" style="18" customWidth="1"/>
    <col min="6" max="6" width="13.57421875" style="18" customWidth="1"/>
    <col min="7" max="7" width="1.57421875" style="18" customWidth="1"/>
    <col min="8" max="8" width="13.57421875" style="18" customWidth="1"/>
    <col min="9" max="9" width="4.00390625" style="18" customWidth="1"/>
    <col min="10" max="16384" width="8.28125" style="18" customWidth="1"/>
  </cols>
  <sheetData>
    <row r="1" spans="1:8" s="8" customFormat="1" ht="15" customHeight="1">
      <c r="A1" s="156" t="s">
        <v>99</v>
      </c>
      <c r="B1" s="157"/>
      <c r="C1" s="157"/>
      <c r="D1" s="157"/>
      <c r="E1" s="157"/>
      <c r="F1" s="157"/>
      <c r="G1" s="157"/>
      <c r="H1" s="157"/>
    </row>
    <row r="2" spans="1:8" s="8" customFormat="1" ht="12" customHeight="1">
      <c r="A2" s="163" t="s">
        <v>0</v>
      </c>
      <c r="B2" s="157"/>
      <c r="C2" s="157"/>
      <c r="D2" s="157"/>
      <c r="E2" s="157"/>
      <c r="F2" s="157"/>
      <c r="G2" s="157"/>
      <c r="H2" s="157"/>
    </row>
    <row r="3" spans="1:8" s="8" customFormat="1" ht="12" customHeight="1">
      <c r="A3" s="67"/>
      <c r="B3" s="68"/>
      <c r="C3" s="68"/>
      <c r="D3" s="68"/>
      <c r="E3" s="68"/>
      <c r="F3" s="68"/>
      <c r="G3" s="68"/>
      <c r="H3" s="69"/>
    </row>
    <row r="4" spans="1:8" s="12" customFormat="1" ht="12.75">
      <c r="A4" s="158" t="s">
        <v>54</v>
      </c>
      <c r="B4" s="159"/>
      <c r="C4" s="159"/>
      <c r="D4" s="159"/>
      <c r="E4" s="159"/>
      <c r="F4" s="159"/>
      <c r="G4" s="159"/>
      <c r="H4" s="159"/>
    </row>
    <row r="5" spans="1:8" s="8" customFormat="1" ht="12.75">
      <c r="A5" s="156" t="s">
        <v>96</v>
      </c>
      <c r="B5" s="157"/>
      <c r="C5" s="157"/>
      <c r="D5" s="157"/>
      <c r="E5" s="157"/>
      <c r="F5" s="157"/>
      <c r="G5" s="157"/>
      <c r="H5" s="157"/>
    </row>
    <row r="6" spans="1:8" s="8" customFormat="1" ht="12.75">
      <c r="A6" s="154" t="s">
        <v>2</v>
      </c>
      <c r="B6" s="155"/>
      <c r="C6" s="155"/>
      <c r="D6" s="155"/>
      <c r="E6" s="155"/>
      <c r="F6" s="155"/>
      <c r="G6" s="155"/>
      <c r="H6" s="155"/>
    </row>
    <row r="7" spans="1:8" ht="12.75">
      <c r="A7" s="55"/>
      <c r="B7" s="70"/>
      <c r="C7" s="71"/>
      <c r="D7" s="56"/>
      <c r="E7" s="56"/>
      <c r="F7" s="56"/>
      <c r="G7" s="56"/>
      <c r="H7" s="56"/>
    </row>
    <row r="8" spans="1:8" ht="12.75">
      <c r="A8" s="55"/>
      <c r="B8" s="70"/>
      <c r="C8" s="71"/>
      <c r="D8" s="37" t="s">
        <v>130</v>
      </c>
      <c r="E8" s="56"/>
      <c r="F8" s="37" t="s">
        <v>129</v>
      </c>
      <c r="G8" s="56"/>
      <c r="H8" s="56"/>
    </row>
    <row r="9" spans="1:8" s="8" customFormat="1" ht="12.75">
      <c r="A9" s="72"/>
      <c r="B9" s="70" t="s">
        <v>55</v>
      </c>
      <c r="C9" s="73"/>
      <c r="D9" s="51" t="s">
        <v>56</v>
      </c>
      <c r="E9" s="51"/>
      <c r="F9" s="51" t="s">
        <v>57</v>
      </c>
      <c r="G9" s="73"/>
      <c r="H9" s="51" t="s">
        <v>58</v>
      </c>
    </row>
    <row r="10" spans="1:8" ht="12.75">
      <c r="A10" s="74"/>
      <c r="B10" s="70" t="s">
        <v>59</v>
      </c>
      <c r="C10" s="75"/>
      <c r="D10" s="51" t="s">
        <v>60</v>
      </c>
      <c r="E10" s="51"/>
      <c r="F10" s="51" t="s">
        <v>61</v>
      </c>
      <c r="G10" s="37"/>
      <c r="H10" s="37"/>
    </row>
    <row r="11" spans="1:8" ht="12.75">
      <c r="A11" s="74"/>
      <c r="B11" s="51" t="s">
        <v>62</v>
      </c>
      <c r="C11" s="75"/>
      <c r="D11" s="51" t="s">
        <v>62</v>
      </c>
      <c r="E11" s="51"/>
      <c r="F11" s="51" t="s">
        <v>62</v>
      </c>
      <c r="G11" s="37"/>
      <c r="H11" s="51" t="s">
        <v>62</v>
      </c>
    </row>
    <row r="12" spans="1:8" ht="12.75">
      <c r="A12" s="74"/>
      <c r="B12" s="56"/>
      <c r="C12" s="52"/>
      <c r="D12" s="56"/>
      <c r="E12" s="56"/>
      <c r="F12" s="56"/>
      <c r="G12" s="56"/>
      <c r="H12" s="56"/>
    </row>
    <row r="13" spans="1:8" ht="12.75">
      <c r="A13" s="54" t="s">
        <v>101</v>
      </c>
      <c r="B13" s="76" t="s">
        <v>63</v>
      </c>
      <c r="C13" s="77"/>
      <c r="D13" s="57">
        <v>0</v>
      </c>
      <c r="E13" s="57"/>
      <c r="F13" s="57">
        <v>4</v>
      </c>
      <c r="G13" s="57"/>
      <c r="H13" s="57">
        <v>0</v>
      </c>
    </row>
    <row r="14" spans="1:8" ht="12.75">
      <c r="A14" s="55"/>
      <c r="B14" s="57"/>
      <c r="C14" s="57"/>
      <c r="D14" s="57"/>
      <c r="E14" s="57"/>
      <c r="F14" s="57"/>
      <c r="G14" s="57"/>
      <c r="H14" s="57"/>
    </row>
    <row r="15" spans="1:8" ht="12.75">
      <c r="A15" s="55"/>
      <c r="B15" s="57"/>
      <c r="C15" s="57"/>
      <c r="D15" s="57"/>
      <c r="E15" s="57"/>
      <c r="F15" s="57"/>
      <c r="G15" s="57"/>
      <c r="H15" s="57"/>
    </row>
    <row r="16" spans="1:8" ht="12.75">
      <c r="A16" s="55" t="s">
        <v>64</v>
      </c>
      <c r="B16" s="57">
        <v>17501</v>
      </c>
      <c r="C16" s="57"/>
      <c r="D16" s="57">
        <v>0</v>
      </c>
      <c r="E16" s="57"/>
      <c r="F16" s="57">
        <v>0</v>
      </c>
      <c r="G16" s="57"/>
      <c r="H16" s="57">
        <f>SUM(B16:F16)</f>
        <v>17501</v>
      </c>
    </row>
    <row r="17" spans="1:8" ht="12.75">
      <c r="A17" s="55" t="s">
        <v>65</v>
      </c>
      <c r="B17" s="57">
        <v>0</v>
      </c>
      <c r="C17" s="57"/>
      <c r="D17" s="57">
        <v>0</v>
      </c>
      <c r="E17" s="57"/>
      <c r="F17" s="57">
        <v>230</v>
      </c>
      <c r="G17" s="57"/>
      <c r="H17" s="57">
        <f>SUM(B17:F17)</f>
        <v>230</v>
      </c>
    </row>
    <row r="18" spans="1:8" ht="12.75">
      <c r="A18" s="55" t="s">
        <v>66</v>
      </c>
      <c r="B18" s="57">
        <v>0</v>
      </c>
      <c r="C18" s="57"/>
      <c r="D18" s="57">
        <f>'BS'!B43</f>
        <v>9501</v>
      </c>
      <c r="E18" s="57"/>
      <c r="F18" s="57">
        <v>0</v>
      </c>
      <c r="G18" s="57"/>
      <c r="H18" s="57">
        <f>SUM(B18:F18)</f>
        <v>9501</v>
      </c>
    </row>
    <row r="19" spans="1:9" ht="12.75">
      <c r="A19" s="56" t="s">
        <v>67</v>
      </c>
      <c r="B19" s="57">
        <v>0</v>
      </c>
      <c r="C19" s="57"/>
      <c r="D19" s="57">
        <v>0</v>
      </c>
      <c r="E19" s="57"/>
      <c r="F19" s="57">
        <v>0</v>
      </c>
      <c r="G19" s="57"/>
      <c r="H19" s="57">
        <f>SUM(B19:F19)</f>
        <v>0</v>
      </c>
      <c r="I19" s="22"/>
    </row>
    <row r="20" spans="1:9" ht="12.75">
      <c r="A20" s="56"/>
      <c r="B20" s="78"/>
      <c r="C20" s="57"/>
      <c r="D20" s="78"/>
      <c r="E20" s="57"/>
      <c r="F20" s="78"/>
      <c r="G20" s="57"/>
      <c r="H20" s="78"/>
      <c r="I20" s="22"/>
    </row>
    <row r="21" spans="1:8" ht="12.75">
      <c r="A21" s="56"/>
      <c r="B21" s="57"/>
      <c r="C21" s="57"/>
      <c r="D21" s="57"/>
      <c r="E21" s="57"/>
      <c r="F21" s="57"/>
      <c r="G21" s="57"/>
      <c r="H21" s="57"/>
    </row>
    <row r="22" spans="1:9" ht="13.5" thickBot="1">
      <c r="A22" s="54" t="s">
        <v>102</v>
      </c>
      <c r="B22" s="79">
        <f>SUM(B12:B20)</f>
        <v>17501</v>
      </c>
      <c r="C22" s="57"/>
      <c r="D22" s="79">
        <f>SUM(D12:D20)</f>
        <v>9501</v>
      </c>
      <c r="E22" s="57"/>
      <c r="F22" s="79">
        <f>SUM(F12:F20)</f>
        <v>234</v>
      </c>
      <c r="G22" s="57"/>
      <c r="H22" s="79">
        <f>SUM(H12:H20)</f>
        <v>27232</v>
      </c>
      <c r="I22" s="22"/>
    </row>
    <row r="23" spans="1:8" ht="13.5" thickTop="1">
      <c r="A23" s="37"/>
      <c r="B23" s="57"/>
      <c r="C23" s="57"/>
      <c r="D23" s="57"/>
      <c r="E23" s="57"/>
      <c r="F23" s="57"/>
      <c r="G23" s="57"/>
      <c r="H23" s="57"/>
    </row>
    <row r="24" spans="1:8" ht="12.75">
      <c r="A24" s="74" t="s">
        <v>53</v>
      </c>
      <c r="B24" s="57"/>
      <c r="C24" s="57"/>
      <c r="D24" s="57"/>
      <c r="E24" s="57"/>
      <c r="F24" s="57"/>
      <c r="G24" s="57"/>
      <c r="H24" s="57"/>
    </row>
    <row r="25" spans="1:8" ht="12.75">
      <c r="A25" s="74"/>
      <c r="B25" s="57"/>
      <c r="C25" s="57"/>
      <c r="D25" s="57"/>
      <c r="E25" s="57"/>
      <c r="F25" s="57"/>
      <c r="G25" s="57"/>
      <c r="H25" s="57"/>
    </row>
    <row r="26" spans="1:8" ht="12.75">
      <c r="A26" s="55"/>
      <c r="B26" s="57"/>
      <c r="C26" s="57"/>
      <c r="D26" s="57"/>
      <c r="E26" s="57"/>
      <c r="F26" s="57"/>
      <c r="G26" s="57"/>
      <c r="H26" s="57"/>
    </row>
    <row r="27" spans="1:8" ht="39" customHeight="1">
      <c r="A27" s="160" t="s">
        <v>103</v>
      </c>
      <c r="B27" s="160"/>
      <c r="C27" s="160"/>
      <c r="D27" s="160"/>
      <c r="E27" s="160"/>
      <c r="F27" s="160"/>
      <c r="G27" s="160"/>
      <c r="H27" s="160"/>
    </row>
    <row r="28" spans="1:8" ht="12.75">
      <c r="A28" s="55"/>
      <c r="B28" s="56"/>
      <c r="C28" s="56"/>
      <c r="D28" s="56"/>
      <c r="E28" s="56"/>
      <c r="F28" s="56"/>
      <c r="G28" s="56"/>
      <c r="H28" s="56"/>
    </row>
    <row r="29" spans="1:8" ht="12.75">
      <c r="A29" s="55"/>
      <c r="B29" s="56"/>
      <c r="C29" s="56"/>
      <c r="D29" s="56"/>
      <c r="E29" s="56"/>
      <c r="F29" s="56"/>
      <c r="G29" s="56"/>
      <c r="H29" s="56"/>
    </row>
    <row r="30" spans="1:8" ht="12.75">
      <c r="A30" s="55"/>
      <c r="B30" s="56"/>
      <c r="C30" s="56"/>
      <c r="D30" s="56"/>
      <c r="E30" s="56"/>
      <c r="F30" s="56"/>
      <c r="G30" s="56"/>
      <c r="H30" s="56"/>
    </row>
    <row r="31" spans="1:8" ht="12.75">
      <c r="A31" s="55"/>
      <c r="B31" s="56"/>
      <c r="C31" s="56"/>
      <c r="D31" s="56"/>
      <c r="E31" s="56"/>
      <c r="F31" s="56"/>
      <c r="G31" s="56"/>
      <c r="H31" s="56"/>
    </row>
    <row r="32" spans="1:8" ht="12.75">
      <c r="A32" s="55"/>
      <c r="B32" s="56"/>
      <c r="C32" s="56"/>
      <c r="D32" s="56"/>
      <c r="E32" s="56"/>
      <c r="F32" s="56"/>
      <c r="G32" s="56"/>
      <c r="H32" s="56"/>
    </row>
    <row r="33" spans="1:10" ht="15.75">
      <c r="A33" s="55"/>
      <c r="B33" s="56"/>
      <c r="C33" s="56"/>
      <c r="D33" s="56"/>
      <c r="E33" s="56"/>
      <c r="F33" s="56"/>
      <c r="G33" s="56"/>
      <c r="H33" s="56"/>
      <c r="I33" s="28"/>
      <c r="J33" s="24"/>
    </row>
    <row r="34" spans="1:10" ht="15.75">
      <c r="A34" s="161" t="s">
        <v>68</v>
      </c>
      <c r="B34" s="162"/>
      <c r="C34" s="162"/>
      <c r="D34" s="162"/>
      <c r="E34" s="162"/>
      <c r="F34" s="162"/>
      <c r="G34" s="162"/>
      <c r="H34" s="162"/>
      <c r="I34" s="29"/>
      <c r="J34" s="24"/>
    </row>
  </sheetData>
  <mergeCells count="7">
    <mergeCell ref="A6:H6"/>
    <mergeCell ref="A27:H27"/>
    <mergeCell ref="A34:H34"/>
    <mergeCell ref="A1:H1"/>
    <mergeCell ref="A2:H2"/>
    <mergeCell ref="A4:H4"/>
    <mergeCell ref="A5:H5"/>
  </mergeCells>
  <printOptions/>
  <pageMargins left="1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60" workbookViewId="0" topLeftCell="A41">
      <selection activeCell="I65" sqref="I65"/>
    </sheetView>
  </sheetViews>
  <sheetFormatPr defaultColWidth="8.28125" defaultRowHeight="12.75"/>
  <cols>
    <col min="1" max="1" width="3.28125" style="18" customWidth="1"/>
    <col min="2" max="2" width="60.28125" style="15" customWidth="1"/>
    <col min="3" max="3" width="15.57421875" style="18" customWidth="1"/>
    <col min="4" max="4" width="5.00390625" style="18" customWidth="1"/>
    <col min="5" max="5" width="15.57421875" style="18" customWidth="1"/>
    <col min="6" max="6" width="3.140625" style="18" customWidth="1"/>
    <col min="7" max="9" width="8.28125" style="18" customWidth="1"/>
    <col min="10" max="10" width="8.421875" style="18" bestFit="1" customWidth="1"/>
    <col min="11" max="16384" width="8.28125" style="18" customWidth="1"/>
  </cols>
  <sheetData>
    <row r="1" spans="1:6" s="30" customFormat="1" ht="15" customHeight="1">
      <c r="A1" s="167" t="s">
        <v>99</v>
      </c>
      <c r="B1" s="168"/>
      <c r="C1" s="168"/>
      <c r="D1" s="168"/>
      <c r="E1" s="168"/>
      <c r="F1" s="168"/>
    </row>
    <row r="2" spans="1:6" s="30" customFormat="1" ht="12" customHeight="1">
      <c r="A2" s="169" t="s">
        <v>0</v>
      </c>
      <c r="B2" s="170"/>
      <c r="C2" s="170"/>
      <c r="D2" s="170"/>
      <c r="E2" s="170"/>
      <c r="F2" s="170"/>
    </row>
    <row r="3" spans="1:5" s="8" customFormat="1" ht="12" customHeight="1">
      <c r="A3" s="9"/>
      <c r="E3" s="11"/>
    </row>
    <row r="4" spans="1:6" s="12" customFormat="1" ht="12.75">
      <c r="A4" s="171" t="s">
        <v>69</v>
      </c>
      <c r="B4" s="172"/>
      <c r="C4" s="172"/>
      <c r="D4" s="172"/>
      <c r="E4" s="172"/>
      <c r="F4" s="172"/>
    </row>
    <row r="5" spans="1:6" s="8" customFormat="1" ht="12.75">
      <c r="A5" s="167" t="s">
        <v>96</v>
      </c>
      <c r="B5" s="168"/>
      <c r="C5" s="168"/>
      <c r="D5" s="168"/>
      <c r="E5" s="168"/>
      <c r="F5" s="168"/>
    </row>
    <row r="6" spans="1:6" s="8" customFormat="1" ht="12.75">
      <c r="A6" s="164" t="s">
        <v>2</v>
      </c>
      <c r="B6" s="165"/>
      <c r="C6" s="165"/>
      <c r="D6" s="165"/>
      <c r="E6" s="165"/>
      <c r="F6" s="165"/>
    </row>
    <row r="7" spans="2:4" ht="13.5">
      <c r="B7" s="31"/>
      <c r="C7" s="16"/>
      <c r="D7" s="17"/>
    </row>
    <row r="8" spans="2:5" s="8" customFormat="1" ht="12.75">
      <c r="B8" s="10"/>
      <c r="C8" s="51" t="s">
        <v>70</v>
      </c>
      <c r="D8" s="52"/>
      <c r="E8" s="51" t="s">
        <v>71</v>
      </c>
    </row>
    <row r="9" spans="2:5" ht="12.75">
      <c r="B9" s="19"/>
      <c r="C9" s="51" t="s">
        <v>72</v>
      </c>
      <c r="D9" s="52"/>
      <c r="E9" s="51" t="s">
        <v>73</v>
      </c>
    </row>
    <row r="10" spans="2:5" ht="12.75">
      <c r="B10" s="19"/>
      <c r="C10" s="51" t="s">
        <v>74</v>
      </c>
      <c r="D10" s="52"/>
      <c r="E10" s="53" t="s">
        <v>74</v>
      </c>
    </row>
    <row r="11" spans="2:5" ht="12.75">
      <c r="B11" s="19"/>
      <c r="C11" s="45">
        <v>38442</v>
      </c>
      <c r="D11" s="52"/>
      <c r="E11" s="53">
        <v>38077</v>
      </c>
    </row>
    <row r="12" spans="2:5" ht="12.75">
      <c r="B12" s="19"/>
      <c r="C12" s="51" t="s">
        <v>62</v>
      </c>
      <c r="D12" s="52"/>
      <c r="E12" s="51" t="s">
        <v>62</v>
      </c>
    </row>
    <row r="13" spans="2:5" ht="12.75">
      <c r="B13" s="19"/>
      <c r="C13" s="26"/>
      <c r="D13" s="21"/>
      <c r="E13" s="32"/>
    </row>
    <row r="14" spans="1:2" ht="12.75">
      <c r="A14" s="54" t="s">
        <v>75</v>
      </c>
      <c r="B14" s="55"/>
    </row>
    <row r="15" spans="1:3" ht="12.75">
      <c r="A15" s="54"/>
      <c r="B15" s="55"/>
      <c r="C15" s="56"/>
    </row>
    <row r="16" spans="1:5" ht="12.75">
      <c r="A16" s="55" t="s">
        <v>131</v>
      </c>
      <c r="B16" s="56"/>
      <c r="C16" s="57">
        <v>288</v>
      </c>
      <c r="D16" s="27"/>
      <c r="E16" s="33" t="s">
        <v>8</v>
      </c>
    </row>
    <row r="17" spans="1:5" ht="12.75">
      <c r="A17" s="56"/>
      <c r="B17" s="55" t="s">
        <v>76</v>
      </c>
      <c r="C17" s="57"/>
      <c r="D17" s="27"/>
      <c r="E17" s="34"/>
    </row>
    <row r="18" spans="1:5" ht="12.75">
      <c r="A18" s="55"/>
      <c r="B18" s="55" t="s">
        <v>77</v>
      </c>
      <c r="C18" s="57">
        <v>369</v>
      </c>
      <c r="D18" s="27"/>
      <c r="E18" s="33" t="s">
        <v>8</v>
      </c>
    </row>
    <row r="19" spans="1:5" ht="12.75">
      <c r="A19" s="55"/>
      <c r="B19" s="55" t="s">
        <v>14</v>
      </c>
      <c r="C19" s="57">
        <v>129</v>
      </c>
      <c r="D19" s="27"/>
      <c r="E19" s="33" t="s">
        <v>8</v>
      </c>
    </row>
    <row r="20" spans="1:5" ht="12.75">
      <c r="A20" s="55"/>
      <c r="B20" s="55" t="s">
        <v>119</v>
      </c>
      <c r="C20" s="57">
        <v>385</v>
      </c>
      <c r="D20" s="27"/>
      <c r="E20" s="33" t="s">
        <v>8</v>
      </c>
    </row>
    <row r="21" spans="1:5" ht="12.75">
      <c r="A21" s="55" t="s">
        <v>78</v>
      </c>
      <c r="B21" s="55"/>
      <c r="C21" s="58">
        <f>SUM(C16:C20)</f>
        <v>1171</v>
      </c>
      <c r="D21" s="27"/>
      <c r="E21" s="33" t="s">
        <v>8</v>
      </c>
    </row>
    <row r="22" spans="1:5" ht="12.75">
      <c r="A22" s="56"/>
      <c r="B22" s="55"/>
      <c r="C22" s="57"/>
      <c r="D22" s="27"/>
      <c r="E22" s="34"/>
    </row>
    <row r="23" spans="1:5" ht="12.75">
      <c r="A23" s="56" t="s">
        <v>79</v>
      </c>
      <c r="B23" s="55"/>
      <c r="C23" s="57"/>
      <c r="D23" s="27"/>
      <c r="E23" s="34"/>
    </row>
    <row r="24" spans="1:5" ht="12.75">
      <c r="A24" s="56"/>
      <c r="B24" s="56" t="s">
        <v>35</v>
      </c>
      <c r="C24" s="57">
        <v>-1936</v>
      </c>
      <c r="D24" s="27"/>
      <c r="E24" s="33" t="s">
        <v>8</v>
      </c>
    </row>
    <row r="25" spans="1:5" ht="12.75">
      <c r="A25" s="56"/>
      <c r="B25" s="56" t="s">
        <v>36</v>
      </c>
      <c r="C25" s="57">
        <v>118</v>
      </c>
      <c r="D25" s="27"/>
      <c r="E25" s="33" t="s">
        <v>8</v>
      </c>
    </row>
    <row r="26" spans="1:11" ht="12.75">
      <c r="A26" s="56"/>
      <c r="B26" s="55"/>
      <c r="C26" s="57"/>
      <c r="D26" s="27"/>
      <c r="E26" s="34"/>
      <c r="K26" s="22"/>
    </row>
    <row r="27" spans="1:5" ht="12.75">
      <c r="A27" s="56" t="s">
        <v>80</v>
      </c>
      <c r="B27" s="55"/>
      <c r="C27" s="57"/>
      <c r="D27" s="27"/>
      <c r="E27" s="34"/>
    </row>
    <row r="28" spans="1:5" ht="12.75">
      <c r="A28" s="56"/>
      <c r="B28" s="56" t="s">
        <v>39</v>
      </c>
      <c r="C28" s="57">
        <v>-1038</v>
      </c>
      <c r="D28" s="27"/>
      <c r="E28" s="33" t="s">
        <v>8</v>
      </c>
    </row>
    <row r="29" spans="1:5" ht="12.75" hidden="1">
      <c r="A29" s="56"/>
      <c r="B29" s="56" t="s">
        <v>40</v>
      </c>
      <c r="C29" s="57"/>
      <c r="D29" s="27"/>
      <c r="E29" s="33" t="s">
        <v>8</v>
      </c>
    </row>
    <row r="30" spans="1:5" ht="12.75" hidden="1">
      <c r="A30" s="56"/>
      <c r="B30" s="56" t="s">
        <v>41</v>
      </c>
      <c r="C30" s="57"/>
      <c r="D30" s="27"/>
      <c r="E30" s="33" t="s">
        <v>8</v>
      </c>
    </row>
    <row r="31" spans="1:5" ht="12.75">
      <c r="A31" s="56" t="s">
        <v>81</v>
      </c>
      <c r="B31" s="55"/>
      <c r="C31" s="58">
        <f>SUM(C21:C28)</f>
        <v>-1685</v>
      </c>
      <c r="D31" s="27"/>
      <c r="E31" s="33" t="s">
        <v>8</v>
      </c>
    </row>
    <row r="32" spans="1:5" ht="12.75">
      <c r="A32" s="56"/>
      <c r="B32" s="55"/>
      <c r="C32" s="57"/>
      <c r="D32" s="27"/>
      <c r="E32" s="34"/>
    </row>
    <row r="33" spans="1:5" ht="12.75">
      <c r="A33" s="56"/>
      <c r="B33" s="56" t="s">
        <v>82</v>
      </c>
      <c r="C33" s="57">
        <v>-129</v>
      </c>
      <c r="D33" s="27"/>
      <c r="E33" s="33" t="s">
        <v>8</v>
      </c>
    </row>
    <row r="34" spans="1:5" ht="12.75">
      <c r="A34" s="56"/>
      <c r="B34" s="56" t="s">
        <v>83</v>
      </c>
      <c r="C34" s="57">
        <v>-300</v>
      </c>
      <c r="D34" s="27"/>
      <c r="E34" s="33" t="s">
        <v>8</v>
      </c>
    </row>
    <row r="35" spans="1:5" ht="15.75" customHeight="1">
      <c r="A35" s="56" t="s">
        <v>84</v>
      </c>
      <c r="B35" s="56"/>
      <c r="C35" s="58">
        <f>SUM(C31:C34)</f>
        <v>-2114</v>
      </c>
      <c r="D35" s="27"/>
      <c r="E35" s="33" t="s">
        <v>8</v>
      </c>
    </row>
    <row r="36" spans="1:5" ht="12.75">
      <c r="A36" s="56"/>
      <c r="B36" s="55"/>
      <c r="C36" s="57"/>
      <c r="D36" s="27"/>
      <c r="E36" s="34"/>
    </row>
    <row r="37" spans="1:5" ht="12.75">
      <c r="A37" s="54" t="s">
        <v>85</v>
      </c>
      <c r="B37" s="55"/>
      <c r="C37" s="57"/>
      <c r="D37" s="27"/>
      <c r="E37" s="34"/>
    </row>
    <row r="38" spans="1:5" ht="12.75">
      <c r="A38" s="54"/>
      <c r="B38" s="55"/>
      <c r="C38" s="57"/>
      <c r="D38" s="27"/>
      <c r="E38" s="34"/>
    </row>
    <row r="39" spans="1:5" ht="12.75">
      <c r="A39" s="56" t="s">
        <v>86</v>
      </c>
      <c r="B39" s="55"/>
      <c r="C39" s="57">
        <f>2987-1107</f>
        <v>1880</v>
      </c>
      <c r="D39" s="27"/>
      <c r="E39" s="33" t="s">
        <v>8</v>
      </c>
    </row>
    <row r="40" spans="1:5" ht="12.75">
      <c r="A40" s="56" t="s">
        <v>120</v>
      </c>
      <c r="B40" s="55"/>
      <c r="C40" s="57">
        <v>-42</v>
      </c>
      <c r="D40" s="27"/>
      <c r="E40" s="33" t="s">
        <v>8</v>
      </c>
    </row>
    <row r="41" spans="1:5" ht="12.75">
      <c r="A41" s="56" t="s">
        <v>121</v>
      </c>
      <c r="B41" s="55"/>
      <c r="C41" s="57">
        <v>-1843</v>
      </c>
      <c r="D41" s="27"/>
      <c r="E41" s="33" t="s">
        <v>8</v>
      </c>
    </row>
    <row r="42" spans="1:5" ht="12.75">
      <c r="A42" s="56" t="s">
        <v>87</v>
      </c>
      <c r="B42" s="55"/>
      <c r="C42" s="58">
        <f>SUM(C39:C41)</f>
        <v>-5</v>
      </c>
      <c r="D42" s="27"/>
      <c r="E42" s="33" t="s">
        <v>8</v>
      </c>
    </row>
    <row r="43" spans="1:5" ht="12.75">
      <c r="A43" s="56"/>
      <c r="B43" s="55"/>
      <c r="C43" s="57"/>
      <c r="D43" s="27"/>
      <c r="E43" s="34"/>
    </row>
    <row r="44" spans="1:5" ht="12.75">
      <c r="A44" s="54" t="s">
        <v>88</v>
      </c>
      <c r="B44" s="55"/>
      <c r="C44" s="57"/>
      <c r="D44" s="27"/>
      <c r="E44" s="34"/>
    </row>
    <row r="45" spans="1:5" ht="12.75">
      <c r="A45" s="54"/>
      <c r="B45" s="55"/>
      <c r="C45" s="57"/>
      <c r="D45" s="27"/>
      <c r="E45" s="34"/>
    </row>
    <row r="46" spans="1:5" ht="12.75">
      <c r="A46" s="55" t="s">
        <v>124</v>
      </c>
      <c r="B46" s="55"/>
      <c r="C46" s="57">
        <v>2754</v>
      </c>
      <c r="D46" s="27"/>
      <c r="E46" s="33" t="s">
        <v>8</v>
      </c>
    </row>
    <row r="47" spans="1:5" ht="12.75">
      <c r="A47" s="55" t="s">
        <v>123</v>
      </c>
      <c r="B47" s="55"/>
      <c r="C47" s="57">
        <f>1200-737</f>
        <v>463</v>
      </c>
      <c r="D47" s="27"/>
      <c r="E47" s="33" t="s">
        <v>8</v>
      </c>
    </row>
    <row r="48" spans="1:5" ht="12.75">
      <c r="A48" s="56" t="s">
        <v>122</v>
      </c>
      <c r="B48" s="55"/>
      <c r="C48" s="59">
        <v>-431</v>
      </c>
      <c r="D48" s="34"/>
      <c r="E48" s="33" t="s">
        <v>8</v>
      </c>
    </row>
    <row r="49" spans="1:5" ht="12.75">
      <c r="A49" s="56" t="s">
        <v>89</v>
      </c>
      <c r="B49" s="55"/>
      <c r="C49" s="59">
        <v>-15</v>
      </c>
      <c r="D49" s="34"/>
      <c r="E49" s="33" t="s">
        <v>8</v>
      </c>
    </row>
    <row r="50" spans="1:5" ht="12.75">
      <c r="A50" s="56" t="s">
        <v>90</v>
      </c>
      <c r="B50" s="55"/>
      <c r="C50" s="58">
        <f>SUM(C46:C49)</f>
        <v>2771</v>
      </c>
      <c r="D50" s="27"/>
      <c r="E50" s="33" t="s">
        <v>8</v>
      </c>
    </row>
    <row r="51" spans="1:5" ht="12.75">
      <c r="A51" s="56"/>
      <c r="B51" s="55"/>
      <c r="C51" s="57"/>
      <c r="D51" s="27"/>
      <c r="E51" s="33"/>
    </row>
    <row r="52" spans="1:5" ht="12.75">
      <c r="A52" s="37" t="s">
        <v>91</v>
      </c>
      <c r="B52" s="55"/>
      <c r="C52" s="60">
        <f>C35+C42+C50</f>
        <v>652</v>
      </c>
      <c r="D52" s="27"/>
      <c r="E52" s="33" t="s">
        <v>8</v>
      </c>
    </row>
    <row r="53" spans="1:5" ht="12.75">
      <c r="A53" s="56"/>
      <c r="B53" s="55"/>
      <c r="C53" s="57"/>
      <c r="D53" s="27"/>
      <c r="E53" s="34"/>
    </row>
    <row r="54" spans="1:5" ht="12.75">
      <c r="A54" s="37" t="s">
        <v>92</v>
      </c>
      <c r="B54" s="55"/>
      <c r="C54" s="61" t="s">
        <v>117</v>
      </c>
      <c r="D54" s="27"/>
      <c r="E54" s="33" t="s">
        <v>8</v>
      </c>
    </row>
    <row r="55" spans="1:5" ht="12.75">
      <c r="A55" s="56"/>
      <c r="B55" s="55"/>
      <c r="C55" s="57"/>
      <c r="D55" s="27"/>
      <c r="E55" s="34"/>
    </row>
    <row r="56" spans="1:5" ht="13.5" thickBot="1">
      <c r="A56" s="37" t="s">
        <v>93</v>
      </c>
      <c r="B56" s="55"/>
      <c r="C56" s="62">
        <f>SUM(C52:C54)</f>
        <v>652</v>
      </c>
      <c r="D56" s="27"/>
      <c r="E56" s="33" t="s">
        <v>8</v>
      </c>
    </row>
    <row r="57" spans="3:5" ht="13.5" thickTop="1">
      <c r="C57" s="57"/>
      <c r="D57" s="27"/>
      <c r="E57" s="34"/>
    </row>
    <row r="59" spans="1:12" ht="43.5" customHeight="1">
      <c r="A59" s="160" t="s">
        <v>104</v>
      </c>
      <c r="B59" s="160"/>
      <c r="C59" s="160"/>
      <c r="D59" s="160"/>
      <c r="E59" s="160"/>
      <c r="F59" s="35"/>
      <c r="G59" s="35"/>
      <c r="H59" s="36"/>
      <c r="I59" s="36"/>
      <c r="J59" s="36"/>
      <c r="K59" s="36"/>
      <c r="L59" s="36"/>
    </row>
    <row r="60" spans="1:8" ht="15.75">
      <c r="A60" s="63"/>
      <c r="B60" s="64"/>
      <c r="C60" s="64"/>
      <c r="D60" s="64"/>
      <c r="E60" s="64"/>
      <c r="F60" s="24"/>
      <c r="G60" s="29"/>
      <c r="H60" s="24"/>
    </row>
    <row r="61" spans="1:5" ht="12.75">
      <c r="A61" s="56"/>
      <c r="B61" s="55" t="s">
        <v>27</v>
      </c>
      <c r="C61" s="56"/>
      <c r="D61" s="56"/>
      <c r="E61" s="56"/>
    </row>
    <row r="62" spans="1:5" ht="12.75">
      <c r="A62" s="56"/>
      <c r="B62" s="55" t="s">
        <v>15</v>
      </c>
      <c r="C62" s="56">
        <v>3277</v>
      </c>
      <c r="D62" s="56"/>
      <c r="E62" s="56"/>
    </row>
    <row r="63" spans="1:5" ht="12.75">
      <c r="A63" s="56"/>
      <c r="B63" s="55" t="s">
        <v>94</v>
      </c>
      <c r="C63" s="56">
        <f>C62-C64</f>
        <v>2989</v>
      </c>
      <c r="D63" s="56"/>
      <c r="E63" s="56"/>
    </row>
    <row r="64" spans="1:5" ht="13.5" thickBot="1">
      <c r="A64" s="56"/>
      <c r="B64" s="55" t="s">
        <v>95</v>
      </c>
      <c r="C64" s="65">
        <v>288</v>
      </c>
      <c r="D64" s="56"/>
      <c r="E64" s="56"/>
    </row>
    <row r="65" spans="1:5" ht="13.5" thickTop="1">
      <c r="A65" s="56"/>
      <c r="B65" s="55"/>
      <c r="C65" s="56"/>
      <c r="D65" s="56"/>
      <c r="E65" s="56"/>
    </row>
    <row r="66" spans="1:5" ht="12.75">
      <c r="A66" s="56" t="s">
        <v>125</v>
      </c>
      <c r="B66" s="55"/>
      <c r="C66" s="56"/>
      <c r="D66" s="56"/>
      <c r="E66" s="56"/>
    </row>
    <row r="67" spans="1:5" ht="12.75">
      <c r="A67" s="56"/>
      <c r="B67" s="55"/>
      <c r="C67" s="56"/>
      <c r="D67" s="56"/>
      <c r="E67" s="56"/>
    </row>
    <row r="68" spans="1:5" ht="12.75">
      <c r="A68" s="56"/>
      <c r="B68" s="55"/>
      <c r="C68" s="56"/>
      <c r="D68" s="56"/>
      <c r="E68" s="56"/>
    </row>
    <row r="69" spans="1:5" ht="12.75">
      <c r="A69" s="56"/>
      <c r="B69" s="55"/>
      <c r="C69" s="56"/>
      <c r="D69" s="56"/>
      <c r="E69" s="56"/>
    </row>
    <row r="70" spans="1:10" ht="12.75">
      <c r="A70" s="161" t="s">
        <v>68</v>
      </c>
      <c r="B70" s="166"/>
      <c r="C70" s="166"/>
      <c r="D70" s="166"/>
      <c r="E70" s="166"/>
      <c r="F70" s="14"/>
      <c r="G70" s="14"/>
      <c r="H70" s="14"/>
      <c r="I70" s="14"/>
      <c r="J70" s="14"/>
    </row>
    <row r="77" spans="1:12" ht="12.75">
      <c r="A77" s="13"/>
      <c r="B77" s="24"/>
      <c r="C77" s="24"/>
      <c r="D77" s="24"/>
      <c r="E77" s="24"/>
      <c r="F77" s="14"/>
      <c r="G77" s="14"/>
      <c r="H77" s="14"/>
      <c r="I77" s="14"/>
      <c r="J77" s="14"/>
      <c r="K77" s="14"/>
      <c r="L77" s="14"/>
    </row>
  </sheetData>
  <mergeCells count="7">
    <mergeCell ref="A6:F6"/>
    <mergeCell ref="A59:E59"/>
    <mergeCell ref="A70:E70"/>
    <mergeCell ref="A1:F1"/>
    <mergeCell ref="A2:F2"/>
    <mergeCell ref="A4:F4"/>
    <mergeCell ref="A5:F5"/>
  </mergeCells>
  <printOptions/>
  <pageMargins left="1" right="0.15748031496063" top="0.196850393700787" bottom="0.196850393700787" header="0.511811023622047" footer="0.51181102362204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Ernst &amp; Young</cp:lastModifiedBy>
  <cp:lastPrinted>2005-05-19T09:19:38Z</cp:lastPrinted>
  <dcterms:created xsi:type="dcterms:W3CDTF">2005-05-18T07:01:25Z</dcterms:created>
  <dcterms:modified xsi:type="dcterms:W3CDTF">2005-05-19T09:19:58Z</dcterms:modified>
  <cp:category/>
  <cp:version/>
  <cp:contentType/>
  <cp:contentStatus/>
</cp:coreProperties>
</file>