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APPENDIX 1" sheetId="2" r:id="rId2"/>
    <sheet name="BS" sheetId="3" r:id="rId3"/>
    <sheet name="SE" sheetId="4" r:id="rId4"/>
    <sheet name="CF" sheetId="5" r:id="rId5"/>
  </sheets>
  <definedNames/>
  <calcPr fullCalcOnLoad="1"/>
</workbook>
</file>

<file path=xl/sharedStrings.xml><?xml version="1.0" encoding="utf-8"?>
<sst xmlns="http://schemas.openxmlformats.org/spreadsheetml/2006/main" count="239" uniqueCount="115">
  <si>
    <t>(Unaudited)</t>
  </si>
  <si>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</si>
  <si>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</si>
  <si>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</si>
  <si>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</si>
  <si>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</si>
  <si>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</si>
  <si>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</si>
  <si>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</si>
  <si>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</si>
  <si>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Taxation</t>
  </si>
  <si>
    <t>Cash and cash equivalents</t>
  </si>
  <si>
    <t>Current liabilities</t>
  </si>
  <si>
    <t>Trade and other payables</t>
  </si>
  <si>
    <t>Net current assets</t>
  </si>
  <si>
    <t>Net tangible assets per share (sen)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</si>
  <si>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</si>
  <si>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</si>
  <si>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</si>
  <si>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</si>
  <si>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</si>
  <si>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</si>
  <si>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</si>
  <si>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CUMULATIVE QUARTERS</t>
  </si>
  <si>
    <t>Revenue</t>
  </si>
  <si>
    <t>Operating profit</t>
  </si>
  <si>
    <t>Finance costs</t>
  </si>
  <si>
    <t>Tax expense</t>
  </si>
  <si>
    <t>- Basic</t>
  </si>
  <si>
    <t>CONDENSED CONSOLIDATED STATEMENT OF CHANGES IN EQUITY</t>
  </si>
  <si>
    <t>Share</t>
  </si>
  <si>
    <t>capital</t>
  </si>
  <si>
    <t>Retained</t>
  </si>
  <si>
    <t>Total</t>
  </si>
  <si>
    <t>Non-distributable</t>
  </si>
  <si>
    <t>Distributable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</si>
  <si>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</si>
  <si>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</si>
  <si>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</si>
  <si>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</si>
  <si>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</si>
  <si>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</si>
  <si>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</si>
  <si>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</si>
  <si>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Equity investments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</si>
  <si>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</si>
  <si>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</si>
  <si>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</si>
  <si>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</si>
  <si>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</si>
  <si>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</si>
  <si>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</si>
  <si>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</si>
  <si>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</si>
  <si>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CONDENSED CONSOLIDATED BALANCE SHEET AT 28 FEBRUARY 2005</t>
  </si>
  <si>
    <t>Inventories</t>
  </si>
  <si>
    <t>Deferred and long term liabilities</t>
  </si>
  <si>
    <t>The condensed consolidated balance sheet should be read in conjunction with the accompanying explanatory notes.</t>
  </si>
  <si>
    <t>N/A</t>
  </si>
  <si>
    <t>Other operating income</t>
  </si>
  <si>
    <t>Operating expenses</t>
  </si>
  <si>
    <t>Profit before tax</t>
  </si>
  <si>
    <t>Profit after tax</t>
  </si>
  <si>
    <t>Negative goodwill recognised</t>
  </si>
  <si>
    <t>At 28 February 2005</t>
  </si>
  <si>
    <t>reserve</t>
  </si>
  <si>
    <t>profits</t>
  </si>
  <si>
    <t>premium</t>
  </si>
  <si>
    <t>Issue of shares</t>
  </si>
  <si>
    <t>Translation difference on net equity of foreign subsidiary</t>
  </si>
  <si>
    <t>Listing expenses</t>
  </si>
  <si>
    <t>*</t>
  </si>
  <si>
    <t>* - at the date of incorporation, the subscribers' shares were 20 ordinary shares of RM0.10 each.</t>
  </si>
  <si>
    <t>There were no comparative figures presented as AT Systematization Berhad was only incorporated on 8 March 2004 and the Company is in its first year of listing on the MESDAQ Market of Bursa Malaysia Securities Berhad.</t>
  </si>
  <si>
    <t>The condensed consolidated statement of changes in equity  should be read in conjunction with the accompanying explanatory notes.</t>
  </si>
  <si>
    <t>The condensed consolidated income statement should be read in conjunction with the accompanying explanatory notes.</t>
  </si>
  <si>
    <t>The condensed consolidated cash flow statement should be read in conjunction with the accompanying explanatory notes.</t>
  </si>
  <si>
    <t>Cash used in operations</t>
  </si>
  <si>
    <t>Interest paid</t>
  </si>
  <si>
    <t>Effect of foreign exchange translation</t>
  </si>
  <si>
    <t>Short term funds</t>
  </si>
  <si>
    <t>Transactions with owners</t>
  </si>
  <si>
    <t>Income tax paid</t>
  </si>
  <si>
    <t>Earnings per share (Sen)</t>
  </si>
  <si>
    <t>Note (a)</t>
  </si>
  <si>
    <t>Note (b)</t>
  </si>
  <si>
    <t>Net cash from financing activities</t>
  </si>
  <si>
    <t>FOR THE FOURTH QUARTER ENDED 28 FEBRUARY 2005</t>
  </si>
  <si>
    <t>Borrowings</t>
  </si>
  <si>
    <t>Currency</t>
  </si>
  <si>
    <t>translation</t>
  </si>
  <si>
    <t>Net cash used in operating activities</t>
  </si>
  <si>
    <t>Net increase in cash and cash equivalents</t>
  </si>
  <si>
    <t>Net cash used in investing activities</t>
  </si>
  <si>
    <t>CONDENSED CONSOLIDATED INCOME STATEMENT</t>
  </si>
  <si>
    <t>(The figures have not been audited)</t>
  </si>
  <si>
    <t>At date of incorporation</t>
  </si>
  <si>
    <t>Net losses not recognised in income statement</t>
  </si>
  <si>
    <t>Net profit for the period</t>
  </si>
  <si>
    <t>FOR THE PERIOD ENDED 28 FEBRUARY 2005</t>
  </si>
  <si>
    <t>Net changes in receivables and inventories</t>
  </si>
  <si>
    <t>Net changes in payables</t>
  </si>
  <si>
    <t>Cash and bank balances</t>
  </si>
  <si>
    <t>Current</t>
  </si>
  <si>
    <t>APPENDIX I</t>
  </si>
  <si>
    <t>The gross annual figures of current year to date results are as follows :-</t>
  </si>
  <si>
    <t>Gross annual</t>
  </si>
  <si>
    <t>results</t>
  </si>
  <si>
    <t>Pre-acquisition</t>
  </si>
  <si>
    <t xml:space="preserve">Negative </t>
  </si>
  <si>
    <t>Post-acquisition</t>
  </si>
  <si>
    <t xml:space="preserve">goodwill </t>
  </si>
  <si>
    <t>recognised</t>
  </si>
  <si>
    <t>The gross annual figures are disclosed in Appendix I  to the Interim Financial Report. The items disclosed above are in respect of the period subsequent to the acquisition of subsidiaries as disclosed in Note 6 to the Interim Financial Report.</t>
  </si>
  <si>
    <t>FOR THE FOURTH QUARTER ENDED 28 FEBRUARY 2005 (CONT'D)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</si>
</sst>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43" fontId="1" fillId="0" borderId="7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Alignment="1">
      <alignment vertical="top"/>
    </xf>
    <xf numFmtId="173" fontId="1" fillId="0" borderId="3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3" xfId="15" applyNumberFormat="1" applyFont="1" applyBorder="1" applyAlignment="1">
      <alignment horizontal="right"/>
    </xf>
    <xf numFmtId="173" fontId="0" fillId="0" borderId="4" xfId="15" applyNumberFormat="1" applyFont="1" applyBorder="1" applyAlignment="1">
      <alignment horizontal="right"/>
    </xf>
    <xf numFmtId="173" fontId="0" fillId="0" borderId="5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 horizontal="right"/>
    </xf>
    <xf numFmtId="173" fontId="0" fillId="0" borderId="1" xfId="15" applyNumberFormat="1" applyFont="1" applyBorder="1" applyAlignment="1">
      <alignment horizontal="right"/>
    </xf>
    <xf numFmtId="173" fontId="0" fillId="0" borderId="2" xfId="15" applyNumberFormat="1" applyFont="1" applyBorder="1" applyAlignment="1">
      <alignment horizontal="right"/>
    </xf>
    <xf numFmtId="43" fontId="0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3" fontId="0" fillId="0" borderId="7" xfId="15" applyFont="1" applyBorder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Fill="1" applyBorder="1" applyAlignment="1">
      <alignment horizontal="right"/>
    </xf>
    <xf numFmtId="173" fontId="0" fillId="0" borderId="1" xfId="15" applyNumberFormat="1" applyFont="1" applyFill="1" applyBorder="1" applyAlignment="1">
      <alignment horizontal="right"/>
    </xf>
    <xf numFmtId="173" fontId="0" fillId="0" borderId="9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justify" vertical="top"/>
    </xf>
    <xf numFmtId="173" fontId="0" fillId="0" borderId="1" xfId="15" applyNumberFormat="1" applyFont="1" applyBorder="1" applyAlignment="1">
      <alignment horizontal="right"/>
    </xf>
    <xf numFmtId="173" fontId="0" fillId="0" borderId="2" xfId="15" applyNumberFormat="1" applyFont="1" applyBorder="1" applyAlignment="1">
      <alignment horizontal="right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justify" wrapText="1"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173" fontId="0" fillId="0" borderId="2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76200</xdr:rowOff>
    </xdr:from>
    <xdr:to>
      <xdr:col>3</xdr:col>
      <xdr:colOff>304800</xdr:colOff>
      <xdr:row>11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2562225" y="1895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</xdr:row>
      <xdr:rowOff>76200</xdr:rowOff>
    </xdr:from>
    <xdr:to>
      <xdr:col>4</xdr:col>
      <xdr:colOff>828675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>
          <a:off x="3943350" y="1895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  <col min="15" max="15" width="0" style="0" hidden="1" customWidth="1"/>
    <col min="16" max="16" width="10.28125" style="0" hidden="1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90" t="s">
        <v>52</v>
      </c>
      <c r="C3" s="90"/>
      <c r="D3" s="90"/>
      <c r="E3" s="90"/>
      <c r="F3" s="90"/>
      <c r="G3" s="90"/>
      <c r="H3" s="90"/>
      <c r="I3" s="90"/>
      <c r="J3" s="14"/>
    </row>
    <row r="4" spans="1:10" ht="12.75">
      <c r="A4" s="14"/>
      <c r="B4" s="84" t="s">
        <v>53</v>
      </c>
      <c r="C4" s="84"/>
      <c r="D4" s="84"/>
      <c r="E4" s="84"/>
      <c r="F4" s="84"/>
      <c r="G4" s="84"/>
      <c r="H4" s="84"/>
      <c r="I4" s="84"/>
      <c r="J4" s="14"/>
    </row>
    <row r="5" spans="1:10" ht="12.75">
      <c r="A5" s="14"/>
      <c r="B5" s="84" t="s">
        <v>37</v>
      </c>
      <c r="C5" s="84"/>
      <c r="D5" s="84"/>
      <c r="E5" s="84"/>
      <c r="F5" s="84"/>
      <c r="G5" s="84"/>
      <c r="H5" s="84"/>
      <c r="I5" s="84"/>
      <c r="J5" s="14"/>
    </row>
    <row r="6" spans="1:10" ht="12.75">
      <c r="A6" s="14"/>
      <c r="B6" s="84" t="s">
        <v>16</v>
      </c>
      <c r="C6" s="84"/>
      <c r="D6" s="84"/>
      <c r="E6" s="84"/>
      <c r="F6" s="84"/>
      <c r="G6" s="84"/>
      <c r="H6" s="84"/>
      <c r="I6" s="84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14"/>
      <c r="C8" s="14"/>
      <c r="D8" s="14"/>
      <c r="E8" s="14"/>
      <c r="F8" s="14"/>
      <c r="G8" s="13"/>
      <c r="H8" s="14"/>
      <c r="I8" s="15"/>
      <c r="J8" s="14"/>
    </row>
    <row r="9" spans="1:10" ht="12.75">
      <c r="A9" s="14"/>
      <c r="B9" s="84" t="s">
        <v>94</v>
      </c>
      <c r="C9" s="84"/>
      <c r="D9" s="84"/>
      <c r="E9" s="84"/>
      <c r="F9" s="84"/>
      <c r="G9" s="84"/>
      <c r="H9" s="84"/>
      <c r="I9" s="84"/>
      <c r="J9" s="14"/>
    </row>
    <row r="10" spans="1:10" ht="12.75">
      <c r="A10" s="14"/>
      <c r="B10" s="84" t="s">
        <v>87</v>
      </c>
      <c r="C10" s="84"/>
      <c r="D10" s="84"/>
      <c r="E10" s="84"/>
      <c r="F10" s="84"/>
      <c r="G10" s="84"/>
      <c r="H10" s="84"/>
      <c r="I10" s="84"/>
      <c r="J10" s="14"/>
    </row>
    <row r="11" spans="1:10" ht="12.75">
      <c r="A11" s="14"/>
      <c r="B11" s="86" t="s">
        <v>95</v>
      </c>
      <c r="C11" s="86"/>
      <c r="D11" s="86"/>
      <c r="E11" s="86"/>
      <c r="F11" s="86"/>
      <c r="G11" s="86"/>
      <c r="H11" s="86"/>
      <c r="I11" s="86"/>
      <c r="J11" s="14"/>
    </row>
    <row r="12" spans="1:10" ht="12.75">
      <c r="A12" s="14"/>
      <c r="B12" s="27"/>
      <c r="C12" s="14"/>
      <c r="D12" s="14"/>
      <c r="E12" s="14"/>
      <c r="F12" s="14"/>
      <c r="G12" s="13"/>
      <c r="H12" s="14"/>
      <c r="I12" s="15"/>
      <c r="J12" s="14"/>
    </row>
    <row r="13" spans="1:10" ht="12.75">
      <c r="A13" s="14"/>
      <c r="B13" s="13"/>
      <c r="C13" s="14"/>
      <c r="D13" s="14"/>
      <c r="E13" s="14"/>
      <c r="F13" s="14"/>
      <c r="G13" s="13"/>
      <c r="H13" s="14"/>
      <c r="I13" s="15"/>
      <c r="J13" s="14"/>
    </row>
    <row r="14" spans="1:10" ht="12.75">
      <c r="A14" s="14"/>
      <c r="B14" s="14"/>
      <c r="C14" s="84" t="s">
        <v>51</v>
      </c>
      <c r="D14" s="84"/>
      <c r="E14" s="84"/>
      <c r="F14" s="14"/>
      <c r="G14" s="84" t="s">
        <v>23</v>
      </c>
      <c r="H14" s="84"/>
      <c r="I14" s="84"/>
      <c r="J14" s="14"/>
    </row>
    <row r="15" spans="1:10" ht="12.75">
      <c r="A15" s="14"/>
      <c r="B15" s="14"/>
      <c r="C15" s="14"/>
      <c r="D15" s="14"/>
      <c r="E15" s="18" t="s">
        <v>21</v>
      </c>
      <c r="F15" s="14"/>
      <c r="G15" s="28"/>
      <c r="H15" s="17"/>
      <c r="I15" s="15"/>
      <c r="J15" s="14"/>
    </row>
    <row r="16" spans="1:10" ht="12.75">
      <c r="A16" s="14"/>
      <c r="B16" s="14"/>
      <c r="C16" s="14"/>
      <c r="D16" s="14"/>
      <c r="E16" s="18" t="s">
        <v>20</v>
      </c>
      <c r="F16" s="14"/>
      <c r="G16" s="28"/>
      <c r="H16" s="17"/>
      <c r="I16" s="18" t="s">
        <v>21</v>
      </c>
      <c r="J16" s="14"/>
    </row>
    <row r="17" spans="1:10" ht="12.75">
      <c r="A17" s="14"/>
      <c r="B17" s="14"/>
      <c r="C17" s="16" t="s">
        <v>103</v>
      </c>
      <c r="D17" s="14"/>
      <c r="E17" s="18" t="s">
        <v>22</v>
      </c>
      <c r="F17" s="14"/>
      <c r="G17" s="16" t="s">
        <v>17</v>
      </c>
      <c r="H17" s="17"/>
      <c r="I17" s="18" t="s">
        <v>20</v>
      </c>
      <c r="J17" s="14"/>
    </row>
    <row r="18" spans="1:10" ht="12.75">
      <c r="A18" s="14"/>
      <c r="B18" s="14"/>
      <c r="C18" s="16" t="s">
        <v>18</v>
      </c>
      <c r="D18" s="14"/>
      <c r="E18" s="17" t="s">
        <v>18</v>
      </c>
      <c r="F18" s="14"/>
      <c r="G18" s="16" t="s">
        <v>19</v>
      </c>
      <c r="H18" s="17"/>
      <c r="I18" s="18" t="s">
        <v>19</v>
      </c>
      <c r="J18" s="14"/>
    </row>
    <row r="19" spans="1:10" ht="12.75">
      <c r="A19" s="14"/>
      <c r="B19" s="14"/>
      <c r="C19" s="19">
        <v>38411</v>
      </c>
      <c r="D19" s="17"/>
      <c r="E19" s="20">
        <v>38046</v>
      </c>
      <c r="F19" s="14"/>
      <c r="G19" s="19">
        <f>C19</f>
        <v>38411</v>
      </c>
      <c r="H19" s="17"/>
      <c r="I19" s="20">
        <f>E19</f>
        <v>38046</v>
      </c>
      <c r="J19" s="14"/>
    </row>
    <row r="20" spans="1:10" ht="12.75">
      <c r="A20" s="14"/>
      <c r="B20" s="14"/>
      <c r="C20" s="16" t="s">
        <v>1</v>
      </c>
      <c r="D20" s="17"/>
      <c r="E20" s="18" t="s">
        <v>1</v>
      </c>
      <c r="F20" s="14"/>
      <c r="G20" s="16" t="s">
        <v>1</v>
      </c>
      <c r="H20" s="17"/>
      <c r="I20" s="18" t="s">
        <v>1</v>
      </c>
      <c r="J20" s="14"/>
    </row>
    <row r="21" spans="1:10" ht="12.75">
      <c r="A21" s="14"/>
      <c r="B21" s="14"/>
      <c r="C21" s="13"/>
      <c r="D21" s="14"/>
      <c r="E21" s="14"/>
      <c r="F21" s="14"/>
      <c r="G21" s="13"/>
      <c r="H21" s="14"/>
      <c r="I21" s="15"/>
      <c r="J21" s="14"/>
    </row>
    <row r="22" spans="1:16" ht="12.75">
      <c r="A22" s="14"/>
      <c r="B22" s="15" t="s">
        <v>24</v>
      </c>
      <c r="C22" s="21">
        <f>+G22</f>
        <v>5984</v>
      </c>
      <c r="D22" s="14"/>
      <c r="E22" s="45" t="s">
        <v>58</v>
      </c>
      <c r="F22" s="14"/>
      <c r="G22" s="21">
        <f>28188-P22</f>
        <v>5984</v>
      </c>
      <c r="H22" s="24"/>
      <c r="I22" s="45" t="s">
        <v>58</v>
      </c>
      <c r="J22" s="14"/>
      <c r="P22" s="21">
        <v>22204</v>
      </c>
    </row>
    <row r="23" spans="1:16" ht="12.75">
      <c r="A23" s="14"/>
      <c r="B23" s="15"/>
      <c r="C23" s="13"/>
      <c r="D23" s="14"/>
      <c r="E23" s="14"/>
      <c r="F23" s="14"/>
      <c r="G23" s="21"/>
      <c r="H23" s="24"/>
      <c r="I23" s="14"/>
      <c r="J23" s="14"/>
      <c r="P23" s="21"/>
    </row>
    <row r="24" spans="1:16" ht="12.75">
      <c r="A24" s="14"/>
      <c r="B24" s="15" t="s">
        <v>59</v>
      </c>
      <c r="C24" s="21">
        <f>+G24</f>
        <v>273</v>
      </c>
      <c r="D24" s="14"/>
      <c r="E24" s="45" t="s">
        <v>58</v>
      </c>
      <c r="F24" s="14"/>
      <c r="G24" s="21">
        <f>321-P24</f>
        <v>273</v>
      </c>
      <c r="H24" s="24"/>
      <c r="I24" s="45" t="s">
        <v>58</v>
      </c>
      <c r="J24" s="14"/>
      <c r="P24" s="21">
        <v>48</v>
      </c>
    </row>
    <row r="25" spans="1:16" ht="12.75">
      <c r="A25" s="14"/>
      <c r="B25" s="15"/>
      <c r="C25" s="13"/>
      <c r="D25" s="14"/>
      <c r="E25" s="14"/>
      <c r="F25" s="14"/>
      <c r="G25" s="21"/>
      <c r="H25" s="24"/>
      <c r="I25" s="14"/>
      <c r="J25" s="14"/>
      <c r="P25" s="21"/>
    </row>
    <row r="26" spans="1:16" ht="12.75">
      <c r="A26" s="14"/>
      <c r="B26" s="15" t="s">
        <v>60</v>
      </c>
      <c r="C26" s="21">
        <f>+G26</f>
        <v>-5500</v>
      </c>
      <c r="D26" s="14"/>
      <c r="E26" s="45" t="s">
        <v>58</v>
      </c>
      <c r="F26" s="14"/>
      <c r="G26" s="21">
        <f>5866-P28-G24-G22-18</f>
        <v>-5500</v>
      </c>
      <c r="H26" s="24"/>
      <c r="I26" s="45" t="s">
        <v>58</v>
      </c>
      <c r="J26" s="14"/>
      <c r="P26" s="21">
        <f>5091-P24-P22</f>
        <v>-17161</v>
      </c>
    </row>
    <row r="27" spans="1:16" ht="12.75">
      <c r="A27" s="14"/>
      <c r="B27" s="15"/>
      <c r="C27" s="57"/>
      <c r="D27" s="14"/>
      <c r="E27" s="57"/>
      <c r="F27" s="14"/>
      <c r="G27" s="57"/>
      <c r="H27" s="24"/>
      <c r="I27" s="57"/>
      <c r="J27" s="14"/>
      <c r="P27" s="57"/>
    </row>
    <row r="28" spans="1:16" ht="12.75">
      <c r="A28" s="14"/>
      <c r="B28" s="15" t="s">
        <v>25</v>
      </c>
      <c r="C28" s="21">
        <f>SUM(C22:C27)</f>
        <v>757</v>
      </c>
      <c r="D28" s="22"/>
      <c r="E28" s="45" t="s">
        <v>58</v>
      </c>
      <c r="F28" s="22"/>
      <c r="G28" s="21">
        <f>SUM(G22:G27)</f>
        <v>757</v>
      </c>
      <c r="H28" s="24"/>
      <c r="I28" s="45" t="s">
        <v>58</v>
      </c>
      <c r="J28" s="14"/>
      <c r="P28" s="21">
        <f>SUM(P22:P27)</f>
        <v>5091</v>
      </c>
    </row>
    <row r="29" spans="1:16" ht="12.75">
      <c r="A29" s="14"/>
      <c r="B29" s="15"/>
      <c r="C29" s="21"/>
      <c r="D29" s="22"/>
      <c r="E29" s="45"/>
      <c r="F29" s="22"/>
      <c r="G29" s="21"/>
      <c r="H29" s="24"/>
      <c r="I29" s="45"/>
      <c r="J29" s="14"/>
      <c r="P29" s="21"/>
    </row>
    <row r="30" spans="1:16" ht="12.75">
      <c r="A30" s="14"/>
      <c r="B30" s="15" t="s">
        <v>63</v>
      </c>
      <c r="C30" s="21">
        <f>+G30</f>
        <v>3831</v>
      </c>
      <c r="D30" s="22"/>
      <c r="E30" s="45" t="s">
        <v>58</v>
      </c>
      <c r="F30" s="22"/>
      <c r="G30" s="21">
        <v>3831</v>
      </c>
      <c r="H30" s="24"/>
      <c r="I30" s="45" t="s">
        <v>58</v>
      </c>
      <c r="J30" s="14"/>
      <c r="P30" s="21">
        <v>0</v>
      </c>
    </row>
    <row r="31" spans="1:16" ht="12.75">
      <c r="A31" s="14"/>
      <c r="B31" s="15"/>
      <c r="C31" s="21"/>
      <c r="D31" s="22"/>
      <c r="E31" s="46"/>
      <c r="F31" s="22"/>
      <c r="G31" s="21"/>
      <c r="H31" s="24"/>
      <c r="I31" s="46"/>
      <c r="J31" s="14"/>
      <c r="P31" s="21"/>
    </row>
    <row r="32" spans="1:16" ht="12.75">
      <c r="A32" s="14"/>
      <c r="B32" s="15" t="s">
        <v>26</v>
      </c>
      <c r="C32" s="21">
        <f>+G32</f>
        <v>-44</v>
      </c>
      <c r="D32" s="22"/>
      <c r="E32" s="45" t="s">
        <v>58</v>
      </c>
      <c r="F32" s="22"/>
      <c r="G32" s="21">
        <f>-188-P32</f>
        <v>-44</v>
      </c>
      <c r="H32" s="24"/>
      <c r="I32" s="45" t="s">
        <v>58</v>
      </c>
      <c r="J32" s="14"/>
      <c r="P32" s="21">
        <v>-144</v>
      </c>
    </row>
    <row r="33" spans="1:16" ht="12.75">
      <c r="A33" s="14"/>
      <c r="B33" s="15"/>
      <c r="C33" s="9"/>
      <c r="D33" s="22"/>
      <c r="E33" s="71"/>
      <c r="F33" s="22"/>
      <c r="G33" s="9"/>
      <c r="H33" s="24"/>
      <c r="I33" s="71"/>
      <c r="J33" s="14"/>
      <c r="P33" s="9"/>
    </row>
    <row r="34" spans="1:16" ht="12.75">
      <c r="A34" s="14"/>
      <c r="B34" s="15" t="s">
        <v>61</v>
      </c>
      <c r="C34" s="21">
        <f>SUM(C28:C33)</f>
        <v>4544</v>
      </c>
      <c r="D34" s="22"/>
      <c r="E34" s="45" t="s">
        <v>58</v>
      </c>
      <c r="F34" s="22"/>
      <c r="G34" s="21">
        <f>SUM(G28:G33)</f>
        <v>4544</v>
      </c>
      <c r="H34" s="24"/>
      <c r="I34" s="45" t="s">
        <v>58</v>
      </c>
      <c r="J34" s="14"/>
      <c r="P34" s="21">
        <f>SUM(P28:P33)</f>
        <v>4947</v>
      </c>
    </row>
    <row r="35" spans="1:16" ht="12.75">
      <c r="A35" s="14"/>
      <c r="B35" s="15"/>
      <c r="C35" s="21"/>
      <c r="D35" s="22"/>
      <c r="E35" s="46"/>
      <c r="F35" s="22"/>
      <c r="G35" s="21"/>
      <c r="H35" s="24"/>
      <c r="I35" s="46"/>
      <c r="J35" s="14"/>
      <c r="P35" s="21"/>
    </row>
    <row r="36" spans="1:16" ht="12.75">
      <c r="A36" s="14"/>
      <c r="B36" s="15" t="s">
        <v>27</v>
      </c>
      <c r="C36" s="21">
        <f>+G36</f>
        <v>-142</v>
      </c>
      <c r="D36" s="22"/>
      <c r="E36" s="45" t="s">
        <v>58</v>
      </c>
      <c r="F36" s="22"/>
      <c r="G36" s="21">
        <v>-142</v>
      </c>
      <c r="H36" s="24"/>
      <c r="I36" s="45" t="s">
        <v>58</v>
      </c>
      <c r="J36" s="14"/>
      <c r="P36" s="21">
        <v>-1447</v>
      </c>
    </row>
    <row r="37" spans="1:16" ht="12.75">
      <c r="A37" s="14"/>
      <c r="B37" s="15"/>
      <c r="C37" s="21"/>
      <c r="D37" s="22"/>
      <c r="E37" s="49"/>
      <c r="F37" s="22"/>
      <c r="G37" s="21"/>
      <c r="H37" s="24"/>
      <c r="I37" s="49"/>
      <c r="J37" s="14"/>
      <c r="P37" s="9"/>
    </row>
    <row r="38" spans="1:16" ht="13.5" thickBot="1">
      <c r="A38" s="14"/>
      <c r="B38" s="15" t="s">
        <v>62</v>
      </c>
      <c r="C38" s="8">
        <f>SUM(C34:C37)</f>
        <v>4402</v>
      </c>
      <c r="D38" s="22"/>
      <c r="E38" s="70" t="s">
        <v>58</v>
      </c>
      <c r="F38" s="22"/>
      <c r="G38" s="8">
        <f>SUM(G34:G37)</f>
        <v>4402</v>
      </c>
      <c r="H38" s="24"/>
      <c r="I38" s="70" t="s">
        <v>58</v>
      </c>
      <c r="J38" s="14"/>
      <c r="P38" s="8">
        <f>SUM(P34:P37)</f>
        <v>3500</v>
      </c>
    </row>
    <row r="39" spans="1:16" ht="13.5" thickTop="1">
      <c r="A39" s="14"/>
      <c r="B39" s="15"/>
      <c r="C39" s="21"/>
      <c r="D39" s="22"/>
      <c r="E39" s="46"/>
      <c r="F39" s="22"/>
      <c r="G39" s="21"/>
      <c r="H39" s="24"/>
      <c r="I39" s="46"/>
      <c r="J39" s="14"/>
      <c r="P39" s="21"/>
    </row>
    <row r="40" spans="1:10" ht="12.75">
      <c r="A40" s="14"/>
      <c r="B40" s="14" t="s">
        <v>83</v>
      </c>
      <c r="C40" s="22"/>
      <c r="D40" s="22"/>
      <c r="E40" s="22"/>
      <c r="F40" s="22"/>
      <c r="G40" s="21"/>
      <c r="H40" s="22"/>
      <c r="I40" s="23"/>
      <c r="J40" s="14"/>
    </row>
    <row r="41" spans="1:10" ht="13.5" thickBot="1">
      <c r="A41" s="14"/>
      <c r="B41" s="29" t="s">
        <v>28</v>
      </c>
      <c r="C41" s="12">
        <v>4.38</v>
      </c>
      <c r="D41" s="22"/>
      <c r="E41" s="58" t="s">
        <v>58</v>
      </c>
      <c r="F41" s="22"/>
      <c r="G41" s="12">
        <v>17.78</v>
      </c>
      <c r="H41" s="22"/>
      <c r="I41" s="58" t="s">
        <v>58</v>
      </c>
      <c r="J41" s="14"/>
    </row>
    <row r="42" spans="1:10" ht="13.5" thickTop="1">
      <c r="A42" s="14"/>
      <c r="B42" s="14"/>
      <c r="C42" s="14"/>
      <c r="D42" s="14"/>
      <c r="E42" s="14"/>
      <c r="F42" s="14"/>
      <c r="G42" s="13"/>
      <c r="H42" s="14"/>
      <c r="I42" s="15"/>
      <c r="J42" s="14"/>
    </row>
    <row r="43" spans="1:10" ht="12.75">
      <c r="A43" s="14"/>
      <c r="B43" s="14"/>
      <c r="C43" s="14"/>
      <c r="D43" s="14"/>
      <c r="E43" s="17" t="s">
        <v>84</v>
      </c>
      <c r="F43" s="14"/>
      <c r="G43" s="18" t="s">
        <v>85</v>
      </c>
      <c r="H43" s="14"/>
      <c r="I43" s="18" t="s">
        <v>84</v>
      </c>
      <c r="J43" s="14"/>
    </row>
    <row r="44" spans="1:10" ht="12.75">
      <c r="A44" s="14"/>
      <c r="B44" s="14"/>
      <c r="C44" s="14"/>
      <c r="D44" s="14"/>
      <c r="E44" s="14"/>
      <c r="F44" s="14"/>
      <c r="G44" s="13"/>
      <c r="H44" s="14"/>
      <c r="I44" s="15"/>
      <c r="J44" s="14"/>
    </row>
    <row r="45" spans="1:10" ht="12.75">
      <c r="A45" s="14"/>
      <c r="B45" s="14"/>
      <c r="C45" s="14"/>
      <c r="D45" s="14"/>
      <c r="E45" s="14"/>
      <c r="F45" s="14"/>
      <c r="G45" s="13"/>
      <c r="H45" s="14"/>
      <c r="I45" s="15"/>
      <c r="J45" s="14"/>
    </row>
    <row r="46" spans="1:10" ht="12.75">
      <c r="A46" s="14"/>
      <c r="B46" s="14"/>
      <c r="C46" s="14"/>
      <c r="D46" s="14"/>
      <c r="E46" s="14"/>
      <c r="F46" s="14"/>
      <c r="G46" s="13"/>
      <c r="H46" s="14"/>
      <c r="I46" s="15"/>
      <c r="J46" s="14"/>
    </row>
    <row r="47" spans="1:10" ht="12.75">
      <c r="A47" s="14"/>
      <c r="B47" s="14"/>
      <c r="C47" s="14"/>
      <c r="D47" s="14"/>
      <c r="E47" s="14"/>
      <c r="F47" s="14"/>
      <c r="G47" s="13"/>
      <c r="H47" s="14"/>
      <c r="I47" s="15"/>
      <c r="J47" s="14"/>
    </row>
    <row r="48" spans="1:10" ht="12.75">
      <c r="A48" s="14"/>
      <c r="B48" s="14" t="s">
        <v>84</v>
      </c>
      <c r="C48" s="14"/>
      <c r="D48" s="14"/>
      <c r="E48" s="14"/>
      <c r="F48" s="14"/>
      <c r="G48" s="13"/>
      <c r="H48" s="14"/>
      <c r="I48" s="15"/>
      <c r="J48" s="14"/>
    </row>
    <row r="49" spans="1:10" ht="12.75" customHeight="1">
      <c r="A49" s="14"/>
      <c r="B49" s="87" t="s">
        <v>73</v>
      </c>
      <c r="C49" s="87"/>
      <c r="D49" s="87"/>
      <c r="E49" s="87"/>
      <c r="F49" s="87"/>
      <c r="G49" s="87"/>
      <c r="H49" s="87"/>
      <c r="I49" s="87"/>
      <c r="J49" s="14"/>
    </row>
    <row r="50" spans="1:10" ht="12.75">
      <c r="A50" s="14"/>
      <c r="B50" s="87"/>
      <c r="C50" s="87"/>
      <c r="D50" s="87"/>
      <c r="E50" s="87"/>
      <c r="F50" s="87"/>
      <c r="G50" s="87"/>
      <c r="H50" s="87"/>
      <c r="I50" s="87"/>
      <c r="J50" s="14"/>
    </row>
    <row r="51" spans="1:10" ht="12.75">
      <c r="A51" s="14"/>
      <c r="B51" s="87"/>
      <c r="C51" s="87"/>
      <c r="D51" s="87"/>
      <c r="E51" s="87"/>
      <c r="F51" s="87"/>
      <c r="G51" s="87"/>
      <c r="H51" s="87"/>
      <c r="I51" s="87"/>
      <c r="J51" s="14"/>
    </row>
    <row r="52" spans="1:10" ht="12.75">
      <c r="A52" s="14"/>
      <c r="B52" s="75"/>
      <c r="C52" s="75"/>
      <c r="D52" s="75"/>
      <c r="E52" s="75"/>
      <c r="F52" s="75"/>
      <c r="G52" s="75"/>
      <c r="H52" s="75"/>
      <c r="I52" s="75"/>
      <c r="J52" s="14"/>
    </row>
    <row r="53" spans="1:10" ht="12.75">
      <c r="A53" s="14"/>
      <c r="B53" s="75" t="s">
        <v>85</v>
      </c>
      <c r="C53" s="75"/>
      <c r="D53" s="75"/>
      <c r="E53" s="75"/>
      <c r="F53" s="75"/>
      <c r="G53" s="75"/>
      <c r="H53" s="75"/>
      <c r="I53" s="75"/>
      <c r="J53" s="14"/>
    </row>
    <row r="54" spans="1:10" ht="12.75">
      <c r="A54" s="14"/>
      <c r="B54" s="88" t="s">
        <v>113</v>
      </c>
      <c r="C54" s="88"/>
      <c r="D54" s="88"/>
      <c r="E54" s="88"/>
      <c r="F54" s="88"/>
      <c r="G54" s="88"/>
      <c r="H54" s="88"/>
      <c r="I54" s="88"/>
      <c r="J54" s="14"/>
    </row>
    <row r="55" spans="1:10" ht="12.75">
      <c r="A55" s="14"/>
      <c r="B55" s="88"/>
      <c r="C55" s="88"/>
      <c r="D55" s="88"/>
      <c r="E55" s="88"/>
      <c r="F55" s="88"/>
      <c r="G55" s="88"/>
      <c r="H55" s="88"/>
      <c r="I55" s="88"/>
      <c r="J55" s="14"/>
    </row>
    <row r="56" spans="1:10" ht="12.75">
      <c r="A56" s="14"/>
      <c r="B56" s="89"/>
      <c r="C56" s="89"/>
      <c r="D56" s="89"/>
      <c r="E56" s="89"/>
      <c r="F56" s="89"/>
      <c r="G56" s="89"/>
      <c r="H56" s="89"/>
      <c r="I56" s="89"/>
      <c r="J56" s="14"/>
    </row>
    <row r="57" spans="1:10" ht="12.75">
      <c r="A57" s="14"/>
      <c r="B57" s="76"/>
      <c r="C57" s="76"/>
      <c r="D57" s="76"/>
      <c r="E57" s="76"/>
      <c r="F57" s="76"/>
      <c r="G57" s="76"/>
      <c r="H57" s="76"/>
      <c r="I57" s="76"/>
      <c r="J57" s="14"/>
    </row>
    <row r="58" spans="1:10" ht="12.75">
      <c r="A58" s="14"/>
      <c r="B58" s="14"/>
      <c r="C58" s="14"/>
      <c r="D58" s="14"/>
      <c r="E58" s="14"/>
      <c r="F58" s="14"/>
      <c r="G58" s="13"/>
      <c r="H58" s="14"/>
      <c r="I58" s="15"/>
      <c r="J58" s="14"/>
    </row>
    <row r="59" spans="1:10" ht="12.75" customHeight="1">
      <c r="A59" s="14"/>
      <c r="B59" s="85" t="s">
        <v>75</v>
      </c>
      <c r="C59" s="85"/>
      <c r="D59" s="85"/>
      <c r="E59" s="85"/>
      <c r="F59" s="85"/>
      <c r="G59" s="85"/>
      <c r="H59" s="85"/>
      <c r="I59" s="85"/>
      <c r="J59" s="14"/>
    </row>
    <row r="60" spans="1:10" ht="12.75">
      <c r="A60" s="14"/>
      <c r="B60" s="85"/>
      <c r="C60" s="85"/>
      <c r="D60" s="85"/>
      <c r="E60" s="85"/>
      <c r="F60" s="85"/>
      <c r="G60" s="85"/>
      <c r="H60" s="85"/>
      <c r="I60" s="85"/>
      <c r="J60" s="14"/>
    </row>
    <row r="61" spans="1:10" ht="12.75">
      <c r="A61" s="14"/>
      <c r="B61" s="69"/>
      <c r="C61" s="69"/>
      <c r="D61" s="69"/>
      <c r="E61" s="69"/>
      <c r="F61" s="69"/>
      <c r="G61" s="69"/>
      <c r="H61" s="69"/>
      <c r="I61" s="69"/>
      <c r="J61" s="14"/>
    </row>
    <row r="62" spans="1:10" ht="12.75">
      <c r="A62" s="14"/>
      <c r="B62" s="69"/>
      <c r="C62" s="69"/>
      <c r="D62" s="69"/>
      <c r="E62" s="69"/>
      <c r="F62" s="69"/>
      <c r="G62" s="69"/>
      <c r="H62" s="69"/>
      <c r="I62" s="69"/>
      <c r="J62" s="14"/>
    </row>
    <row r="63" spans="1:10" ht="12.75">
      <c r="A63" s="14"/>
      <c r="B63" s="14"/>
      <c r="C63" s="14"/>
      <c r="D63" s="14"/>
      <c r="E63" s="14"/>
      <c r="F63" s="14"/>
      <c r="G63" s="13"/>
      <c r="H63" s="14"/>
      <c r="I63" s="15"/>
      <c r="J63" s="14"/>
    </row>
  </sheetData>
  <mergeCells count="12">
    <mergeCell ref="B3:I3"/>
    <mergeCell ref="B4:I4"/>
    <mergeCell ref="B6:I6"/>
    <mergeCell ref="B5:I5"/>
    <mergeCell ref="C14:E14"/>
    <mergeCell ref="G14:I14"/>
    <mergeCell ref="B59:I60"/>
    <mergeCell ref="B9:I9"/>
    <mergeCell ref="B10:I10"/>
    <mergeCell ref="B11:I11"/>
    <mergeCell ref="B49:I51"/>
    <mergeCell ref="B54:I56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B11" sqref="B11:I1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3.28125" style="0" bestFit="1" customWidth="1"/>
    <col min="6" max="6" width="1.7109375" style="0" customWidth="1"/>
    <col min="7" max="7" width="12.7109375" style="3" customWidth="1"/>
    <col min="8" max="8" width="1.7109375" style="0" customWidth="1"/>
    <col min="9" max="9" width="14.28125" style="11" bestFit="1" customWidth="1"/>
    <col min="10" max="10" width="1.7109375" style="0" customWidth="1"/>
    <col min="15" max="15" width="0" style="0" hidden="1" customWidth="1"/>
    <col min="16" max="16" width="10.28125" style="0" hidden="1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80" t="s">
        <v>104</v>
      </c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90" t="s">
        <v>52</v>
      </c>
      <c r="C3" s="90"/>
      <c r="D3" s="90"/>
      <c r="E3" s="90"/>
      <c r="F3" s="90"/>
      <c r="G3" s="90"/>
      <c r="H3" s="90"/>
      <c r="I3" s="90"/>
      <c r="J3" s="14"/>
    </row>
    <row r="4" spans="1:10" ht="12.75">
      <c r="A4" s="14"/>
      <c r="B4" s="84" t="s">
        <v>53</v>
      </c>
      <c r="C4" s="84"/>
      <c r="D4" s="84"/>
      <c r="E4" s="84"/>
      <c r="F4" s="84"/>
      <c r="G4" s="84"/>
      <c r="H4" s="84"/>
      <c r="I4" s="84"/>
      <c r="J4" s="14"/>
    </row>
    <row r="5" spans="1:10" ht="12.75">
      <c r="A5" s="14"/>
      <c r="B5" s="84" t="s">
        <v>37</v>
      </c>
      <c r="C5" s="84"/>
      <c r="D5" s="84"/>
      <c r="E5" s="84"/>
      <c r="F5" s="84"/>
      <c r="G5" s="84"/>
      <c r="H5" s="84"/>
      <c r="I5" s="84"/>
      <c r="J5" s="14"/>
    </row>
    <row r="6" spans="1:10" ht="12.75">
      <c r="A6" s="14"/>
      <c r="B6" s="84" t="s">
        <v>16</v>
      </c>
      <c r="C6" s="84"/>
      <c r="D6" s="84"/>
      <c r="E6" s="84"/>
      <c r="F6" s="84"/>
      <c r="G6" s="84"/>
      <c r="H6" s="84"/>
      <c r="I6" s="84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14"/>
      <c r="C8" s="14"/>
      <c r="D8" s="14"/>
      <c r="E8" s="14"/>
      <c r="F8" s="14"/>
      <c r="G8" s="13"/>
      <c r="H8" s="14"/>
      <c r="I8" s="15"/>
      <c r="J8" s="14"/>
    </row>
    <row r="9" spans="1:10" ht="12.75">
      <c r="A9" s="14"/>
      <c r="B9" s="84" t="s">
        <v>94</v>
      </c>
      <c r="C9" s="84"/>
      <c r="D9" s="84"/>
      <c r="E9" s="84"/>
      <c r="F9" s="84"/>
      <c r="G9" s="84"/>
      <c r="H9" s="84"/>
      <c r="I9" s="84"/>
      <c r="J9" s="14"/>
    </row>
    <row r="10" spans="1:10" ht="12.75">
      <c r="A10" s="14"/>
      <c r="B10" s="84" t="s">
        <v>114</v>
      </c>
      <c r="C10" s="84"/>
      <c r="D10" s="84"/>
      <c r="E10" s="84"/>
      <c r="F10" s="84"/>
      <c r="G10" s="84"/>
      <c r="H10" s="84"/>
      <c r="I10" s="84"/>
      <c r="J10" s="14"/>
    </row>
    <row r="11" spans="1:10" ht="12.75">
      <c r="A11" s="14"/>
      <c r="B11" s="86" t="s">
        <v>95</v>
      </c>
      <c r="C11" s="86"/>
      <c r="D11" s="86"/>
      <c r="E11" s="86"/>
      <c r="F11" s="86"/>
      <c r="G11" s="86"/>
      <c r="H11" s="86"/>
      <c r="I11" s="86"/>
      <c r="J11" s="14"/>
    </row>
    <row r="12" spans="1:10" ht="12.75">
      <c r="A12" s="14"/>
      <c r="B12" s="27"/>
      <c r="C12" s="14"/>
      <c r="D12" s="14"/>
      <c r="E12" s="14"/>
      <c r="F12" s="14"/>
      <c r="G12" s="13"/>
      <c r="H12" s="14"/>
      <c r="I12" s="15"/>
      <c r="J12" s="14"/>
    </row>
    <row r="13" spans="1:10" ht="12.75">
      <c r="A13" s="14"/>
      <c r="B13" s="15" t="s">
        <v>105</v>
      </c>
      <c r="C13" s="14"/>
      <c r="D13" s="14"/>
      <c r="E13" s="14"/>
      <c r="F13" s="14"/>
      <c r="G13" s="13"/>
      <c r="H13" s="14"/>
      <c r="I13" s="15"/>
      <c r="J13" s="14"/>
    </row>
    <row r="14" spans="1:10" ht="12.75">
      <c r="A14" s="14"/>
      <c r="B14" s="15"/>
      <c r="C14" s="14"/>
      <c r="D14" s="14"/>
      <c r="E14" s="14"/>
      <c r="F14" s="14"/>
      <c r="G14" s="13"/>
      <c r="H14" s="14"/>
      <c r="I14" s="15"/>
      <c r="J14" s="14"/>
    </row>
    <row r="15" spans="1:10" ht="12.75">
      <c r="A15" s="14"/>
      <c r="B15" s="15"/>
      <c r="D15" s="18"/>
      <c r="F15" s="18"/>
      <c r="G15" s="18" t="s">
        <v>109</v>
      </c>
      <c r="H15" s="14"/>
      <c r="J15" s="14"/>
    </row>
    <row r="16" spans="1:10" ht="12.75">
      <c r="A16" s="14"/>
      <c r="B16" s="15"/>
      <c r="C16" s="18" t="s">
        <v>106</v>
      </c>
      <c r="D16" s="18"/>
      <c r="E16" s="18" t="s">
        <v>108</v>
      </c>
      <c r="F16" s="18"/>
      <c r="G16" s="18" t="s">
        <v>111</v>
      </c>
      <c r="H16" s="14"/>
      <c r="I16" s="18" t="s">
        <v>110</v>
      </c>
      <c r="J16" s="14"/>
    </row>
    <row r="17" spans="1:10" ht="12.75">
      <c r="A17" s="14"/>
      <c r="B17" s="13"/>
      <c r="C17" s="18" t="s">
        <v>107</v>
      </c>
      <c r="D17" s="18"/>
      <c r="E17" s="18" t="s">
        <v>107</v>
      </c>
      <c r="F17" s="18"/>
      <c r="G17" s="18" t="s">
        <v>112</v>
      </c>
      <c r="H17" s="14"/>
      <c r="I17" s="18" t="s">
        <v>107</v>
      </c>
      <c r="J17" s="14"/>
    </row>
    <row r="18" spans="1:10" ht="12.75">
      <c r="A18" s="14"/>
      <c r="B18" s="14"/>
      <c r="C18" s="18" t="s">
        <v>1</v>
      </c>
      <c r="D18" s="18"/>
      <c r="E18" s="18" t="s">
        <v>1</v>
      </c>
      <c r="F18" s="15"/>
      <c r="G18" s="18" t="s">
        <v>1</v>
      </c>
      <c r="H18" s="17"/>
      <c r="I18" s="18" t="s">
        <v>1</v>
      </c>
      <c r="J18" s="14"/>
    </row>
    <row r="19" spans="1:10" ht="12.75">
      <c r="A19" s="14"/>
      <c r="B19" s="14"/>
      <c r="C19" s="15"/>
      <c r="D19" s="15"/>
      <c r="E19" s="15"/>
      <c r="F19" s="15"/>
      <c r="G19" s="15"/>
      <c r="H19" s="14"/>
      <c r="I19" s="15"/>
      <c r="J19" s="14"/>
    </row>
    <row r="20" spans="1:16" ht="12.75">
      <c r="A20" s="14"/>
      <c r="B20" s="15" t="s">
        <v>24</v>
      </c>
      <c r="C20" s="23">
        <v>28188</v>
      </c>
      <c r="D20" s="15"/>
      <c r="E20" s="49">
        <v>22204</v>
      </c>
      <c r="F20" s="15"/>
      <c r="G20" s="23">
        <v>0</v>
      </c>
      <c r="H20" s="24"/>
      <c r="I20" s="77">
        <f>C20-E20</f>
        <v>5984</v>
      </c>
      <c r="J20" s="14"/>
      <c r="P20" s="21">
        <v>22204</v>
      </c>
    </row>
    <row r="21" spans="1:16" ht="12.75">
      <c r="A21" s="14"/>
      <c r="B21" s="15"/>
      <c r="C21" s="15"/>
      <c r="D21" s="15"/>
      <c r="E21" s="15"/>
      <c r="F21" s="15"/>
      <c r="G21" s="23"/>
      <c r="H21" s="24"/>
      <c r="I21" s="77"/>
      <c r="J21" s="14"/>
      <c r="P21" s="21"/>
    </row>
    <row r="22" spans="1:16" ht="12.75">
      <c r="A22" s="14"/>
      <c r="B22" s="15" t="s">
        <v>59</v>
      </c>
      <c r="C22" s="23">
        <v>321</v>
      </c>
      <c r="D22" s="15"/>
      <c r="E22" s="49">
        <v>48</v>
      </c>
      <c r="F22" s="15"/>
      <c r="G22" s="23">
        <v>0</v>
      </c>
      <c r="H22" s="24"/>
      <c r="I22" s="77">
        <f>C22-E22</f>
        <v>273</v>
      </c>
      <c r="J22" s="14"/>
      <c r="P22" s="21">
        <v>48</v>
      </c>
    </row>
    <row r="23" spans="1:16" ht="12.75">
      <c r="A23" s="14"/>
      <c r="B23" s="15"/>
      <c r="C23" s="15"/>
      <c r="D23" s="15"/>
      <c r="E23" s="15"/>
      <c r="F23" s="15"/>
      <c r="G23" s="23"/>
      <c r="H23" s="24"/>
      <c r="I23" s="77"/>
      <c r="J23" s="14"/>
      <c r="P23" s="21"/>
    </row>
    <row r="24" spans="1:16" ht="12.75">
      <c r="A24" s="14"/>
      <c r="B24" s="15" t="s">
        <v>60</v>
      </c>
      <c r="C24" s="23">
        <f>-22644-18</f>
        <v>-22662</v>
      </c>
      <c r="D24" s="15"/>
      <c r="E24" s="49">
        <v>-17162</v>
      </c>
      <c r="F24" s="15"/>
      <c r="G24" s="23">
        <v>0</v>
      </c>
      <c r="H24" s="24"/>
      <c r="I24" s="77">
        <f>C24-E24</f>
        <v>-5500</v>
      </c>
      <c r="J24" s="14"/>
      <c r="P24" s="21">
        <f>5091-P22-P20</f>
        <v>-17161</v>
      </c>
    </row>
    <row r="25" spans="1:16" ht="12.75">
      <c r="A25" s="14"/>
      <c r="B25" s="15"/>
      <c r="C25" s="81"/>
      <c r="D25" s="15"/>
      <c r="E25" s="81"/>
      <c r="F25" s="15"/>
      <c r="G25" s="81"/>
      <c r="H25" s="24"/>
      <c r="I25" s="57"/>
      <c r="J25" s="14"/>
      <c r="P25" s="57"/>
    </row>
    <row r="26" spans="1:16" ht="12.75">
      <c r="A26" s="14"/>
      <c r="B26" s="15" t="s">
        <v>25</v>
      </c>
      <c r="C26" s="23">
        <f>SUM(C20:C25)</f>
        <v>5847</v>
      </c>
      <c r="D26" s="23"/>
      <c r="E26" s="23">
        <f>SUM(E20:E25)</f>
        <v>5090</v>
      </c>
      <c r="F26" s="23"/>
      <c r="G26" s="23">
        <f>SUM(G20:G25)</f>
        <v>0</v>
      </c>
      <c r="H26" s="24"/>
      <c r="I26" s="23">
        <f>SUM(I20:I25)</f>
        <v>757</v>
      </c>
      <c r="J26" s="14"/>
      <c r="P26" s="21">
        <f>SUM(P20:P25)</f>
        <v>5091</v>
      </c>
    </row>
    <row r="27" spans="1:16" ht="12.75">
      <c r="A27" s="14"/>
      <c r="B27" s="15"/>
      <c r="C27" s="23"/>
      <c r="D27" s="23"/>
      <c r="E27" s="49"/>
      <c r="F27" s="23"/>
      <c r="G27" s="23"/>
      <c r="H27" s="24"/>
      <c r="I27" s="77"/>
      <c r="J27" s="14"/>
      <c r="P27" s="21"/>
    </row>
    <row r="28" spans="1:16" ht="12.75">
      <c r="A28" s="14"/>
      <c r="B28" s="15" t="s">
        <v>63</v>
      </c>
      <c r="C28" s="23">
        <v>0</v>
      </c>
      <c r="D28" s="23"/>
      <c r="E28" s="49">
        <v>0</v>
      </c>
      <c r="F28" s="23"/>
      <c r="G28" s="23">
        <v>3831</v>
      </c>
      <c r="H28" s="24"/>
      <c r="I28" s="77">
        <f>G28</f>
        <v>3831</v>
      </c>
      <c r="J28" s="14"/>
      <c r="P28" s="21">
        <v>0</v>
      </c>
    </row>
    <row r="29" spans="1:16" ht="12.75">
      <c r="A29" s="14"/>
      <c r="B29" s="15"/>
      <c r="C29" s="23"/>
      <c r="D29" s="23"/>
      <c r="E29" s="49"/>
      <c r="F29" s="23"/>
      <c r="G29" s="23"/>
      <c r="H29" s="24"/>
      <c r="I29" s="78"/>
      <c r="J29" s="14"/>
      <c r="P29" s="21"/>
    </row>
    <row r="30" spans="1:16" ht="12.75">
      <c r="A30" s="14"/>
      <c r="B30" s="15" t="s">
        <v>26</v>
      </c>
      <c r="C30" s="23">
        <v>-188</v>
      </c>
      <c r="D30" s="23"/>
      <c r="E30" s="49">
        <v>-144</v>
      </c>
      <c r="F30" s="23"/>
      <c r="G30" s="23">
        <v>0</v>
      </c>
      <c r="H30" s="24"/>
      <c r="I30" s="77">
        <f>C30-E30</f>
        <v>-44</v>
      </c>
      <c r="J30" s="14"/>
      <c r="P30" s="21">
        <v>-144</v>
      </c>
    </row>
    <row r="31" spans="1:16" ht="12.75">
      <c r="A31" s="14"/>
      <c r="B31" s="15"/>
      <c r="C31" s="82"/>
      <c r="D31" s="23"/>
      <c r="E31" s="55"/>
      <c r="F31" s="23"/>
      <c r="G31" s="82"/>
      <c r="H31" s="24"/>
      <c r="I31" s="79"/>
      <c r="J31" s="14"/>
      <c r="P31" s="9"/>
    </row>
    <row r="32" spans="1:16" ht="12.75">
      <c r="A32" s="14"/>
      <c r="B32" s="15" t="s">
        <v>61</v>
      </c>
      <c r="C32" s="23">
        <f>SUM(C26:C31)</f>
        <v>5659</v>
      </c>
      <c r="D32" s="23"/>
      <c r="E32" s="23">
        <f>SUM(E26:E31)</f>
        <v>4946</v>
      </c>
      <c r="F32" s="23"/>
      <c r="G32" s="23">
        <f>SUM(G26:G31)</f>
        <v>3831</v>
      </c>
      <c r="H32" s="24"/>
      <c r="I32" s="23">
        <f>SUM(I26:I31)</f>
        <v>4544</v>
      </c>
      <c r="J32" s="14"/>
      <c r="P32" s="21">
        <f>SUM(P26:P31)</f>
        <v>4947</v>
      </c>
    </row>
    <row r="33" spans="1:16" ht="12.75">
      <c r="A33" s="14"/>
      <c r="B33" s="15"/>
      <c r="C33" s="23"/>
      <c r="D33" s="23"/>
      <c r="E33" s="49"/>
      <c r="F33" s="23"/>
      <c r="G33" s="23"/>
      <c r="H33" s="24"/>
      <c r="I33" s="78"/>
      <c r="J33" s="14"/>
      <c r="P33" s="21"/>
    </row>
    <row r="34" spans="1:16" ht="12.75">
      <c r="A34" s="14"/>
      <c r="B34" s="15" t="s">
        <v>27</v>
      </c>
      <c r="C34" s="23">
        <v>-1279</v>
      </c>
      <c r="D34" s="23"/>
      <c r="E34" s="49">
        <v>-1137</v>
      </c>
      <c r="F34" s="23"/>
      <c r="G34" s="23">
        <v>0</v>
      </c>
      <c r="H34" s="24"/>
      <c r="I34" s="77">
        <f>C34-E34</f>
        <v>-142</v>
      </c>
      <c r="J34" s="14"/>
      <c r="P34" s="21">
        <v>-1447</v>
      </c>
    </row>
    <row r="35" spans="1:16" ht="12.75">
      <c r="A35" s="14"/>
      <c r="B35" s="15"/>
      <c r="C35" s="23"/>
      <c r="D35" s="23"/>
      <c r="E35" s="49"/>
      <c r="F35" s="23"/>
      <c r="G35" s="23"/>
      <c r="H35" s="24"/>
      <c r="I35" s="49"/>
      <c r="J35" s="14"/>
      <c r="P35" s="9"/>
    </row>
    <row r="36" spans="1:16" ht="13.5" thickBot="1">
      <c r="A36" s="14"/>
      <c r="B36" s="15" t="s">
        <v>62</v>
      </c>
      <c r="C36" s="83">
        <f>SUM(C32:C35)</f>
        <v>4380</v>
      </c>
      <c r="D36" s="23"/>
      <c r="E36" s="83">
        <f>SUM(E32:E35)</f>
        <v>3809</v>
      </c>
      <c r="F36" s="23"/>
      <c r="G36" s="83">
        <f>SUM(G32:G35)</f>
        <v>3831</v>
      </c>
      <c r="H36" s="24"/>
      <c r="I36" s="83">
        <f>SUM(I32:I35)</f>
        <v>4402</v>
      </c>
      <c r="J36" s="14"/>
      <c r="P36" s="8">
        <f>SUM(P32:P35)</f>
        <v>3500</v>
      </c>
    </row>
    <row r="37" spans="1:16" ht="13.5" thickTop="1">
      <c r="A37" s="14"/>
      <c r="B37" s="15"/>
      <c r="C37" s="23"/>
      <c r="D37" s="23"/>
      <c r="E37" s="49"/>
      <c r="F37" s="23"/>
      <c r="G37" s="23"/>
      <c r="H37" s="24"/>
      <c r="I37" s="78"/>
      <c r="J37" s="14"/>
      <c r="P37" s="21"/>
    </row>
    <row r="38" spans="1:10" ht="12.75">
      <c r="A38" s="14"/>
      <c r="B38" s="14"/>
      <c r="C38" s="14"/>
      <c r="D38" s="14"/>
      <c r="E38" s="14"/>
      <c r="F38" s="14"/>
      <c r="G38" s="13"/>
      <c r="H38" s="14"/>
      <c r="I38" s="15"/>
      <c r="J38" s="14"/>
    </row>
    <row r="39" spans="1:10" ht="12.75">
      <c r="A39" s="14"/>
      <c r="B39" s="69"/>
      <c r="C39" s="69"/>
      <c r="D39" s="69"/>
      <c r="E39" s="69"/>
      <c r="F39" s="69"/>
      <c r="G39" s="69"/>
      <c r="H39" s="69"/>
      <c r="I39" s="69"/>
      <c r="J39" s="14"/>
    </row>
    <row r="40" spans="1:10" ht="12.75">
      <c r="A40" s="14"/>
      <c r="B40" s="14"/>
      <c r="C40" s="14"/>
      <c r="D40" s="14"/>
      <c r="E40" s="14"/>
      <c r="F40" s="14"/>
      <c r="G40" s="13"/>
      <c r="H40" s="14"/>
      <c r="I40" s="15"/>
      <c r="J40" s="14"/>
    </row>
    <row r="59" spans="2:9" ht="12.75">
      <c r="B59" s="85" t="s">
        <v>75</v>
      </c>
      <c r="C59" s="85"/>
      <c r="D59" s="85"/>
      <c r="E59" s="85"/>
      <c r="F59" s="85"/>
      <c r="G59" s="85"/>
      <c r="H59" s="85"/>
      <c r="I59" s="85"/>
    </row>
    <row r="60" spans="2:9" ht="12.75">
      <c r="B60" s="85"/>
      <c r="C60" s="85"/>
      <c r="D60" s="85"/>
      <c r="E60" s="85"/>
      <c r="F60" s="85"/>
      <c r="G60" s="85"/>
      <c r="H60" s="85"/>
      <c r="I60" s="85"/>
    </row>
  </sheetData>
  <mergeCells count="8">
    <mergeCell ref="B9:I9"/>
    <mergeCell ref="B10:I10"/>
    <mergeCell ref="B11:I11"/>
    <mergeCell ref="B59:I60"/>
    <mergeCell ref="B3:I3"/>
    <mergeCell ref="B4:I4"/>
    <mergeCell ref="B6:I6"/>
    <mergeCell ref="B5:I5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15" sqref="C1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90" t="s">
        <v>52</v>
      </c>
      <c r="C3" s="90"/>
      <c r="D3" s="90"/>
      <c r="E3" s="90"/>
      <c r="F3" s="90"/>
      <c r="G3" s="90"/>
      <c r="H3" s="90"/>
      <c r="I3" s="90"/>
      <c r="J3" s="14"/>
    </row>
    <row r="4" spans="1:10" ht="12.75">
      <c r="A4" s="14"/>
      <c r="B4" s="84" t="s">
        <v>53</v>
      </c>
      <c r="C4" s="84"/>
      <c r="D4" s="84"/>
      <c r="E4" s="84"/>
      <c r="F4" s="84"/>
      <c r="G4" s="84"/>
      <c r="H4" s="84"/>
      <c r="I4" s="84"/>
      <c r="J4" s="14"/>
    </row>
    <row r="5" spans="1:10" ht="12.75">
      <c r="A5" s="14"/>
      <c r="B5" s="84" t="s">
        <v>37</v>
      </c>
      <c r="C5" s="84"/>
      <c r="D5" s="84"/>
      <c r="E5" s="84"/>
      <c r="F5" s="84"/>
      <c r="G5" s="84"/>
      <c r="H5" s="84"/>
      <c r="I5" s="84"/>
      <c r="J5" s="14"/>
    </row>
    <row r="6" spans="1:10" ht="12.75">
      <c r="A6" s="14"/>
      <c r="B6" s="84" t="s">
        <v>16</v>
      </c>
      <c r="C6" s="84"/>
      <c r="D6" s="84"/>
      <c r="E6" s="84"/>
      <c r="F6" s="84"/>
      <c r="G6" s="84"/>
      <c r="H6" s="84"/>
      <c r="I6" s="84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14"/>
      <c r="C8" s="14"/>
      <c r="D8" s="14"/>
      <c r="E8" s="14"/>
      <c r="F8" s="14"/>
      <c r="G8" s="13"/>
      <c r="H8" s="14"/>
      <c r="I8" s="15"/>
      <c r="J8" s="14"/>
    </row>
    <row r="9" spans="1:10" ht="12.75">
      <c r="A9" s="14"/>
      <c r="B9" s="84" t="s">
        <v>54</v>
      </c>
      <c r="C9" s="84"/>
      <c r="D9" s="84"/>
      <c r="E9" s="84"/>
      <c r="F9" s="84"/>
      <c r="G9" s="84"/>
      <c r="H9" s="84"/>
      <c r="I9" s="84"/>
      <c r="J9" s="14"/>
    </row>
    <row r="10" spans="1:10" ht="12.75">
      <c r="A10" s="14"/>
      <c r="B10" s="13"/>
      <c r="C10" s="14"/>
      <c r="D10" s="14"/>
      <c r="E10" s="14"/>
      <c r="F10" s="14"/>
      <c r="G10" s="13"/>
      <c r="H10" s="14"/>
      <c r="I10" s="15"/>
      <c r="J10" s="14"/>
    </row>
    <row r="11" spans="1:10" ht="12.75">
      <c r="A11" s="14"/>
      <c r="B11" s="13"/>
      <c r="C11" s="14"/>
      <c r="D11" s="14"/>
      <c r="E11" s="14"/>
      <c r="F11" s="14"/>
      <c r="G11" s="13"/>
      <c r="H11" s="14"/>
      <c r="I11" s="15"/>
      <c r="J11" s="14"/>
    </row>
    <row r="12" spans="1:10" ht="12.75">
      <c r="A12" s="14"/>
      <c r="B12" s="14"/>
      <c r="C12" s="14"/>
      <c r="D12" s="14"/>
      <c r="E12" s="14"/>
      <c r="F12" s="14"/>
      <c r="G12" s="13"/>
      <c r="H12" s="14"/>
      <c r="I12" s="15"/>
      <c r="J12" s="14"/>
    </row>
    <row r="13" spans="1:10" ht="12.75">
      <c r="A13" s="14"/>
      <c r="B13" s="14"/>
      <c r="C13" s="14"/>
      <c r="D13" s="14"/>
      <c r="E13" s="14"/>
      <c r="F13" s="14"/>
      <c r="G13" s="16" t="s">
        <v>0</v>
      </c>
      <c r="H13" s="17"/>
      <c r="I13" s="18" t="s">
        <v>0</v>
      </c>
      <c r="J13" s="14"/>
    </row>
    <row r="14" spans="1:10" ht="12.75">
      <c r="A14" s="14"/>
      <c r="B14" s="14"/>
      <c r="C14" s="14"/>
      <c r="D14" s="14"/>
      <c r="E14" s="14"/>
      <c r="F14" s="14"/>
      <c r="G14" s="16" t="s">
        <v>2</v>
      </c>
      <c r="H14" s="17"/>
      <c r="I14" s="18" t="s">
        <v>2</v>
      </c>
      <c r="J14" s="14"/>
    </row>
    <row r="15" spans="1:10" ht="12.75">
      <c r="A15" s="14"/>
      <c r="B15" s="14"/>
      <c r="C15" s="14"/>
      <c r="D15" s="14"/>
      <c r="E15" s="14"/>
      <c r="F15" s="14"/>
      <c r="G15" s="19">
        <v>38411</v>
      </c>
      <c r="H15" s="17"/>
      <c r="I15" s="20">
        <v>38046</v>
      </c>
      <c r="J15" s="14"/>
    </row>
    <row r="16" spans="1:10" ht="12.75">
      <c r="A16" s="14"/>
      <c r="B16" s="14"/>
      <c r="C16" s="14"/>
      <c r="D16" s="14"/>
      <c r="E16" s="14"/>
      <c r="F16" s="14"/>
      <c r="G16" s="16" t="s">
        <v>1</v>
      </c>
      <c r="H16" s="17"/>
      <c r="I16" s="18" t="s">
        <v>1</v>
      </c>
      <c r="J16" s="14"/>
    </row>
    <row r="17" spans="1:10" ht="12.75">
      <c r="A17" s="14"/>
      <c r="B17" s="14"/>
      <c r="C17" s="14"/>
      <c r="D17" s="14"/>
      <c r="E17" s="14"/>
      <c r="F17" s="14"/>
      <c r="G17" s="13"/>
      <c r="H17" s="14"/>
      <c r="I17" s="15"/>
      <c r="J17" s="14"/>
    </row>
    <row r="18" spans="1:10" ht="12.75">
      <c r="A18" s="14"/>
      <c r="B18" s="13" t="s">
        <v>3</v>
      </c>
      <c r="C18" s="14"/>
      <c r="D18" s="14"/>
      <c r="E18" s="14"/>
      <c r="F18" s="14"/>
      <c r="G18" s="21">
        <v>8819</v>
      </c>
      <c r="H18" s="22"/>
      <c r="I18" s="49" t="s">
        <v>58</v>
      </c>
      <c r="J18" s="14"/>
    </row>
    <row r="19" spans="1:10" ht="12.75">
      <c r="A19" s="14"/>
      <c r="B19" s="14"/>
      <c r="C19" s="14"/>
      <c r="D19" s="14"/>
      <c r="E19" s="14"/>
      <c r="F19" s="14"/>
      <c r="G19" s="21"/>
      <c r="H19" s="22"/>
      <c r="I19" s="49"/>
      <c r="J19" s="14"/>
    </row>
    <row r="20" spans="1:10" ht="12.75">
      <c r="A20" s="14"/>
      <c r="B20" s="13" t="s">
        <v>5</v>
      </c>
      <c r="C20" s="14"/>
      <c r="D20" s="14"/>
      <c r="E20" s="14"/>
      <c r="F20" s="14"/>
      <c r="G20" s="21"/>
      <c r="H20" s="22"/>
      <c r="I20" s="49"/>
      <c r="J20" s="14"/>
    </row>
    <row r="21" spans="1:10" ht="12.75">
      <c r="A21" s="14"/>
      <c r="B21" s="14" t="s">
        <v>55</v>
      </c>
      <c r="C21" s="14"/>
      <c r="D21" s="14"/>
      <c r="E21" s="14"/>
      <c r="F21" s="14"/>
      <c r="G21" s="4">
        <v>2306</v>
      </c>
      <c r="H21" s="22"/>
      <c r="I21" s="50" t="s">
        <v>58</v>
      </c>
      <c r="J21" s="14"/>
    </row>
    <row r="22" spans="1:10" ht="12.75">
      <c r="A22" s="14"/>
      <c r="B22" s="14" t="s">
        <v>6</v>
      </c>
      <c r="C22" s="14"/>
      <c r="D22" s="14"/>
      <c r="E22" s="14"/>
      <c r="F22" s="14"/>
      <c r="G22" s="5">
        <f>13527+1131</f>
        <v>14658</v>
      </c>
      <c r="H22" s="22"/>
      <c r="I22" s="51" t="s">
        <v>58</v>
      </c>
      <c r="J22" s="14"/>
    </row>
    <row r="23" spans="1:10" ht="12.75">
      <c r="A23" s="14"/>
      <c r="B23" s="14" t="s">
        <v>11</v>
      </c>
      <c r="C23" s="14"/>
      <c r="D23" s="14"/>
      <c r="E23" s="14"/>
      <c r="F23" s="14"/>
      <c r="G23" s="5">
        <f>13804+897</f>
        <v>14701</v>
      </c>
      <c r="H23" s="22"/>
      <c r="I23" s="51" t="s">
        <v>58</v>
      </c>
      <c r="J23" s="14"/>
    </row>
    <row r="24" spans="1:10" ht="12.75">
      <c r="A24" s="14"/>
      <c r="B24" s="14"/>
      <c r="C24" s="14"/>
      <c r="D24" s="14"/>
      <c r="E24" s="14"/>
      <c r="F24" s="14"/>
      <c r="G24" s="6"/>
      <c r="H24" s="22"/>
      <c r="I24" s="52"/>
      <c r="J24" s="14"/>
    </row>
    <row r="25" spans="1:10" ht="12.75">
      <c r="A25" s="14"/>
      <c r="B25" s="14"/>
      <c r="C25" s="14"/>
      <c r="D25" s="14"/>
      <c r="E25" s="14"/>
      <c r="F25" s="14"/>
      <c r="G25" s="7">
        <f>SUM(G21:G24)</f>
        <v>31665</v>
      </c>
      <c r="H25" s="22"/>
      <c r="I25" s="53" t="s">
        <v>58</v>
      </c>
      <c r="J25" s="14"/>
    </row>
    <row r="26" spans="1:10" ht="12.75">
      <c r="A26" s="14"/>
      <c r="B26" s="13" t="s">
        <v>12</v>
      </c>
      <c r="C26" s="14"/>
      <c r="D26" s="14"/>
      <c r="E26" s="14"/>
      <c r="F26" s="14"/>
      <c r="G26" s="4"/>
      <c r="H26" s="22"/>
      <c r="I26" s="50"/>
      <c r="J26" s="14"/>
    </row>
    <row r="27" spans="1:10" ht="12.75">
      <c r="A27" s="14"/>
      <c r="B27" s="14" t="s">
        <v>13</v>
      </c>
      <c r="C27" s="14"/>
      <c r="D27" s="14"/>
      <c r="E27" s="14"/>
      <c r="F27" s="14"/>
      <c r="G27" s="5">
        <f>2203+1594+34+18</f>
        <v>3849</v>
      </c>
      <c r="H27" s="22"/>
      <c r="I27" s="51" t="s">
        <v>58</v>
      </c>
      <c r="J27" s="14"/>
    </row>
    <row r="28" spans="1:10" ht="12.75">
      <c r="A28" s="14"/>
      <c r="B28" s="14" t="s">
        <v>88</v>
      </c>
      <c r="C28" s="14"/>
      <c r="D28" s="14"/>
      <c r="E28" s="14"/>
      <c r="F28" s="14"/>
      <c r="G28" s="5">
        <v>2096</v>
      </c>
      <c r="H28" s="22"/>
      <c r="I28" s="51" t="s">
        <v>58</v>
      </c>
      <c r="J28" s="14"/>
    </row>
    <row r="29" spans="1:10" ht="12.75">
      <c r="A29" s="14"/>
      <c r="B29" s="14" t="s">
        <v>10</v>
      </c>
      <c r="C29" s="14"/>
      <c r="D29" s="14"/>
      <c r="E29" s="14"/>
      <c r="F29" s="14"/>
      <c r="G29" s="5">
        <v>781</v>
      </c>
      <c r="H29" s="22"/>
      <c r="I29" s="51" t="s">
        <v>58</v>
      </c>
      <c r="J29" s="14"/>
    </row>
    <row r="30" spans="1:10" ht="12.75">
      <c r="A30" s="14"/>
      <c r="B30" s="14"/>
      <c r="C30" s="14"/>
      <c r="D30" s="14"/>
      <c r="E30" s="14"/>
      <c r="F30" s="14"/>
      <c r="G30" s="6"/>
      <c r="H30" s="22"/>
      <c r="I30" s="52"/>
      <c r="J30" s="14"/>
    </row>
    <row r="31" spans="1:10" ht="12.75">
      <c r="A31" s="14"/>
      <c r="B31" s="14"/>
      <c r="C31" s="14"/>
      <c r="D31" s="14"/>
      <c r="E31" s="14"/>
      <c r="F31" s="14"/>
      <c r="G31" s="7">
        <f>SUM(G27:G30)</f>
        <v>6726</v>
      </c>
      <c r="H31" s="22"/>
      <c r="I31" s="53" t="s">
        <v>58</v>
      </c>
      <c r="J31" s="14"/>
    </row>
    <row r="32" spans="1:10" ht="12.75">
      <c r="A32" s="14"/>
      <c r="B32" s="14"/>
      <c r="C32" s="14"/>
      <c r="D32" s="14"/>
      <c r="E32" s="14"/>
      <c r="F32" s="14"/>
      <c r="G32" s="21"/>
      <c r="H32" s="22"/>
      <c r="I32" s="49"/>
      <c r="J32" s="14"/>
    </row>
    <row r="33" spans="1:10" ht="12.75">
      <c r="A33" s="14"/>
      <c r="B33" s="13" t="s">
        <v>14</v>
      </c>
      <c r="C33" s="14"/>
      <c r="D33" s="14"/>
      <c r="E33" s="14"/>
      <c r="F33" s="14"/>
      <c r="G33" s="21">
        <f>G25-G31</f>
        <v>24939</v>
      </c>
      <c r="H33" s="22"/>
      <c r="I33" s="49" t="s">
        <v>58</v>
      </c>
      <c r="J33" s="14"/>
    </row>
    <row r="34" spans="1:10" ht="12.75">
      <c r="A34" s="14"/>
      <c r="B34" s="13"/>
      <c r="C34" s="14"/>
      <c r="D34" s="14"/>
      <c r="E34" s="14"/>
      <c r="F34" s="14"/>
      <c r="G34" s="21"/>
      <c r="H34" s="22"/>
      <c r="I34" s="49"/>
      <c r="J34" s="14"/>
    </row>
    <row r="35" spans="1:10" ht="13.5" thickBot="1">
      <c r="A35" s="14"/>
      <c r="B35" s="13"/>
      <c r="C35" s="14"/>
      <c r="D35" s="14"/>
      <c r="E35" s="14"/>
      <c r="F35" s="14"/>
      <c r="G35" s="8">
        <f>SUM(G18:G19)+G33</f>
        <v>33758</v>
      </c>
      <c r="H35" s="22"/>
      <c r="I35" s="54" t="s">
        <v>58</v>
      </c>
      <c r="J35" s="14"/>
    </row>
    <row r="36" spans="1:10" ht="13.5" thickTop="1">
      <c r="A36" s="14"/>
      <c r="B36" s="13"/>
      <c r="C36" s="14"/>
      <c r="D36" s="14"/>
      <c r="E36" s="14"/>
      <c r="F36" s="14"/>
      <c r="G36" s="21"/>
      <c r="H36" s="22"/>
      <c r="I36" s="49"/>
      <c r="J36" s="14"/>
    </row>
    <row r="37" spans="1:10" ht="12.75">
      <c r="A37" s="14"/>
      <c r="B37" s="13" t="s">
        <v>7</v>
      </c>
      <c r="C37" s="14"/>
      <c r="D37" s="14"/>
      <c r="E37" s="14"/>
      <c r="F37" s="14"/>
      <c r="G37" s="21">
        <v>16745</v>
      </c>
      <c r="H37" s="22"/>
      <c r="I37" s="49" t="s">
        <v>58</v>
      </c>
      <c r="J37" s="14"/>
    </row>
    <row r="38" spans="1:10" ht="12.75">
      <c r="A38" s="14"/>
      <c r="B38" s="13" t="s">
        <v>8</v>
      </c>
      <c r="C38" s="14"/>
      <c r="D38" s="14"/>
      <c r="E38" s="14"/>
      <c r="F38" s="14"/>
      <c r="G38" s="21">
        <f>10677-1+4402</f>
        <v>15078</v>
      </c>
      <c r="H38" s="22"/>
      <c r="I38" s="49" t="s">
        <v>58</v>
      </c>
      <c r="J38" s="14"/>
    </row>
    <row r="39" spans="1:10" ht="12.75">
      <c r="A39" s="14"/>
      <c r="B39" s="13"/>
      <c r="C39" s="14"/>
      <c r="D39" s="14"/>
      <c r="E39" s="14"/>
      <c r="F39" s="14"/>
      <c r="G39" s="9"/>
      <c r="H39" s="22"/>
      <c r="I39" s="55"/>
      <c r="J39" s="14"/>
    </row>
    <row r="40" spans="1:10" ht="12.75">
      <c r="A40" s="14"/>
      <c r="B40" s="13" t="s">
        <v>9</v>
      </c>
      <c r="C40" s="14"/>
      <c r="D40" s="14"/>
      <c r="E40" s="14"/>
      <c r="F40" s="14"/>
      <c r="G40" s="21">
        <f>SUM(G37:G39)</f>
        <v>31823</v>
      </c>
      <c r="H40" s="22"/>
      <c r="I40" s="49" t="s">
        <v>58</v>
      </c>
      <c r="J40" s="14"/>
    </row>
    <row r="41" spans="1:10" ht="12.75">
      <c r="A41" s="14"/>
      <c r="B41" s="13"/>
      <c r="C41" s="14"/>
      <c r="D41" s="14"/>
      <c r="E41" s="14"/>
      <c r="F41" s="14"/>
      <c r="G41" s="21"/>
      <c r="H41" s="22"/>
      <c r="I41" s="49"/>
      <c r="J41" s="14"/>
    </row>
    <row r="42" spans="1:10" ht="12.75">
      <c r="A42" s="14"/>
      <c r="B42" s="13" t="s">
        <v>56</v>
      </c>
      <c r="C42" s="14"/>
      <c r="D42" s="14"/>
      <c r="E42" s="14"/>
      <c r="F42" s="14"/>
      <c r="G42" s="21"/>
      <c r="H42" s="22"/>
      <c r="I42" s="49"/>
      <c r="J42" s="14"/>
    </row>
    <row r="43" spans="1:10" ht="12.75">
      <c r="A43" s="14"/>
      <c r="B43" s="14" t="s">
        <v>88</v>
      </c>
      <c r="C43" s="14"/>
      <c r="D43" s="14"/>
      <c r="E43" s="14"/>
      <c r="F43" s="14"/>
      <c r="G43" s="21">
        <v>980</v>
      </c>
      <c r="H43" s="22"/>
      <c r="I43" s="49" t="s">
        <v>58</v>
      </c>
      <c r="J43" s="14"/>
    </row>
    <row r="44" spans="1:10" ht="12.75">
      <c r="A44" s="14"/>
      <c r="B44" s="15" t="s">
        <v>50</v>
      </c>
      <c r="C44" s="14"/>
      <c r="D44" s="14"/>
      <c r="E44" s="14"/>
      <c r="F44" s="14"/>
      <c r="G44" s="21">
        <v>955</v>
      </c>
      <c r="H44" s="22"/>
      <c r="I44" s="49" t="s">
        <v>58</v>
      </c>
      <c r="J44" s="14"/>
    </row>
    <row r="45" spans="1:10" ht="12.75">
      <c r="A45" s="14"/>
      <c r="B45" s="13"/>
      <c r="C45" s="14"/>
      <c r="D45" s="14"/>
      <c r="E45" s="14"/>
      <c r="F45" s="14"/>
      <c r="G45" s="21"/>
      <c r="H45" s="22"/>
      <c r="I45" s="49"/>
      <c r="J45" s="14"/>
    </row>
    <row r="46" spans="1:10" ht="13.5" thickBot="1">
      <c r="A46" s="14"/>
      <c r="B46" s="14"/>
      <c r="C46" s="14"/>
      <c r="D46" s="14"/>
      <c r="E46" s="14"/>
      <c r="F46" s="14"/>
      <c r="G46" s="8">
        <f>SUM(G40:G45)</f>
        <v>33758</v>
      </c>
      <c r="H46" s="22"/>
      <c r="I46" s="54" t="s">
        <v>58</v>
      </c>
      <c r="J46" s="14"/>
    </row>
    <row r="47" spans="1:10" ht="13.5" thickTop="1">
      <c r="A47" s="14"/>
      <c r="B47" s="14"/>
      <c r="C47" s="14"/>
      <c r="D47" s="14"/>
      <c r="E47" s="14"/>
      <c r="F47" s="14"/>
      <c r="G47" s="48"/>
      <c r="H47" s="14"/>
      <c r="I47" s="48"/>
      <c r="J47" s="14"/>
    </row>
    <row r="48" spans="1:10" ht="13.5" thickBot="1">
      <c r="A48" s="14"/>
      <c r="B48" s="14" t="s">
        <v>15</v>
      </c>
      <c r="C48" s="14"/>
      <c r="D48" s="14"/>
      <c r="E48" s="14"/>
      <c r="F48" s="14"/>
      <c r="G48" s="10">
        <f>ROUND(G40/G37*10,2)</f>
        <v>19</v>
      </c>
      <c r="H48" s="14"/>
      <c r="I48" s="56" t="s">
        <v>58</v>
      </c>
      <c r="J48" s="14"/>
    </row>
    <row r="49" spans="1:10" ht="13.5" thickTop="1">
      <c r="A49" s="14"/>
      <c r="B49" s="14"/>
      <c r="C49" s="14"/>
      <c r="D49" s="14"/>
      <c r="E49" s="14"/>
      <c r="F49" s="14"/>
      <c r="G49" s="25"/>
      <c r="H49" s="14"/>
      <c r="I49" s="26"/>
      <c r="J49" s="14"/>
    </row>
    <row r="50" spans="1:10" ht="12.75">
      <c r="A50" s="14"/>
      <c r="B50" s="14"/>
      <c r="C50" s="14"/>
      <c r="D50" s="14"/>
      <c r="E50" s="14"/>
      <c r="F50" s="14"/>
      <c r="G50" s="25"/>
      <c r="H50" s="14"/>
      <c r="I50" s="26"/>
      <c r="J50" s="14"/>
    </row>
    <row r="51" spans="1:10" ht="12.75" customHeight="1">
      <c r="A51" s="14"/>
      <c r="B51" s="87" t="s">
        <v>73</v>
      </c>
      <c r="C51" s="87"/>
      <c r="D51" s="87"/>
      <c r="E51" s="87"/>
      <c r="F51" s="87"/>
      <c r="G51" s="87"/>
      <c r="H51" s="87"/>
      <c r="I51" s="87"/>
      <c r="J51" s="14"/>
    </row>
    <row r="52" spans="1:10" ht="12.75">
      <c r="A52" s="14"/>
      <c r="B52" s="87"/>
      <c r="C52" s="87"/>
      <c r="D52" s="87"/>
      <c r="E52" s="87"/>
      <c r="F52" s="87"/>
      <c r="G52" s="87"/>
      <c r="H52" s="87"/>
      <c r="I52" s="87"/>
      <c r="J52" s="14"/>
    </row>
    <row r="53" spans="1:10" ht="12.75">
      <c r="A53" s="14"/>
      <c r="B53" s="87"/>
      <c r="C53" s="87"/>
      <c r="D53" s="87"/>
      <c r="E53" s="87"/>
      <c r="F53" s="87"/>
      <c r="G53" s="87"/>
      <c r="H53" s="87"/>
      <c r="I53" s="87"/>
      <c r="J53" s="14"/>
    </row>
    <row r="54" spans="1:10" ht="12.75">
      <c r="A54" s="14"/>
      <c r="B54" s="14"/>
      <c r="C54" s="14"/>
      <c r="D54" s="14"/>
      <c r="E54" s="14"/>
      <c r="F54" s="14"/>
      <c r="G54" s="13"/>
      <c r="H54" s="14"/>
      <c r="I54" s="15"/>
      <c r="J54" s="14"/>
    </row>
    <row r="55" spans="1:10" ht="12.75" customHeight="1">
      <c r="A55" s="14"/>
      <c r="B55" s="85" t="s">
        <v>57</v>
      </c>
      <c r="C55" s="85"/>
      <c r="D55" s="85"/>
      <c r="E55" s="85"/>
      <c r="F55" s="85"/>
      <c r="G55" s="85"/>
      <c r="H55" s="85"/>
      <c r="I55" s="85"/>
      <c r="J55" s="14"/>
    </row>
    <row r="56" spans="1:10" ht="12.75">
      <c r="A56" s="14"/>
      <c r="B56" s="85"/>
      <c r="C56" s="85"/>
      <c r="D56" s="85"/>
      <c r="E56" s="85"/>
      <c r="F56" s="85"/>
      <c r="G56" s="85"/>
      <c r="H56" s="85"/>
      <c r="I56" s="85"/>
      <c r="J56" s="14"/>
    </row>
    <row r="57" spans="1:10" ht="12.75">
      <c r="A57" s="14"/>
      <c r="B57" s="14"/>
      <c r="C57" s="14"/>
      <c r="D57" s="14"/>
      <c r="E57" s="14"/>
      <c r="F57" s="14"/>
      <c r="G57" s="13"/>
      <c r="H57" s="14"/>
      <c r="I57" s="15"/>
      <c r="J57" s="14"/>
    </row>
    <row r="58" spans="1:10" ht="12.75">
      <c r="A58" s="14"/>
      <c r="B58" s="14"/>
      <c r="C58" s="14"/>
      <c r="D58" s="14"/>
      <c r="E58" s="14"/>
      <c r="F58" s="14"/>
      <c r="G58" s="13"/>
      <c r="H58" s="14"/>
      <c r="I58" s="15"/>
      <c r="J58" s="14"/>
    </row>
  </sheetData>
  <mergeCells count="7">
    <mergeCell ref="B55:I56"/>
    <mergeCell ref="B9:I9"/>
    <mergeCell ref="B3:I3"/>
    <mergeCell ref="B4:I4"/>
    <mergeCell ref="B6:I6"/>
    <mergeCell ref="B5:I5"/>
    <mergeCell ref="B51:I53"/>
  </mergeCells>
  <printOptions horizontalCentered="1"/>
  <pageMargins left="0.7" right="0.5" top="0.5" bottom="0.5" header="0.5" footer="0.5"/>
  <pageSetup horizontalDpi="300" verticalDpi="300" orientation="portrait" paperSize="9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9">
      <selection activeCell="C32" sqref="C32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5" width="12.7109375" style="0" customWidth="1"/>
    <col min="6" max="6" width="12.7109375" style="3" customWidth="1"/>
    <col min="7" max="7" width="12.7109375" style="11" customWidth="1"/>
    <col min="8" max="8" width="1.7109375" style="0" customWidth="1"/>
  </cols>
  <sheetData>
    <row r="1" spans="1:8" ht="12.75">
      <c r="A1" s="14"/>
      <c r="B1" s="14"/>
      <c r="C1" s="14"/>
      <c r="D1" s="14"/>
      <c r="E1" s="14"/>
      <c r="F1" s="13"/>
      <c r="G1" s="15"/>
      <c r="H1" s="14"/>
    </row>
    <row r="2" spans="1:8" ht="12.75">
      <c r="A2" s="14"/>
      <c r="B2" s="14"/>
      <c r="C2" s="14"/>
      <c r="D2" s="14"/>
      <c r="E2" s="14"/>
      <c r="F2" s="13"/>
      <c r="G2" s="15"/>
      <c r="H2" s="14"/>
    </row>
    <row r="3" spans="1:8" ht="15.75">
      <c r="A3" s="14"/>
      <c r="B3" s="90" t="s">
        <v>52</v>
      </c>
      <c r="C3" s="90"/>
      <c r="D3" s="90"/>
      <c r="E3" s="90"/>
      <c r="F3" s="90"/>
      <c r="G3" s="90"/>
      <c r="H3" s="14"/>
    </row>
    <row r="4" spans="1:8" ht="12.75">
      <c r="A4" s="14"/>
      <c r="B4" s="84" t="s">
        <v>53</v>
      </c>
      <c r="C4" s="84"/>
      <c r="D4" s="84"/>
      <c r="E4" s="84"/>
      <c r="F4" s="84"/>
      <c r="G4" s="84"/>
      <c r="H4" s="14"/>
    </row>
    <row r="5" spans="1:8" ht="12.75">
      <c r="A5" s="14"/>
      <c r="B5" s="84" t="s">
        <v>37</v>
      </c>
      <c r="C5" s="84"/>
      <c r="D5" s="84"/>
      <c r="E5" s="84"/>
      <c r="F5" s="84"/>
      <c r="G5" s="84"/>
      <c r="H5" s="14"/>
    </row>
    <row r="6" spans="1:8" ht="12.75">
      <c r="A6" s="14"/>
      <c r="B6" s="84" t="s">
        <v>16</v>
      </c>
      <c r="C6" s="84"/>
      <c r="D6" s="84"/>
      <c r="E6" s="84"/>
      <c r="F6" s="84"/>
      <c r="G6" s="84"/>
      <c r="H6" s="14"/>
    </row>
    <row r="7" spans="1:8" ht="12.75">
      <c r="A7" s="14"/>
      <c r="B7" s="14"/>
      <c r="C7" s="14"/>
      <c r="D7" s="14"/>
      <c r="E7" s="14"/>
      <c r="F7" s="13"/>
      <c r="G7" s="15"/>
      <c r="H7" s="14"/>
    </row>
    <row r="8" spans="1:8" ht="12.75">
      <c r="A8" s="14"/>
      <c r="B8" s="84" t="s">
        <v>29</v>
      </c>
      <c r="C8" s="84"/>
      <c r="D8" s="84"/>
      <c r="E8" s="84"/>
      <c r="F8" s="84"/>
      <c r="G8" s="84"/>
      <c r="H8" s="14"/>
    </row>
    <row r="9" spans="1:8" ht="12.75">
      <c r="A9" s="14"/>
      <c r="B9" s="84" t="s">
        <v>99</v>
      </c>
      <c r="C9" s="84"/>
      <c r="D9" s="84"/>
      <c r="E9" s="84"/>
      <c r="F9" s="84"/>
      <c r="G9" s="84"/>
      <c r="H9" s="14"/>
    </row>
    <row r="10" spans="1:8" ht="12.75">
      <c r="A10" s="14"/>
      <c r="B10" s="16"/>
      <c r="C10" s="16"/>
      <c r="D10" s="16"/>
      <c r="E10" s="16"/>
      <c r="F10" s="16"/>
      <c r="G10" s="16"/>
      <c r="H10" s="14"/>
    </row>
    <row r="11" spans="1:8" ht="12.75">
      <c r="A11" s="14"/>
      <c r="B11" s="13"/>
      <c r="C11" s="14"/>
      <c r="D11" s="14"/>
      <c r="E11" s="14"/>
      <c r="F11" s="13"/>
      <c r="G11" s="15"/>
      <c r="H11" s="14"/>
    </row>
    <row r="12" spans="1:8" ht="12.75">
      <c r="A12" s="14"/>
      <c r="B12" s="13"/>
      <c r="C12" s="14"/>
      <c r="D12" s="84" t="s">
        <v>34</v>
      </c>
      <c r="E12" s="84"/>
      <c r="F12" s="16" t="s">
        <v>35</v>
      </c>
      <c r="G12" s="15"/>
      <c r="H12" s="14"/>
    </row>
    <row r="13" spans="1:8" ht="12.75">
      <c r="A13" s="14"/>
      <c r="B13" s="13"/>
      <c r="C13" s="14"/>
      <c r="D13" s="14"/>
      <c r="E13" s="16"/>
      <c r="F13" s="13"/>
      <c r="G13" s="15"/>
      <c r="H13" s="14"/>
    </row>
    <row r="14" spans="1:8" ht="12.75">
      <c r="A14" s="14"/>
      <c r="B14" s="14"/>
      <c r="C14" s="16"/>
      <c r="D14" s="16"/>
      <c r="E14" s="16" t="s">
        <v>89</v>
      </c>
      <c r="F14" s="13"/>
      <c r="G14" s="18"/>
      <c r="H14" s="14"/>
    </row>
    <row r="15" spans="1:8" ht="12.75">
      <c r="A15" s="14"/>
      <c r="B15" s="14"/>
      <c r="C15" s="16" t="s">
        <v>30</v>
      </c>
      <c r="D15" s="16" t="s">
        <v>30</v>
      </c>
      <c r="E15" s="16" t="s">
        <v>90</v>
      </c>
      <c r="F15" s="16" t="s">
        <v>32</v>
      </c>
      <c r="G15" s="15"/>
      <c r="H15" s="14"/>
    </row>
    <row r="16" spans="1:8" ht="12.75">
      <c r="A16" s="14"/>
      <c r="B16" s="14"/>
      <c r="C16" s="16" t="s">
        <v>31</v>
      </c>
      <c r="D16" s="16" t="s">
        <v>67</v>
      </c>
      <c r="E16" s="16" t="s">
        <v>65</v>
      </c>
      <c r="F16" s="16" t="s">
        <v>66</v>
      </c>
      <c r="G16" s="16" t="s">
        <v>33</v>
      </c>
      <c r="H16" s="14"/>
    </row>
    <row r="17" spans="1:8" ht="12.75">
      <c r="A17" s="14"/>
      <c r="B17" s="14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4"/>
    </row>
    <row r="18" spans="1:8" ht="12.75">
      <c r="A18" s="14"/>
      <c r="B18" s="14"/>
      <c r="C18" s="14"/>
      <c r="D18" s="14"/>
      <c r="E18" s="14"/>
      <c r="F18" s="16"/>
      <c r="G18" s="18"/>
      <c r="H18" s="14"/>
    </row>
    <row r="19" spans="1:8" ht="12.75">
      <c r="A19" s="14"/>
      <c r="B19" s="14"/>
      <c r="C19" s="14"/>
      <c r="D19" s="14"/>
      <c r="E19" s="14"/>
      <c r="F19" s="16"/>
      <c r="G19" s="18"/>
      <c r="H19" s="14"/>
    </row>
    <row r="20" spans="1:8" ht="12.75">
      <c r="A20" s="14"/>
      <c r="B20" s="14"/>
      <c r="C20" s="14"/>
      <c r="D20" s="14"/>
      <c r="E20" s="14"/>
      <c r="F20" s="13"/>
      <c r="G20" s="15"/>
      <c r="H20" s="14"/>
    </row>
    <row r="21" spans="1:8" ht="12.75">
      <c r="A21" s="14"/>
      <c r="B21" s="13" t="s">
        <v>96</v>
      </c>
      <c r="C21" s="64" t="s">
        <v>71</v>
      </c>
      <c r="D21" s="22">
        <v>0</v>
      </c>
      <c r="E21" s="22">
        <v>0</v>
      </c>
      <c r="F21" s="23">
        <v>0</v>
      </c>
      <c r="G21" s="21">
        <f>SUM(C21:F21)</f>
        <v>0</v>
      </c>
      <c r="H21" s="14"/>
    </row>
    <row r="22" spans="1:8" ht="12.75">
      <c r="A22" s="14"/>
      <c r="B22" s="13"/>
      <c r="C22" s="22"/>
      <c r="D22" s="22"/>
      <c r="E22" s="22"/>
      <c r="F22" s="23"/>
      <c r="G22" s="21"/>
      <c r="H22" s="14"/>
    </row>
    <row r="23" spans="1:8" ht="12.75">
      <c r="A23" s="14"/>
      <c r="B23" s="13" t="s">
        <v>68</v>
      </c>
      <c r="C23" s="22">
        <v>16745</v>
      </c>
      <c r="D23" s="22">
        <v>12203</v>
      </c>
      <c r="E23" s="22">
        <v>0</v>
      </c>
      <c r="F23" s="23">
        <v>0</v>
      </c>
      <c r="G23" s="21">
        <f>SUM(C23:F23)</f>
        <v>28948</v>
      </c>
      <c r="H23" s="14"/>
    </row>
    <row r="24" spans="1:8" ht="12.75">
      <c r="A24" s="14"/>
      <c r="B24" s="13"/>
      <c r="C24" s="22"/>
      <c r="D24" s="22"/>
      <c r="E24" s="22"/>
      <c r="F24" s="23"/>
      <c r="G24" s="21"/>
      <c r="H24" s="14"/>
    </row>
    <row r="25" spans="1:8" ht="12.75">
      <c r="A25" s="14"/>
      <c r="B25" s="13" t="s">
        <v>70</v>
      </c>
      <c r="C25" s="60">
        <v>0</v>
      </c>
      <c r="D25" s="61">
        <v>-1526</v>
      </c>
      <c r="E25" s="61">
        <v>0</v>
      </c>
      <c r="F25" s="67">
        <v>0</v>
      </c>
      <c r="G25" s="72">
        <f>SUM(C25:F25)</f>
        <v>-1526</v>
      </c>
      <c r="H25" s="14"/>
    </row>
    <row r="26" spans="1:8" ht="12.75">
      <c r="A26" s="14"/>
      <c r="B26" s="13"/>
      <c r="C26" s="62"/>
      <c r="D26" s="22"/>
      <c r="E26" s="22"/>
      <c r="F26" s="23"/>
      <c r="G26" s="73"/>
      <c r="H26" s="14"/>
    </row>
    <row r="27" spans="1:8" ht="12.75">
      <c r="A27" s="14"/>
      <c r="B27" s="91" t="s">
        <v>69</v>
      </c>
      <c r="C27" s="62"/>
      <c r="D27" s="22"/>
      <c r="E27" s="22"/>
      <c r="F27" s="21"/>
      <c r="G27" s="73"/>
      <c r="H27" s="14"/>
    </row>
    <row r="28" spans="1:8" ht="12.75">
      <c r="A28" s="14"/>
      <c r="B28" s="91"/>
      <c r="C28" s="62"/>
      <c r="D28" s="22"/>
      <c r="E28" s="22"/>
      <c r="F28" s="21"/>
      <c r="G28" s="73"/>
      <c r="H28" s="14"/>
    </row>
    <row r="29" spans="1:8" ht="12.75">
      <c r="A29" s="14"/>
      <c r="B29" s="91"/>
      <c r="C29" s="62">
        <v>0</v>
      </c>
      <c r="D29" s="22">
        <v>0</v>
      </c>
      <c r="E29" s="22">
        <v>-1</v>
      </c>
      <c r="F29" s="21">
        <v>0</v>
      </c>
      <c r="G29" s="73">
        <f>SUM(C29:F29)</f>
        <v>-1</v>
      </c>
      <c r="H29" s="14"/>
    </row>
    <row r="30" spans="1:8" ht="12.75">
      <c r="A30" s="14"/>
      <c r="B30" s="13"/>
      <c r="C30" s="63"/>
      <c r="D30" s="2"/>
      <c r="E30" s="2"/>
      <c r="F30" s="9"/>
      <c r="G30" s="74"/>
      <c r="H30" s="14"/>
    </row>
    <row r="31" spans="1:8" ht="12.75">
      <c r="A31" s="14"/>
      <c r="B31" s="91" t="s">
        <v>97</v>
      </c>
      <c r="C31" s="22"/>
      <c r="D31" s="22"/>
      <c r="E31" s="22"/>
      <c r="F31" s="22"/>
      <c r="G31" s="21"/>
      <c r="H31" s="14"/>
    </row>
    <row r="32" spans="1:8" ht="12.75">
      <c r="A32" s="14"/>
      <c r="B32" s="91"/>
      <c r="C32" s="22">
        <f>SUM(C25:C30)</f>
        <v>0</v>
      </c>
      <c r="D32" s="22">
        <f>SUM(D25:D30)</f>
        <v>-1526</v>
      </c>
      <c r="E32" s="22">
        <f>SUM(E25:E30)</f>
        <v>-1</v>
      </c>
      <c r="F32" s="22">
        <f>SUM(F25:F30)</f>
        <v>0</v>
      </c>
      <c r="G32" s="21">
        <f>SUM(G25:G30)</f>
        <v>-1527</v>
      </c>
      <c r="H32" s="14"/>
    </row>
    <row r="33" spans="1:8" ht="12.75">
      <c r="A33" s="14"/>
      <c r="B33" s="13"/>
      <c r="C33" s="22"/>
      <c r="D33" s="22"/>
      <c r="E33" s="22"/>
      <c r="F33" s="21"/>
      <c r="G33" s="21"/>
      <c r="H33" s="14"/>
    </row>
    <row r="34" spans="1:8" ht="12.75">
      <c r="A34" s="14"/>
      <c r="B34" s="13" t="s">
        <v>98</v>
      </c>
      <c r="C34" s="22">
        <v>0</v>
      </c>
      <c r="D34" s="22">
        <v>0</v>
      </c>
      <c r="E34" s="22">
        <v>0</v>
      </c>
      <c r="F34" s="23">
        <f>'IS'!G38</f>
        <v>4402</v>
      </c>
      <c r="G34" s="21">
        <f>SUM(C34:F34)</f>
        <v>4402</v>
      </c>
      <c r="H34" s="14"/>
    </row>
    <row r="35" spans="1:8" ht="12.75">
      <c r="A35" s="14"/>
      <c r="B35" s="14"/>
      <c r="C35" s="22"/>
      <c r="D35" s="22"/>
      <c r="E35" s="22"/>
      <c r="F35" s="21"/>
      <c r="G35" s="21"/>
      <c r="H35" s="14"/>
    </row>
    <row r="36" spans="1:8" ht="13.5" thickBot="1">
      <c r="A36" s="14"/>
      <c r="B36" s="13" t="s">
        <v>64</v>
      </c>
      <c r="C36" s="1">
        <f>SUM(C21:C35)-C32</f>
        <v>16745</v>
      </c>
      <c r="D36" s="1">
        <f>SUM(D21:D35)-D32</f>
        <v>10677</v>
      </c>
      <c r="E36" s="1">
        <f>SUM(E21:E35)-E32</f>
        <v>-1</v>
      </c>
      <c r="F36" s="1">
        <f>SUM(F21:F35)-F32</f>
        <v>4402</v>
      </c>
      <c r="G36" s="8">
        <f>SUM(G21:G35)-G32</f>
        <v>31823</v>
      </c>
      <c r="H36" s="14"/>
    </row>
    <row r="37" spans="1:8" ht="13.5" thickTop="1">
      <c r="A37" s="14"/>
      <c r="B37" s="13"/>
      <c r="C37" s="22"/>
      <c r="D37" s="22"/>
      <c r="E37" s="22"/>
      <c r="F37" s="21"/>
      <c r="G37" s="23"/>
      <c r="H37" s="14"/>
    </row>
    <row r="38" spans="1:8" ht="12.75">
      <c r="A38" s="14"/>
      <c r="B38" s="13"/>
      <c r="C38" s="22"/>
      <c r="D38" s="22"/>
      <c r="E38" s="22"/>
      <c r="F38" s="21"/>
      <c r="G38" s="23"/>
      <c r="H38" s="14"/>
    </row>
    <row r="39" spans="1:8" ht="12.75">
      <c r="A39" s="14"/>
      <c r="B39" s="15" t="s">
        <v>72</v>
      </c>
      <c r="C39" s="22"/>
      <c r="D39" s="22"/>
      <c r="E39" s="22"/>
      <c r="F39" s="21"/>
      <c r="G39" s="23"/>
      <c r="H39" s="14"/>
    </row>
    <row r="40" spans="1:8" ht="12.75">
      <c r="A40" s="14"/>
      <c r="B40" s="15"/>
      <c r="C40" s="22"/>
      <c r="D40" s="22"/>
      <c r="E40" s="22"/>
      <c r="F40" s="21"/>
      <c r="G40" s="23"/>
      <c r="H40" s="14"/>
    </row>
    <row r="41" spans="1:8" ht="12.75">
      <c r="A41" s="14"/>
      <c r="B41" s="15"/>
      <c r="C41" s="22"/>
      <c r="D41" s="22"/>
      <c r="E41" s="22"/>
      <c r="F41" s="22"/>
      <c r="G41" s="22"/>
      <c r="H41" s="14"/>
    </row>
    <row r="42" spans="1:8" ht="12.75">
      <c r="A42" s="14"/>
      <c r="B42" s="15"/>
      <c r="C42" s="22"/>
      <c r="D42" s="22"/>
      <c r="E42" s="22"/>
      <c r="F42" s="23"/>
      <c r="G42" s="23"/>
      <c r="H42" s="14"/>
    </row>
    <row r="43" spans="1:8" ht="12.75">
      <c r="A43" s="14"/>
      <c r="B43" s="15"/>
      <c r="C43" s="22"/>
      <c r="D43" s="22"/>
      <c r="E43" s="22"/>
      <c r="F43" s="23"/>
      <c r="G43" s="23"/>
      <c r="H43" s="14"/>
    </row>
    <row r="44" spans="1:8" ht="12.75">
      <c r="A44" s="14"/>
      <c r="B44" s="15"/>
      <c r="C44" s="22"/>
      <c r="D44" s="22"/>
      <c r="E44" s="22"/>
      <c r="F44" s="22"/>
      <c r="G44" s="22"/>
      <c r="H44" s="14"/>
    </row>
    <row r="45" spans="1:8" ht="12.75">
      <c r="A45" s="14"/>
      <c r="B45" s="13"/>
      <c r="C45" s="14"/>
      <c r="D45" s="14"/>
      <c r="E45" s="14"/>
      <c r="F45" s="21"/>
      <c r="G45" s="23"/>
      <c r="H45" s="14"/>
    </row>
    <row r="46" spans="1:8" ht="12.75">
      <c r="A46" s="14"/>
      <c r="B46" s="13"/>
      <c r="C46" s="14"/>
      <c r="D46" s="14"/>
      <c r="E46" s="14"/>
      <c r="F46" s="21"/>
      <c r="G46" s="23"/>
      <c r="H46" s="14"/>
    </row>
    <row r="47" spans="1:8" ht="12.75">
      <c r="A47" s="14"/>
      <c r="B47" s="13"/>
      <c r="C47" s="14"/>
      <c r="D47" s="14"/>
      <c r="E47" s="14"/>
      <c r="F47" s="21"/>
      <c r="G47" s="23"/>
      <c r="H47" s="14"/>
    </row>
    <row r="48" spans="1:8" ht="12.75">
      <c r="A48" s="14"/>
      <c r="B48" s="13"/>
      <c r="C48" s="14"/>
      <c r="D48" s="14"/>
      <c r="E48" s="14"/>
      <c r="F48" s="21"/>
      <c r="G48" s="23"/>
      <c r="H48" s="14"/>
    </row>
    <row r="49" spans="1:8" ht="12.75">
      <c r="A49" s="14"/>
      <c r="B49" s="13"/>
      <c r="C49" s="14"/>
      <c r="D49" s="14"/>
      <c r="E49" s="14"/>
      <c r="F49" s="21"/>
      <c r="G49" s="23"/>
      <c r="H49" s="14"/>
    </row>
    <row r="50" spans="1:9" ht="12.75">
      <c r="A50" s="14"/>
      <c r="B50" s="14"/>
      <c r="C50" s="14"/>
      <c r="D50" s="14"/>
      <c r="E50" s="14"/>
      <c r="F50" s="13"/>
      <c r="G50" s="15"/>
      <c r="H50" s="42"/>
      <c r="I50" s="43"/>
    </row>
    <row r="51" spans="1:9" ht="12.75">
      <c r="A51" s="14"/>
      <c r="B51" s="14"/>
      <c r="C51" s="14"/>
      <c r="D51" s="14"/>
      <c r="E51" s="14"/>
      <c r="F51" s="13"/>
      <c r="G51" s="15"/>
      <c r="H51" s="42"/>
      <c r="I51" s="43"/>
    </row>
    <row r="52" spans="1:9" ht="12.75">
      <c r="A52" s="14"/>
      <c r="B52" s="14"/>
      <c r="C52" s="14"/>
      <c r="D52" s="14"/>
      <c r="E52" s="14"/>
      <c r="F52" s="14"/>
      <c r="G52" s="13"/>
      <c r="H52" s="14"/>
      <c r="I52" s="15"/>
    </row>
    <row r="53" spans="1:9" ht="12.75" customHeight="1">
      <c r="A53" s="14"/>
      <c r="B53" s="85" t="s">
        <v>73</v>
      </c>
      <c r="C53" s="85"/>
      <c r="D53" s="85"/>
      <c r="E53" s="85"/>
      <c r="F53" s="85"/>
      <c r="G53" s="85"/>
      <c r="H53" s="42"/>
      <c r="I53" s="43"/>
    </row>
    <row r="54" spans="1:9" ht="12.75">
      <c r="A54" s="14"/>
      <c r="B54" s="85"/>
      <c r="C54" s="85"/>
      <c r="D54" s="85"/>
      <c r="E54" s="85"/>
      <c r="F54" s="85"/>
      <c r="G54" s="85"/>
      <c r="H54" s="42"/>
      <c r="I54" s="43"/>
    </row>
    <row r="55" spans="1:9" ht="12.75">
      <c r="A55" s="14"/>
      <c r="B55" s="85"/>
      <c r="C55" s="85"/>
      <c r="D55" s="85"/>
      <c r="E55" s="85"/>
      <c r="F55" s="85"/>
      <c r="G55" s="85"/>
      <c r="H55" s="42"/>
      <c r="I55" s="43"/>
    </row>
    <row r="56" spans="1:8" ht="12.75">
      <c r="A56" s="14"/>
      <c r="B56" s="14"/>
      <c r="C56" s="14"/>
      <c r="D56" s="14"/>
      <c r="E56" s="14"/>
      <c r="F56" s="13"/>
      <c r="G56" s="15"/>
      <c r="H56" s="14"/>
    </row>
    <row r="57" spans="1:9" ht="12.75" customHeight="1">
      <c r="A57" s="14"/>
      <c r="B57" s="85" t="s">
        <v>74</v>
      </c>
      <c r="C57" s="85"/>
      <c r="D57" s="85"/>
      <c r="E57" s="85"/>
      <c r="F57" s="85"/>
      <c r="G57" s="85"/>
      <c r="H57" s="44"/>
      <c r="I57" s="30"/>
    </row>
    <row r="58" spans="1:9" ht="12.75">
      <c r="A58" s="14"/>
      <c r="B58" s="85"/>
      <c r="C58" s="85"/>
      <c r="D58" s="85"/>
      <c r="E58" s="85"/>
      <c r="F58" s="85"/>
      <c r="G58" s="85"/>
      <c r="H58" s="44"/>
      <c r="I58" s="30"/>
    </row>
    <row r="59" spans="1:8" ht="12.75">
      <c r="A59" s="14"/>
      <c r="B59" s="14"/>
      <c r="C59" s="14"/>
      <c r="D59" s="14"/>
      <c r="E59" s="14"/>
      <c r="F59" s="13"/>
      <c r="G59" s="15"/>
      <c r="H59" s="14"/>
    </row>
    <row r="60" spans="1:8" ht="12.75">
      <c r="A60" s="14"/>
      <c r="B60" s="14"/>
      <c r="C60" s="14"/>
      <c r="D60" s="14"/>
      <c r="E60" s="14"/>
      <c r="F60" s="13"/>
      <c r="G60" s="15"/>
      <c r="H60" s="14"/>
    </row>
  </sheetData>
  <mergeCells count="11">
    <mergeCell ref="B57:G58"/>
    <mergeCell ref="B5:G5"/>
    <mergeCell ref="D12:E12"/>
    <mergeCell ref="B9:G9"/>
    <mergeCell ref="B27:B29"/>
    <mergeCell ref="B31:B32"/>
    <mergeCell ref="B53:G55"/>
    <mergeCell ref="B3:G3"/>
    <mergeCell ref="B4:G4"/>
    <mergeCell ref="B6:G6"/>
    <mergeCell ref="B8:G8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E18" sqref="E18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3" customWidth="1"/>
    <col min="8" max="8" width="1.7109375" style="0" customWidth="1"/>
    <col min="9" max="9" width="12.7109375" style="11" customWidth="1"/>
    <col min="10" max="10" width="1.7109375" style="0" customWidth="1"/>
  </cols>
  <sheetData>
    <row r="1" spans="1:10" ht="12.75">
      <c r="A1" s="14"/>
      <c r="B1" s="14"/>
      <c r="C1" s="14"/>
      <c r="D1" s="14"/>
      <c r="E1" s="14"/>
      <c r="F1" s="14"/>
      <c r="G1" s="13"/>
      <c r="H1" s="14"/>
      <c r="I1" s="15"/>
      <c r="J1" s="14"/>
    </row>
    <row r="2" spans="1:10" ht="12.75">
      <c r="A2" s="14"/>
      <c r="B2" s="14"/>
      <c r="C2" s="14"/>
      <c r="D2" s="14"/>
      <c r="E2" s="14"/>
      <c r="F2" s="14"/>
      <c r="G2" s="13"/>
      <c r="H2" s="14"/>
      <c r="I2" s="15"/>
      <c r="J2" s="14"/>
    </row>
    <row r="3" spans="1:10" ht="15.75">
      <c r="A3" s="14"/>
      <c r="B3" s="90" t="s">
        <v>52</v>
      </c>
      <c r="C3" s="90"/>
      <c r="D3" s="90"/>
      <c r="E3" s="90"/>
      <c r="F3" s="90"/>
      <c r="G3" s="90"/>
      <c r="H3" s="90"/>
      <c r="I3" s="90"/>
      <c r="J3" s="14"/>
    </row>
    <row r="4" spans="1:10" ht="12.75">
      <c r="A4" s="14"/>
      <c r="B4" s="84" t="s">
        <v>53</v>
      </c>
      <c r="C4" s="84"/>
      <c r="D4" s="84"/>
      <c r="E4" s="84"/>
      <c r="F4" s="84"/>
      <c r="G4" s="84"/>
      <c r="H4" s="84"/>
      <c r="I4" s="84"/>
      <c r="J4" s="14"/>
    </row>
    <row r="5" spans="1:10" ht="12.75">
      <c r="A5" s="14"/>
      <c r="B5" s="84" t="s">
        <v>37</v>
      </c>
      <c r="C5" s="84"/>
      <c r="D5" s="84"/>
      <c r="E5" s="84"/>
      <c r="F5" s="84"/>
      <c r="G5" s="84"/>
      <c r="H5" s="84"/>
      <c r="I5" s="84"/>
      <c r="J5" s="14"/>
    </row>
    <row r="6" spans="1:10" ht="12.75">
      <c r="A6" s="14"/>
      <c r="B6" s="84" t="s">
        <v>16</v>
      </c>
      <c r="C6" s="84"/>
      <c r="D6" s="84"/>
      <c r="E6" s="84"/>
      <c r="F6" s="84"/>
      <c r="G6" s="84"/>
      <c r="H6" s="84"/>
      <c r="I6" s="84"/>
      <c r="J6" s="14"/>
    </row>
    <row r="7" spans="1:10" ht="12.75">
      <c r="A7" s="14"/>
      <c r="B7" s="16"/>
      <c r="C7" s="16"/>
      <c r="D7" s="16"/>
      <c r="E7" s="16"/>
      <c r="F7" s="16"/>
      <c r="G7" s="16"/>
      <c r="H7" s="16"/>
      <c r="I7" s="16"/>
      <c r="J7" s="14"/>
    </row>
    <row r="8" spans="1:10" ht="12.75">
      <c r="A8" s="14"/>
      <c r="B8" s="84" t="s">
        <v>36</v>
      </c>
      <c r="C8" s="84"/>
      <c r="D8" s="84"/>
      <c r="E8" s="84"/>
      <c r="F8" s="84"/>
      <c r="G8" s="84"/>
      <c r="H8" s="84"/>
      <c r="I8" s="84"/>
      <c r="J8" s="14"/>
    </row>
    <row r="9" spans="1:10" ht="12.75">
      <c r="A9" s="14"/>
      <c r="B9" s="84" t="s">
        <v>99</v>
      </c>
      <c r="C9" s="84"/>
      <c r="D9" s="84"/>
      <c r="E9" s="84"/>
      <c r="F9" s="84"/>
      <c r="G9" s="84"/>
      <c r="H9" s="84"/>
      <c r="I9" s="84"/>
      <c r="J9" s="14"/>
    </row>
    <row r="10" spans="1:10" ht="12.75">
      <c r="A10" s="14"/>
      <c r="B10" s="13"/>
      <c r="C10" s="14"/>
      <c r="D10" s="14"/>
      <c r="E10" s="14"/>
      <c r="F10" s="14"/>
      <c r="G10" s="13"/>
      <c r="H10" s="14"/>
      <c r="I10" s="15"/>
      <c r="J10" s="14"/>
    </row>
    <row r="11" spans="1:10" ht="12.75">
      <c r="A11" s="14"/>
      <c r="B11" s="14"/>
      <c r="C11" s="14"/>
      <c r="D11" s="14"/>
      <c r="E11" s="14"/>
      <c r="F11" s="14"/>
      <c r="G11" s="16"/>
      <c r="H11" s="17"/>
      <c r="I11" s="18"/>
      <c r="J11" s="14"/>
    </row>
    <row r="12" spans="1:10" ht="12.75">
      <c r="A12" s="14"/>
      <c r="B12" s="14"/>
      <c r="C12" s="14"/>
      <c r="D12" s="14"/>
      <c r="E12" s="14"/>
      <c r="F12" s="14"/>
      <c r="G12" s="19">
        <v>38411</v>
      </c>
      <c r="H12" s="17"/>
      <c r="I12" s="20">
        <v>38046</v>
      </c>
      <c r="J12" s="14"/>
    </row>
    <row r="13" spans="1:10" ht="12.75">
      <c r="A13" s="14"/>
      <c r="B13" s="14"/>
      <c r="C13" s="14"/>
      <c r="D13" s="14"/>
      <c r="E13" s="14"/>
      <c r="F13" s="14"/>
      <c r="G13" s="16" t="s">
        <v>1</v>
      </c>
      <c r="H13" s="17"/>
      <c r="I13" s="18" t="s">
        <v>1</v>
      </c>
      <c r="J13" s="14"/>
    </row>
    <row r="14" spans="1:10" ht="12.75">
      <c r="A14" s="14"/>
      <c r="B14" s="13" t="s">
        <v>38</v>
      </c>
      <c r="C14" s="14"/>
      <c r="D14" s="14"/>
      <c r="E14" s="14"/>
      <c r="F14" s="14"/>
      <c r="G14" s="13"/>
      <c r="H14" s="14"/>
      <c r="I14" s="15"/>
      <c r="J14" s="14"/>
    </row>
    <row r="15" spans="1:10" ht="12.75">
      <c r="A15" s="14"/>
      <c r="B15" s="13"/>
      <c r="C15" s="14"/>
      <c r="D15" s="14"/>
      <c r="E15" s="14"/>
      <c r="F15" s="14"/>
      <c r="G15" s="13"/>
      <c r="H15" s="14"/>
      <c r="I15" s="15"/>
      <c r="J15" s="14"/>
    </row>
    <row r="16" spans="1:10" ht="12.75">
      <c r="A16" s="14"/>
      <c r="B16" s="15" t="s">
        <v>61</v>
      </c>
      <c r="C16" s="14"/>
      <c r="D16" s="14"/>
      <c r="E16" s="14"/>
      <c r="F16" s="14"/>
      <c r="G16" s="21">
        <v>4544</v>
      </c>
      <c r="H16" s="24"/>
      <c r="I16" s="49" t="s">
        <v>58</v>
      </c>
      <c r="J16" s="14"/>
    </row>
    <row r="17" spans="1:10" ht="12.75">
      <c r="A17" s="14"/>
      <c r="B17" s="13"/>
      <c r="C17" s="14"/>
      <c r="D17" s="14"/>
      <c r="E17" s="14"/>
      <c r="F17" s="14"/>
      <c r="G17" s="21"/>
      <c r="H17" s="24"/>
      <c r="I17" s="23"/>
      <c r="J17" s="14"/>
    </row>
    <row r="18" spans="1:10" ht="12.75">
      <c r="A18" s="14"/>
      <c r="B18" s="15" t="s">
        <v>39</v>
      </c>
      <c r="C18" s="14"/>
      <c r="D18" s="14"/>
      <c r="E18" s="14"/>
      <c r="F18" s="14"/>
      <c r="G18" s="21"/>
      <c r="H18" s="24"/>
      <c r="I18" s="23"/>
      <c r="J18" s="14"/>
    </row>
    <row r="19" spans="1:10" ht="12.75">
      <c r="A19" s="14"/>
      <c r="B19" s="15" t="s">
        <v>40</v>
      </c>
      <c r="C19" s="14"/>
      <c r="D19" s="14"/>
      <c r="E19" s="14"/>
      <c r="F19" s="14"/>
      <c r="G19" s="21">
        <f>234+1-274</f>
        <v>-39</v>
      </c>
      <c r="H19" s="24"/>
      <c r="I19" s="49" t="s">
        <v>58</v>
      </c>
      <c r="J19" s="14"/>
    </row>
    <row r="20" spans="1:10" ht="12.75">
      <c r="A20" s="14"/>
      <c r="B20" s="14" t="s">
        <v>41</v>
      </c>
      <c r="C20" s="14"/>
      <c r="D20" s="14"/>
      <c r="E20" s="14"/>
      <c r="F20" s="14"/>
      <c r="G20" s="36">
        <f>43-4-3831</f>
        <v>-3792</v>
      </c>
      <c r="H20" s="32"/>
      <c r="I20" s="49" t="s">
        <v>58</v>
      </c>
      <c r="J20" s="14"/>
    </row>
    <row r="21" spans="1:10" ht="12.75">
      <c r="A21" s="14"/>
      <c r="B21" s="14"/>
      <c r="C21" s="14"/>
      <c r="D21" s="14"/>
      <c r="E21" s="14"/>
      <c r="F21" s="14"/>
      <c r="G21" s="38"/>
      <c r="H21" s="32"/>
      <c r="I21" s="39"/>
      <c r="J21" s="14"/>
    </row>
    <row r="22" spans="1:10" ht="12.75">
      <c r="A22" s="14"/>
      <c r="B22" s="14" t="s">
        <v>42</v>
      </c>
      <c r="C22" s="14"/>
      <c r="D22" s="14"/>
      <c r="E22" s="14"/>
      <c r="F22" s="14"/>
      <c r="G22" s="36">
        <f>SUM(G16:G21)</f>
        <v>713</v>
      </c>
      <c r="H22" s="32"/>
      <c r="I22" s="49" t="s">
        <v>58</v>
      </c>
      <c r="J22" s="14"/>
    </row>
    <row r="23" spans="1:10" ht="12.75">
      <c r="A23" s="14"/>
      <c r="B23" s="14" t="s">
        <v>100</v>
      </c>
      <c r="C23" s="14"/>
      <c r="D23" s="14"/>
      <c r="E23" s="14"/>
      <c r="F23" s="14"/>
      <c r="G23" s="36">
        <v>1169</v>
      </c>
      <c r="H23" s="32"/>
      <c r="I23" s="49" t="s">
        <v>58</v>
      </c>
      <c r="J23" s="14"/>
    </row>
    <row r="24" spans="1:10" ht="12.75">
      <c r="A24" s="14"/>
      <c r="B24" s="14" t="s">
        <v>101</v>
      </c>
      <c r="C24" s="14"/>
      <c r="D24" s="14"/>
      <c r="E24" s="14"/>
      <c r="F24" s="14"/>
      <c r="G24" s="36">
        <v>-2476</v>
      </c>
      <c r="H24" s="32"/>
      <c r="I24" s="49" t="s">
        <v>58</v>
      </c>
      <c r="J24" s="14"/>
    </row>
    <row r="25" spans="1:10" ht="12.75">
      <c r="A25" s="14"/>
      <c r="B25" s="14"/>
      <c r="C25" s="14"/>
      <c r="D25" s="14"/>
      <c r="E25" s="14"/>
      <c r="F25" s="14"/>
      <c r="G25" s="38"/>
      <c r="H25" s="32"/>
      <c r="I25" s="39"/>
      <c r="J25" s="14"/>
    </row>
    <row r="26" spans="1:10" ht="12.75">
      <c r="A26" s="14"/>
      <c r="B26" s="68" t="s">
        <v>77</v>
      </c>
      <c r="C26" s="14"/>
      <c r="D26" s="14"/>
      <c r="E26" s="14"/>
      <c r="F26" s="14"/>
      <c r="G26" s="36">
        <f>SUM(G22:G25)</f>
        <v>-594</v>
      </c>
      <c r="H26" s="32"/>
      <c r="I26" s="49" t="s">
        <v>58</v>
      </c>
      <c r="J26" s="14"/>
    </row>
    <row r="27" spans="1:10" ht="12.75">
      <c r="A27" s="14"/>
      <c r="B27" s="15" t="s">
        <v>78</v>
      </c>
      <c r="C27" s="14"/>
      <c r="D27" s="14"/>
      <c r="E27" s="14"/>
      <c r="F27" s="14"/>
      <c r="G27" s="36">
        <v>-44</v>
      </c>
      <c r="H27" s="32"/>
      <c r="I27" s="49" t="s">
        <v>58</v>
      </c>
      <c r="J27" s="14"/>
    </row>
    <row r="28" spans="1:10" ht="12.75">
      <c r="A28" s="14"/>
      <c r="B28" s="15" t="s">
        <v>82</v>
      </c>
      <c r="C28" s="14"/>
      <c r="D28" s="14"/>
      <c r="E28" s="14"/>
      <c r="F28" s="14"/>
      <c r="G28" s="36">
        <v>-94</v>
      </c>
      <c r="H28" s="32"/>
      <c r="I28" s="49" t="s">
        <v>58</v>
      </c>
      <c r="J28" s="14"/>
    </row>
    <row r="29" spans="1:10" ht="12.75">
      <c r="A29" s="14"/>
      <c r="B29" s="15"/>
      <c r="C29" s="14"/>
      <c r="D29" s="14"/>
      <c r="E29" s="14"/>
      <c r="F29" s="14"/>
      <c r="G29" s="38"/>
      <c r="H29" s="32"/>
      <c r="I29" s="55"/>
      <c r="J29" s="14"/>
    </row>
    <row r="30" spans="1:10" ht="12.75">
      <c r="A30" s="14"/>
      <c r="B30" s="27" t="s">
        <v>91</v>
      </c>
      <c r="C30" s="14"/>
      <c r="D30" s="14"/>
      <c r="E30" s="14"/>
      <c r="F30" s="14"/>
      <c r="G30" s="36">
        <f>SUM(G26:G29)</f>
        <v>-732</v>
      </c>
      <c r="H30" s="32"/>
      <c r="I30" s="49" t="s">
        <v>58</v>
      </c>
      <c r="J30" s="14"/>
    </row>
    <row r="31" spans="1:10" ht="12.75">
      <c r="A31" s="14"/>
      <c r="B31" s="14"/>
      <c r="C31" s="14"/>
      <c r="D31" s="14"/>
      <c r="E31" s="14"/>
      <c r="F31" s="14"/>
      <c r="G31" s="36"/>
      <c r="H31" s="32"/>
      <c r="I31" s="37"/>
      <c r="J31" s="14"/>
    </row>
    <row r="32" spans="1:10" ht="12.75">
      <c r="A32" s="14"/>
      <c r="B32" s="13" t="s">
        <v>43</v>
      </c>
      <c r="C32" s="14"/>
      <c r="D32" s="14"/>
      <c r="E32" s="14"/>
      <c r="F32" s="14"/>
      <c r="G32" s="36"/>
      <c r="H32" s="32"/>
      <c r="I32" s="37"/>
      <c r="J32" s="14"/>
    </row>
    <row r="33" spans="1:10" ht="12.75">
      <c r="A33" s="14"/>
      <c r="B33" s="40" t="s">
        <v>44</v>
      </c>
      <c r="C33" s="14"/>
      <c r="D33" s="14"/>
      <c r="E33" s="14"/>
      <c r="F33" s="14"/>
      <c r="G33" s="31">
        <v>-910</v>
      </c>
      <c r="H33" s="32"/>
      <c r="I33" s="50" t="s">
        <v>58</v>
      </c>
      <c r="J33" s="14"/>
    </row>
    <row r="34" spans="1:10" ht="12.75">
      <c r="A34" s="14"/>
      <c r="B34" s="40" t="s">
        <v>4</v>
      </c>
      <c r="C34" s="14"/>
      <c r="D34" s="14"/>
      <c r="E34" s="14"/>
      <c r="F34" s="14"/>
      <c r="G34" s="33">
        <v>-215</v>
      </c>
      <c r="H34" s="32"/>
      <c r="I34" s="51" t="s">
        <v>58</v>
      </c>
      <c r="J34" s="14"/>
    </row>
    <row r="35" spans="1:10" ht="12.75">
      <c r="A35" s="14"/>
      <c r="B35" s="14"/>
      <c r="C35" s="14"/>
      <c r="D35" s="14"/>
      <c r="E35" s="14"/>
      <c r="F35" s="14"/>
      <c r="G35" s="34"/>
      <c r="H35" s="32"/>
      <c r="I35" s="35"/>
      <c r="J35" s="14"/>
    </row>
    <row r="36" spans="1:10" ht="12.75">
      <c r="A36" s="14"/>
      <c r="B36" s="41" t="s">
        <v>93</v>
      </c>
      <c r="C36" s="14"/>
      <c r="D36" s="14"/>
      <c r="E36" s="14"/>
      <c r="F36" s="14"/>
      <c r="G36" s="36">
        <f>SUM(G33:G35)</f>
        <v>-1125</v>
      </c>
      <c r="H36" s="32"/>
      <c r="I36" s="49" t="s">
        <v>58</v>
      </c>
      <c r="J36" s="14"/>
    </row>
    <row r="37" spans="1:10" ht="12.75">
      <c r="A37" s="14"/>
      <c r="B37" s="13"/>
      <c r="C37" s="14"/>
      <c r="D37" s="14"/>
      <c r="E37" s="14"/>
      <c r="F37" s="14"/>
      <c r="G37" s="36"/>
      <c r="H37" s="32"/>
      <c r="I37" s="37"/>
      <c r="J37" s="14"/>
    </row>
    <row r="38" spans="1:10" ht="12.75">
      <c r="A38" s="14"/>
      <c r="B38" s="13" t="s">
        <v>45</v>
      </c>
      <c r="C38" s="14"/>
      <c r="D38" s="14"/>
      <c r="E38" s="14"/>
      <c r="F38" s="14"/>
      <c r="G38" s="36"/>
      <c r="H38" s="32"/>
      <c r="I38" s="37"/>
      <c r="J38" s="14"/>
    </row>
    <row r="39" spans="1:10" ht="12.75">
      <c r="A39" s="14"/>
      <c r="B39" s="15" t="s">
        <v>81</v>
      </c>
      <c r="C39" s="14"/>
      <c r="D39" s="14"/>
      <c r="E39" s="14"/>
      <c r="F39" s="14"/>
      <c r="G39" s="31">
        <v>14974</v>
      </c>
      <c r="H39" s="32"/>
      <c r="I39" s="50" t="s">
        <v>58</v>
      </c>
      <c r="J39" s="14"/>
    </row>
    <row r="40" spans="1:10" ht="12.75">
      <c r="A40" s="14"/>
      <c r="B40" s="15" t="s">
        <v>88</v>
      </c>
      <c r="C40" s="14"/>
      <c r="D40" s="14"/>
      <c r="E40" s="14"/>
      <c r="F40" s="14"/>
      <c r="G40" s="33">
        <v>893</v>
      </c>
      <c r="H40" s="32"/>
      <c r="I40" s="51" t="s">
        <v>58</v>
      </c>
      <c r="J40" s="14"/>
    </row>
    <row r="41" spans="1:10" ht="12.75">
      <c r="A41" s="14"/>
      <c r="B41" s="13"/>
      <c r="C41" s="14"/>
      <c r="D41" s="14"/>
      <c r="E41" s="14"/>
      <c r="F41" s="14"/>
      <c r="G41" s="34"/>
      <c r="H41" s="32"/>
      <c r="I41" s="34"/>
      <c r="J41" s="14"/>
    </row>
    <row r="42" spans="1:10" ht="12.75">
      <c r="A42" s="14"/>
      <c r="B42" s="41" t="s">
        <v>86</v>
      </c>
      <c r="C42" s="14"/>
      <c r="D42" s="14"/>
      <c r="E42" s="14"/>
      <c r="F42" s="14"/>
      <c r="G42" s="36">
        <f>SUM(G39:G41)</f>
        <v>15867</v>
      </c>
      <c r="H42" s="32"/>
      <c r="I42" s="49" t="s">
        <v>58</v>
      </c>
      <c r="J42" s="14"/>
    </row>
    <row r="43" spans="1:10" ht="12.75">
      <c r="A43" s="14"/>
      <c r="B43" s="41"/>
      <c r="C43" s="14"/>
      <c r="D43" s="14"/>
      <c r="E43" s="14"/>
      <c r="F43" s="14"/>
      <c r="G43" s="36"/>
      <c r="H43" s="32"/>
      <c r="I43" s="49"/>
      <c r="J43" s="14"/>
    </row>
    <row r="44" spans="1:10" ht="12.75">
      <c r="A44" s="14"/>
      <c r="B44" s="59" t="s">
        <v>79</v>
      </c>
      <c r="C44" s="14"/>
      <c r="D44" s="14"/>
      <c r="E44" s="14"/>
      <c r="F44" s="14"/>
      <c r="G44" s="36">
        <v>-1</v>
      </c>
      <c r="H44" s="32"/>
      <c r="I44" s="65" t="s">
        <v>58</v>
      </c>
      <c r="J44" s="14"/>
    </row>
    <row r="45" spans="1:10" ht="12.75">
      <c r="A45" s="14"/>
      <c r="B45" s="13"/>
      <c r="C45" s="14"/>
      <c r="D45" s="14"/>
      <c r="E45" s="14"/>
      <c r="F45" s="14"/>
      <c r="G45" s="38"/>
      <c r="H45" s="32"/>
      <c r="I45" s="39"/>
      <c r="J45" s="14"/>
    </row>
    <row r="46" spans="1:10" ht="12.75">
      <c r="A46" s="14"/>
      <c r="B46" s="15" t="s">
        <v>92</v>
      </c>
      <c r="C46" s="14"/>
      <c r="D46" s="14"/>
      <c r="E46" s="14"/>
      <c r="F46" s="14"/>
      <c r="G46" s="36">
        <f>G44+G42+G36+G30</f>
        <v>14009</v>
      </c>
      <c r="H46" s="32"/>
      <c r="I46" s="65" t="s">
        <v>58</v>
      </c>
      <c r="J46" s="14"/>
    </row>
    <row r="47" spans="1:10" ht="12.75">
      <c r="A47" s="14"/>
      <c r="B47" s="13"/>
      <c r="C47" s="14"/>
      <c r="D47" s="14"/>
      <c r="E47" s="14"/>
      <c r="F47" s="14"/>
      <c r="G47" s="36"/>
      <c r="H47" s="32"/>
      <c r="I47" s="37"/>
      <c r="J47" s="14"/>
    </row>
    <row r="48" spans="1:10" ht="12.75">
      <c r="A48" s="14"/>
      <c r="B48" s="14" t="s">
        <v>47</v>
      </c>
      <c r="C48" s="14"/>
      <c r="D48" s="14"/>
      <c r="E48" s="14"/>
      <c r="F48" s="14"/>
      <c r="G48" s="36">
        <v>0</v>
      </c>
      <c r="H48" s="32"/>
      <c r="I48" s="65" t="s">
        <v>58</v>
      </c>
      <c r="J48" s="14"/>
    </row>
    <row r="49" spans="1:10" ht="12.75">
      <c r="A49" s="14"/>
      <c r="B49" s="13"/>
      <c r="C49" s="14"/>
      <c r="D49" s="14"/>
      <c r="E49" s="14"/>
      <c r="F49" s="14"/>
      <c r="G49" s="21"/>
      <c r="H49" s="24"/>
      <c r="I49" s="23"/>
      <c r="J49" s="14"/>
    </row>
    <row r="50" spans="1:10" ht="13.5" thickBot="1">
      <c r="A50" s="14"/>
      <c r="B50" s="14" t="s">
        <v>46</v>
      </c>
      <c r="C50" s="14"/>
      <c r="D50" s="14"/>
      <c r="E50" s="14"/>
      <c r="F50" s="14"/>
      <c r="G50" s="8">
        <f>SUM(G46:G49)</f>
        <v>14009</v>
      </c>
      <c r="H50" s="24"/>
      <c r="I50" s="66" t="s">
        <v>58</v>
      </c>
      <c r="J50" s="14"/>
    </row>
    <row r="51" spans="1:10" ht="13.5" thickTop="1">
      <c r="A51" s="14"/>
      <c r="B51" s="14"/>
      <c r="C51" s="14"/>
      <c r="D51" s="14"/>
      <c r="E51" s="14"/>
      <c r="F51" s="14"/>
      <c r="G51" s="13"/>
      <c r="H51" s="14"/>
      <c r="I51" s="15"/>
      <c r="J51" s="14"/>
    </row>
    <row r="52" spans="1:10" ht="12.75">
      <c r="A52" s="14"/>
      <c r="B52" s="47" t="s">
        <v>48</v>
      </c>
      <c r="C52" s="14"/>
      <c r="D52" s="14"/>
      <c r="E52" s="14"/>
      <c r="F52" s="14"/>
      <c r="G52" s="25"/>
      <c r="H52" s="14"/>
      <c r="I52" s="26"/>
      <c r="J52" s="14"/>
    </row>
    <row r="53" spans="1:10" ht="12.75">
      <c r="A53" s="14"/>
      <c r="B53" s="40" t="s">
        <v>102</v>
      </c>
      <c r="C53" s="14"/>
      <c r="D53" s="14"/>
      <c r="E53" s="14"/>
      <c r="F53" s="14"/>
      <c r="G53" s="21">
        <v>897</v>
      </c>
      <c r="H53" s="14"/>
      <c r="I53" s="49" t="s">
        <v>58</v>
      </c>
      <c r="J53" s="14"/>
    </row>
    <row r="54" spans="1:10" ht="12.75">
      <c r="A54" s="14"/>
      <c r="B54" s="40" t="s">
        <v>80</v>
      </c>
      <c r="C54" s="14"/>
      <c r="D54" s="14"/>
      <c r="E54" s="14"/>
      <c r="F54" s="14"/>
      <c r="G54" s="21">
        <v>13804</v>
      </c>
      <c r="H54" s="14"/>
      <c r="I54" s="49" t="s">
        <v>58</v>
      </c>
      <c r="J54" s="14"/>
    </row>
    <row r="55" spans="1:10" ht="12.75">
      <c r="A55" s="14"/>
      <c r="B55" s="40" t="s">
        <v>49</v>
      </c>
      <c r="C55" s="14"/>
      <c r="D55" s="14"/>
      <c r="E55" s="14"/>
      <c r="F55" s="14"/>
      <c r="G55" s="21">
        <v>-692</v>
      </c>
      <c r="H55" s="14"/>
      <c r="I55" s="49" t="s">
        <v>58</v>
      </c>
      <c r="J55" s="14"/>
    </row>
    <row r="56" spans="1:10" ht="12.75">
      <c r="A56" s="14"/>
      <c r="B56" s="14"/>
      <c r="C56" s="14"/>
      <c r="D56" s="14"/>
      <c r="E56" s="14"/>
      <c r="F56" s="14"/>
      <c r="G56" s="21"/>
      <c r="H56" s="14"/>
      <c r="I56" s="23"/>
      <c r="J56" s="14"/>
    </row>
    <row r="57" spans="1:10" ht="13.5" thickBot="1">
      <c r="A57" s="14"/>
      <c r="B57" s="14"/>
      <c r="C57" s="14"/>
      <c r="D57" s="14"/>
      <c r="E57" s="14"/>
      <c r="F57" s="14"/>
      <c r="G57" s="8">
        <f>SUM(G53:G56)</f>
        <v>14009</v>
      </c>
      <c r="H57" s="14"/>
      <c r="I57" s="54" t="s">
        <v>58</v>
      </c>
      <c r="J57" s="14"/>
    </row>
    <row r="58" spans="1:10" ht="13.5" thickTop="1">
      <c r="A58" s="14"/>
      <c r="B58" s="14"/>
      <c r="C58" s="14"/>
      <c r="D58" s="14"/>
      <c r="E58" s="14"/>
      <c r="F58" s="14"/>
      <c r="G58" s="21"/>
      <c r="H58" s="14"/>
      <c r="I58" s="49"/>
      <c r="J58" s="14"/>
    </row>
    <row r="59" spans="1:10" ht="12.75">
      <c r="A59" s="14"/>
      <c r="B59" s="14"/>
      <c r="C59" s="14"/>
      <c r="D59" s="14"/>
      <c r="E59" s="14"/>
      <c r="F59" s="14"/>
      <c r="G59" s="13"/>
      <c r="H59" s="14"/>
      <c r="I59" s="15"/>
      <c r="J59" s="14"/>
    </row>
    <row r="60" spans="1:10" ht="12.75" customHeight="1">
      <c r="A60" s="14"/>
      <c r="B60" s="87" t="s">
        <v>73</v>
      </c>
      <c r="C60" s="87"/>
      <c r="D60" s="87"/>
      <c r="E60" s="87"/>
      <c r="F60" s="87"/>
      <c r="G60" s="87"/>
      <c r="H60" s="87"/>
      <c r="I60" s="87"/>
      <c r="J60" s="14"/>
    </row>
    <row r="61" spans="1:10" ht="12.75">
      <c r="A61" s="14"/>
      <c r="B61" s="87"/>
      <c r="C61" s="87"/>
      <c r="D61" s="87"/>
      <c r="E61" s="87"/>
      <c r="F61" s="87"/>
      <c r="G61" s="87"/>
      <c r="H61" s="87"/>
      <c r="I61" s="87"/>
      <c r="J61" s="14"/>
    </row>
    <row r="62" spans="1:10" ht="12.75">
      <c r="A62" s="14"/>
      <c r="B62" s="87"/>
      <c r="C62" s="87"/>
      <c r="D62" s="87"/>
      <c r="E62" s="87"/>
      <c r="F62" s="87"/>
      <c r="G62" s="87"/>
      <c r="H62" s="87"/>
      <c r="I62" s="87"/>
      <c r="J62" s="14"/>
    </row>
    <row r="63" spans="1:10" ht="12.75">
      <c r="A63" s="14"/>
      <c r="B63" s="14"/>
      <c r="C63" s="14"/>
      <c r="D63" s="14"/>
      <c r="E63" s="14"/>
      <c r="F63" s="14"/>
      <c r="G63" s="13"/>
      <c r="H63" s="14"/>
      <c r="I63" s="15"/>
      <c r="J63" s="14"/>
    </row>
    <row r="64" spans="1:10" ht="12.75">
      <c r="A64" s="14"/>
      <c r="B64" s="85" t="s">
        <v>76</v>
      </c>
      <c r="C64" s="85"/>
      <c r="D64" s="85"/>
      <c r="E64" s="85"/>
      <c r="F64" s="85"/>
      <c r="G64" s="85"/>
      <c r="H64" s="85"/>
      <c r="I64" s="85"/>
      <c r="J64" s="14"/>
    </row>
    <row r="65" spans="1:10" ht="12.75">
      <c r="A65" s="14"/>
      <c r="B65" s="85"/>
      <c r="C65" s="85"/>
      <c r="D65" s="85"/>
      <c r="E65" s="85"/>
      <c r="F65" s="85"/>
      <c r="G65" s="85"/>
      <c r="H65" s="85"/>
      <c r="I65" s="85"/>
      <c r="J65" s="14"/>
    </row>
    <row r="66" spans="1:10" ht="12.75">
      <c r="A66" s="14"/>
      <c r="B66" s="14"/>
      <c r="C66" s="14"/>
      <c r="D66" s="14"/>
      <c r="E66" s="14"/>
      <c r="F66" s="14"/>
      <c r="G66" s="13"/>
      <c r="H66" s="14"/>
      <c r="I66" s="15"/>
      <c r="J66" s="14"/>
    </row>
  </sheetData>
  <mergeCells count="8">
    <mergeCell ref="B64:I65"/>
    <mergeCell ref="B8:I8"/>
    <mergeCell ref="B9:I9"/>
    <mergeCell ref="B60:I62"/>
    <mergeCell ref="B3:I3"/>
    <mergeCell ref="B4:I4"/>
    <mergeCell ref="B6:I6"/>
    <mergeCell ref="B5:I5"/>
  </mergeCells>
  <printOptions horizontalCentered="1"/>
  <pageMargins left="0.7" right="0.5" top="0.5" bottom="0.5" header="0.5" footer="0.5"/>
  <pageSetup fitToHeight="1" fitToWidth="1" horizontalDpi="300" verticalDpi="300" orientation="portrait" paperSize="9" scale="93" r:id="rId1"/>
  <headerFooter alignWithMargins="0"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vivien</cp:lastModifiedBy>
  <cp:lastPrinted>2005-04-29T07:53:53Z</cp:lastPrinted>
  <dcterms:created xsi:type="dcterms:W3CDTF">2005-02-24T22:59:47Z</dcterms:created>
  <dcterms:modified xsi:type="dcterms:W3CDTF">2005-05-17T07:22:55Z</dcterms:modified>
  <cp:category/>
  <cp:version/>
  <cp:contentType/>
  <cp:contentStatus/>
</cp:coreProperties>
</file>