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10" windowHeight="8925" tabRatio="666" activeTab="4"/>
  </bookViews>
  <sheets>
    <sheet name="Summary" sheetId="1" r:id="rId1"/>
    <sheet name="Balance Sheet" sheetId="2" r:id="rId2"/>
    <sheet name="Consolidated IS" sheetId="3" r:id="rId3"/>
    <sheet name="Changes in Equity" sheetId="4" r:id="rId4"/>
    <sheet name="Cashflow" sheetId="5" r:id="rId5"/>
    <sheet name="Notes A" sheetId="6" r:id="rId6"/>
    <sheet name="Notes B" sheetId="7" r:id="rId7"/>
  </sheets>
  <definedNames>
    <definedName name="_xlnm.Print_Area" localSheetId="1">'Balance Sheet'!$A$1:$E$59</definedName>
    <definedName name="_xlnm.Print_Area" localSheetId="4">'Cashflow'!$A$1:$G$64</definedName>
    <definedName name="_xlnm.Print_Area" localSheetId="2">'Consolidated IS'!$A$1:$I$44</definedName>
    <definedName name="_xlnm.Print_Area" localSheetId="5">'Notes A'!$A$1:$K$113</definedName>
    <definedName name="_xlnm.Print_Area" localSheetId="6">'Notes B'!$A$1:$I$117</definedName>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<sst xmlns="http://schemas.openxmlformats.org/spreadsheetml/2006/main" count="444" uniqueCount="311">
  <si>
    <t xml:space="preserve">For the current year-to-date, the Group recorded revenue and PBT of RM36.08 million and RM2.05 million respectively as compared to the preceding year corresponding period of RM40.87 million and RM5.99 million respectively. The drop in revenue and PBT was mainly due to lower revenue recorded by the precision engineering division of the Group which commands higher margin than the coil division of the Group. </t>
  </si>
  <si>
    <t>For the current quarter, the Group recorded revenue of RM12.47 million as compared to RM10.70 million in the preceding quarter and a PBT of RM1.45 million for the current quarter as compared to loss before tax of RM0.04 million in the preceding quarter. The improvement in revenue and PBT was mainly due to higher sales generated by the precision engineering division of the Group in the current quarter which commands higher margin.</t>
  </si>
  <si>
    <t>Tax (expense)/income</t>
  </si>
  <si>
    <t>Effect of issuance of new shares as consideration for the acquisition of assets ("Acquisition")*</t>
  </si>
  <si>
    <t>* The effects of the Special Issue and Acquisition was weighted according to the number of days that these shares are in issue as a proportion of the total number of days in the period.</t>
  </si>
  <si>
    <t>Trade receivables</t>
  </si>
  <si>
    <t>Other receivables, deposits and prepayments</t>
  </si>
  <si>
    <t>Trade payables</t>
  </si>
  <si>
    <t>Other payables and accruals</t>
  </si>
  <si>
    <t>Repayment of hire purchase obligations</t>
  </si>
  <si>
    <t>Repayment of term loans</t>
  </si>
  <si>
    <t>There were no material changes in the composition of the Group during the period under review.</t>
  </si>
  <si>
    <t>Sale of unquoted investments and/or properties</t>
  </si>
  <si>
    <t>Purchase or Sale of quoted securities</t>
  </si>
  <si>
    <t>Status of Corporate Proposals</t>
  </si>
  <si>
    <t>Secured</t>
  </si>
  <si>
    <t>Unsecured</t>
  </si>
  <si>
    <t>Weighted average number of ordinary shares in issue</t>
  </si>
  <si>
    <t>Malaysian income tax</t>
  </si>
  <si>
    <t>B14</t>
  </si>
  <si>
    <t>Authorise for issue</t>
  </si>
  <si>
    <t>Basis of preparation of Interim Financial Report</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</si>
  <si>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</si>
  <si>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</si>
  <si>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</si>
  <si>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</si>
  <si>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</si>
  <si>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</si>
  <si>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</si>
  <si>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</si>
  <si>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</si>
  <si>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</si>
  <si>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</si>
  <si>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</si>
  <si>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</si>
  <si>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</si>
  <si>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</si>
  <si>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</si>
  <si>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</si>
  <si>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</si>
  <si>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</si>
  <si>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</si>
  <si>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</si>
  <si>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</si>
  <si>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</si>
  <si>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</si>
  <si>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</si>
  <si>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Interest income</t>
  </si>
  <si>
    <t>Operating profit before working capital changes</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</si>
  <si>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</si>
  <si>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</si>
  <si>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</si>
  <si>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</si>
  <si>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</si>
  <si>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</si>
  <si>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</si>
  <si>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</si>
  <si>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</si>
  <si>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</si>
  <si>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</si>
  <si>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</si>
  <si>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</si>
  <si>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</si>
  <si>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</si>
  <si>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</si>
  <si>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</si>
  <si>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</si>
  <si>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</si>
  <si>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</si>
  <si>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</si>
  <si>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</si>
  <si>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</si>
  <si>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</si>
  <si>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</si>
  <si>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</si>
  <si>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</si>
  <si>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</si>
  <si>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</si>
  <si>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</si>
  <si>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</si>
  <si>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Contingent liabilities</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</si>
  <si>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</si>
  <si>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</si>
  <si>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</si>
  <si>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</si>
  <si>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</si>
  <si>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</si>
  <si>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</si>
  <si>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</si>
  <si>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</si>
  <si>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</si>
  <si>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</si>
  <si>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</si>
  <si>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</si>
  <si>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</si>
  <si>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</si>
  <si>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</si>
  <si>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</si>
  <si>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</si>
  <si>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</si>
  <si>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</si>
  <si>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</si>
  <si>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</si>
  <si>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</si>
  <si>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</si>
  <si>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</si>
  <si>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</si>
  <si>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</si>
  <si>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</si>
  <si>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</si>
  <si>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</si>
  <si>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</si>
  <si>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</si>
  <si>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</si>
  <si>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</si>
  <si>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</si>
  <si>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</si>
  <si>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</si>
  <si>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</si>
  <si>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</si>
  <si>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Net profit for the period</t>
  </si>
  <si>
    <t>Cost of sales</t>
  </si>
  <si>
    <t>Share</t>
  </si>
  <si>
    <t>Capital</t>
  </si>
  <si>
    <t>Premium</t>
  </si>
  <si>
    <t>Profits</t>
  </si>
  <si>
    <t>Retained</t>
  </si>
  <si>
    <t>Basic</t>
  </si>
  <si>
    <t>Note: For full text of the above announcement, please access the Bursa Malaysia website at www.bursamalaysia.com</t>
  </si>
  <si>
    <t>NET CURRENT ASSETS</t>
  </si>
  <si>
    <t>Net assets ("NA") per share (RM)</t>
  </si>
  <si>
    <t>Current tax assets</t>
  </si>
  <si>
    <t>NON-CURRENT ASSETS</t>
  </si>
  <si>
    <t>Property, plant and equipment</t>
  </si>
  <si>
    <t>Goodwill on consolidation</t>
  </si>
  <si>
    <t>NON-CURRENT LIABILITIES</t>
  </si>
  <si>
    <t>Net cash from operating activities</t>
  </si>
  <si>
    <t>Interest expense</t>
  </si>
  <si>
    <t>Prepaid lease payments</t>
  </si>
  <si>
    <t>SHAREHOLDERS' EQUITY</t>
  </si>
  <si>
    <t>Net cash used in investing activities</t>
  </si>
  <si>
    <t>Adjustments for:</t>
  </si>
  <si>
    <t>Interest received</t>
  </si>
  <si>
    <t>(Company No. 635804-H)</t>
  </si>
  <si>
    <t>MQ TECHNOLOGY BERHAD</t>
  </si>
  <si>
    <t>Diluted</t>
  </si>
  <si>
    <t>Finance cost</t>
  </si>
  <si>
    <t>Operating expenses</t>
  </si>
  <si>
    <t>Other income</t>
  </si>
  <si>
    <t>Gross profit</t>
  </si>
  <si>
    <t>Current tax liabilities</t>
  </si>
  <si>
    <t>Long term borrowings</t>
  </si>
  <si>
    <t>Current</t>
  </si>
  <si>
    <t>year</t>
  </si>
  <si>
    <t>quarter</t>
  </si>
  <si>
    <t>Preceding year</t>
  </si>
  <si>
    <t>corresponding</t>
  </si>
  <si>
    <t>to date</t>
  </si>
  <si>
    <t>period</t>
  </si>
  <si>
    <t>Tax based on results for the quarter/period:</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</si>
  <si>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</si>
  <si>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</si>
  <si>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</si>
  <si>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</si>
  <si>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</si>
  <si>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</si>
  <si>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Earnings per share (sen) - Diluted</t>
  </si>
  <si>
    <t>DISCLOSURE REQUIREMENTS AS SET OUT IN APPENDIX 9B OF THE LISTING REQUIREMENTS OF BURSA MALAYSIA SECURITIES BERHAD FOR THE MESDAQ MARKET</t>
  </si>
  <si>
    <t>Proceeds from disposal of property, plant and equipment</t>
  </si>
  <si>
    <t>Save as disclosed in Note B8, there were no material events between the end of the reporting quarter and the date of this announcement.</t>
  </si>
  <si>
    <t>Total recognised income and expense</t>
  </si>
  <si>
    <t>Number of shares in issue as at beginning of period/year</t>
  </si>
  <si>
    <t>Weighted average number of shares in issue</t>
  </si>
  <si>
    <t>Exchange translation differences</t>
  </si>
  <si>
    <t>Hire purchase payables</t>
  </si>
  <si>
    <t>Bank overdrafts and other borrowings</t>
  </si>
  <si>
    <t>Current portion of term loans</t>
  </si>
  <si>
    <t>Share premium</t>
  </si>
  <si>
    <t>Exchange translation reserve</t>
  </si>
  <si>
    <t>Retained profits</t>
  </si>
  <si>
    <t>Exchange</t>
  </si>
  <si>
    <r>
      <t xml:space="preserve">Translation </t>
    </r>
    <r>
      <rPr>
        <b/>
        <sz val="10"/>
        <rFont val="Arial"/>
        <family val="0"/>
      </rPr>
      <t>Reserve</t>
    </r>
  </si>
  <si>
    <t>Term loans</t>
  </si>
  <si>
    <t>Amortisation and depreciation</t>
  </si>
  <si>
    <t>Income taxes refunded</t>
  </si>
  <si>
    <t xml:space="preserve">Net assets per share attributable to ordinary equity holders of the parent (RM) </t>
  </si>
  <si>
    <t xml:space="preserve">Dividend per share (sen) </t>
  </si>
  <si>
    <t>At 1 January 2007</t>
  </si>
  <si>
    <t xml:space="preserve">Basic </t>
  </si>
  <si>
    <t>Proceeds from long-term loans</t>
  </si>
  <si>
    <t>Business Segments</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</si>
  <si>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industries,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</si>
  <si>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</si>
  <si>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</si>
  <si>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</si>
  <si>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Malaysia</t>
  </si>
  <si>
    <t>Other Asia Pacific countries</t>
  </si>
  <si>
    <t>United States of America</t>
  </si>
  <si>
    <t>SEGMENT ASSETS</t>
  </si>
  <si>
    <t>CAPITAL EXPENDITURE</t>
  </si>
  <si>
    <t xml:space="preserve">Malaysia </t>
  </si>
  <si>
    <t>Thailand</t>
  </si>
  <si>
    <t>Effect of special issue of shares to bumiputera investors ("Special Issue")*</t>
  </si>
  <si>
    <t>Share issue expenses written-off</t>
  </si>
  <si>
    <t>Listing and share issue expenses paid</t>
  </si>
  <si>
    <t>Short-term funds</t>
  </si>
  <si>
    <t>Cash generated from operations</t>
  </si>
  <si>
    <t>CASH FLOWS FROM OPERATING ACTIVITIES</t>
  </si>
  <si>
    <t>CASH FLOWS FROM INVESTING ACTIVITIES</t>
  </si>
  <si>
    <t>CASH FLOWS FROM FINANCING ACTIVITIES</t>
  </si>
  <si>
    <t>Net cash used in financing activities</t>
  </si>
  <si>
    <t>Effect of exchange rate changes</t>
  </si>
  <si>
    <t>UNAUDITED</t>
  </si>
  <si>
    <t>AUDITED</t>
  </si>
  <si>
    <t>AS AT</t>
  </si>
  <si>
    <t>CONDENSED CONSOLIDATED CASH FLOW STATEMENT</t>
  </si>
  <si>
    <t>Prospects for the forthcoming financial year</t>
  </si>
  <si>
    <t>Utilisation of proceeds from Special Issue</t>
  </si>
  <si>
    <t>Segment reporting (Cont'd)</t>
  </si>
  <si>
    <t>B15</t>
  </si>
  <si>
    <t>(Decrease)/Increase in payables</t>
  </si>
  <si>
    <t>At 1 January 2008</t>
  </si>
  <si>
    <t>There were no issuances, cancellations, repurchases, resale and repayment of debts and equity securities in the Company during the period under review.</t>
  </si>
  <si>
    <t>The Group did not revalue any of its property, plant and equipment during the period under review.</t>
  </si>
  <si>
    <t>There was no dividend paid during the current financial quarter.</t>
  </si>
  <si>
    <t>No dividend has been declared or paid by the Company in this financial quarter.</t>
  </si>
  <si>
    <t xml:space="preserve">  </t>
  </si>
  <si>
    <t>Effective Date</t>
  </si>
  <si>
    <t>FRS 107</t>
  </si>
  <si>
    <t>FRS 111</t>
  </si>
  <si>
    <t>FRS 112</t>
  </si>
  <si>
    <t>FRS 118</t>
  </si>
  <si>
    <t>FRS 120</t>
  </si>
  <si>
    <t>Cash Flow Statements</t>
  </si>
  <si>
    <t>Construction Contracts</t>
  </si>
  <si>
    <t>Income Taxes</t>
  </si>
  <si>
    <t>Accounting for Government Grants and Disclosure of Government Assistance</t>
  </si>
  <si>
    <t>The Effects of Changes in Foreign Exchange Rates</t>
  </si>
  <si>
    <t>- Net Investment in a Foreign Operation</t>
  </si>
  <si>
    <t>FRS 134</t>
  </si>
  <si>
    <t>FRS 137</t>
  </si>
  <si>
    <t>Interim Financial Reporting</t>
  </si>
  <si>
    <t>Provisions, Contingent Liabilities and Contingent Assets</t>
  </si>
  <si>
    <t>IC Interpretation 1</t>
  </si>
  <si>
    <t>IC Interpretation 2</t>
  </si>
  <si>
    <t>Members' Shares in Co-operative Entities and Similar Instruments</t>
  </si>
  <si>
    <t xml:space="preserve">Rights to Interests arising from Decommissioning, Restoration and </t>
  </si>
  <si>
    <t>Environmental Rehabilitation Funds</t>
  </si>
  <si>
    <t>Liabilities arising from Participating in a Specific Market - Waste Electrical</t>
  </si>
  <si>
    <t>and Electronic Equipment</t>
  </si>
  <si>
    <t xml:space="preserve">Applying the Restatement Approach under FRS 129 Financial Reporting in </t>
  </si>
  <si>
    <t>Hyperinflationary Economies</t>
  </si>
  <si>
    <t>IC Interpretation 5</t>
  </si>
  <si>
    <t>IC Interpretation 6</t>
  </si>
  <si>
    <t>IC Interpretation 7</t>
  </si>
  <si>
    <t>IC Interpretation 8</t>
  </si>
  <si>
    <t>Scope of FRS 2</t>
  </si>
  <si>
    <t>1 July 2007</t>
  </si>
  <si>
    <t>The interim financial report has been prepared in accordance with the same accounting policies adopted in the annual financial statements for the year ended 31 December 2007 except for the adoption of the following new/revised FRS:</t>
  </si>
  <si>
    <t>The interim financial report should be read in conjunction with the audited financial statements for the year ended 31 December 2007. These explanatory notes attached to the interim financial report provide an explanation of events and transactions that are significant to an understanding of the changes in the financial position and performance of the Group since the year ended 31 December 2007.</t>
  </si>
  <si>
    <t>The auditors have expressed an unqualified opinion on the Company's statutory financial statements for the year ended 31 December 2007 in their report dated 24 March 2008.</t>
  </si>
  <si>
    <t>B16</t>
  </si>
  <si>
    <r>
      <t>The interim financial report is unaudited and has been prepared in accordance with the requirements of FRS 134, "Interim Financial Reporting", issued by the Malaysian Accounting Standards Board ("</t>
    </r>
    <r>
      <rPr>
        <b/>
        <sz val="10"/>
        <rFont val="Arial"/>
        <family val="2"/>
      </rPr>
      <t>MASB</t>
    </r>
    <r>
      <rPr>
        <sz val="10"/>
        <rFont val="Arial"/>
        <family val="2"/>
      </rPr>
      <t>") and the disclosure requirements as set out in Appendix 9B of the Listing Requirements of Bursa Malaysia Securities Berhad ("</t>
    </r>
    <r>
      <rPr>
        <b/>
        <sz val="10"/>
        <rFont val="Arial"/>
        <family val="2"/>
      </rPr>
      <t>Bursa Securities</t>
    </r>
    <r>
      <rPr>
        <sz val="10"/>
        <rFont val="Arial"/>
        <family val="2"/>
      </rPr>
      <t>") for the MESDAQ Market.</t>
    </r>
  </si>
  <si>
    <r>
      <t>On 21 August 2006, on behalf of the Board of Directors of MQ Technology Berhad ("</t>
    </r>
    <r>
      <rPr>
        <b/>
        <sz val="10"/>
        <rFont val="Arial"/>
        <family val="2"/>
      </rPr>
      <t>MQ</t>
    </r>
    <r>
      <rPr>
        <sz val="10"/>
        <rFont val="Arial"/>
        <family val="2"/>
      </rPr>
      <t>"), AmInvestment Bank Berhad had announced that MQ is proposing to undertake, amongst others, the proposed special issue of up to 82,143,000 new ordinary shares of RM0.10 each in the Company ("</t>
    </r>
    <r>
      <rPr>
        <b/>
        <sz val="10"/>
        <rFont val="Arial"/>
        <family val="2"/>
      </rPr>
      <t>Shares</t>
    </r>
    <r>
      <rPr>
        <sz val="10"/>
        <rFont val="Arial"/>
        <family val="2"/>
      </rPr>
      <t>") to Bumiputera investors to be approved by Ministry of International Trade and Industry ("</t>
    </r>
    <r>
      <rPr>
        <b/>
        <sz val="10"/>
        <rFont val="Arial"/>
        <family val="2"/>
      </rPr>
      <t>MITI</t>
    </r>
    <r>
      <rPr>
        <sz val="10"/>
        <rFont val="Arial"/>
        <family val="2"/>
      </rPr>
      <t>") at an issue price to be determined later after obtaining all relevant approvals ("</t>
    </r>
    <r>
      <rPr>
        <b/>
        <sz val="10"/>
        <rFont val="Arial"/>
        <family val="2"/>
      </rPr>
      <t>Special Issue</t>
    </r>
    <r>
      <rPr>
        <sz val="10"/>
        <rFont val="Arial"/>
        <family val="2"/>
      </rPr>
      <t xml:space="preserve">"). 
</t>
    </r>
  </si>
  <si>
    <t xml:space="preserve">The Group did not provide any profit forecast/profit guarantee in any public documents for the financial year ending 31 December 2008. 
</t>
  </si>
  <si>
    <t>Net (decrease)/increase in cash and cash equivalents</t>
  </si>
  <si>
    <t>Unrealised gain on foreign exchange</t>
  </si>
  <si>
    <t>Special issue of shares to bumiputera</t>
  </si>
  <si>
    <t>Interim dividend of 0.6 sen per share *</t>
  </si>
  <si>
    <t>(Increase)/Decrease in inventories</t>
  </si>
  <si>
    <t>Barring any unforeseen circumstances, the Board expects its business prospects for the financial year ending 31 December 2008 to be challenging.</t>
  </si>
  <si>
    <t>Repayment of short term bank borrowings</t>
  </si>
  <si>
    <t>The effective tax rate of the Group for the current period under review was lower than the statutory tax rates mainly due to a subsidiary, Microlead Precision Technology Sdn. Bhd.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 However, another subsidiary, QB Technology Sdn. Bhd. is a taxable entity and subject to a corporate tax rate at 26%.</t>
  </si>
  <si>
    <t>SUMMARY OF KEY FINANCIAL INFORMATION FOR THE QUARTER ENDED 30 SEPTEMBER 2008</t>
  </si>
  <si>
    <t>CONDENSED CONSOLIDATED INCOME STATEMENT FOR THE QUARTER ENDED 30 SEPTEMBER 2008</t>
  </si>
  <si>
    <t>CONDENSED CONSOLIDATED BALANCE SHEET AS AT 30 SEPTEMBER 2008</t>
  </si>
  <si>
    <t>FOR THE QUARTER ENDED 30 SEPTEMBER 2008</t>
  </si>
  <si>
    <t>Period ended 30 September 2008</t>
  </si>
  <si>
    <t>At 30 September 2008</t>
  </si>
  <si>
    <t>Period ended 30 September 2007</t>
  </si>
  <si>
    <t>At 30 September 2007</t>
  </si>
  <si>
    <t>Profit after tax</t>
  </si>
  <si>
    <t>Earnings per share - (Sen)</t>
  </si>
  <si>
    <t>Earnings per share (sen) - Basic</t>
  </si>
  <si>
    <t>Net profit for the period - RM</t>
  </si>
  <si>
    <t>** The Basic Earnings per share is computed based on the following:</t>
  </si>
  <si>
    <t xml:space="preserve">Profit after tax </t>
  </si>
  <si>
    <t>Earnings per share (sen) - Basic **</t>
  </si>
  <si>
    <t>Issuance of new shares</t>
  </si>
  <si>
    <t>Gain on disposal of property, plant and equipment</t>
  </si>
  <si>
    <t>Property, plant and equipment written off</t>
  </si>
  <si>
    <t>Proceeds from issuance of new shares</t>
  </si>
  <si>
    <t>QUARTERLY REPORT ON CONSOLIDATED RESULTS FOR THE QUARTER ENDED 30 SEPTEMBER 2008</t>
  </si>
  <si>
    <t>Net profit attributable to shareholders (RM)</t>
  </si>
  <si>
    <t>The Company has issued corporate guarantee to financial institutions for credit facilities granted to certain subsidiaries up to a total limit of approximately RM15,555,000 (2007 : RM17,832,000) of which RM6,271,000 (2007 : RM10,457,000) has been utilised as at the balance sheet date.</t>
  </si>
  <si>
    <t>Term deposit with a licensed bank</t>
  </si>
  <si>
    <t>The comparative figure for segment assets as at 30 September 2007 has been restated from RM69,047,119 to RM59,975,284 due to the exclusion of short term funds amounting to RM9,071,835 in order to conform with current period presentation.</t>
  </si>
  <si>
    <t>*</t>
  </si>
  <si>
    <t>Based on 206,356,667 shares</t>
  </si>
  <si>
    <t>The interim financial statements were authorised for issue by the Board of Directors on 26 November 2008.</t>
  </si>
  <si>
    <t>The Group does not have any financial instruments with off balance sheet risk as at 20 November 2008 (being the latest practicable date which shall not be earlier than 7 days from the date of this announcement).</t>
  </si>
  <si>
    <t>Save as disclosed above, there were no other corporate proposals announced but not completed as at 20 November 2008  (being the latest practicable date which shall not be earlier than 7 days from the date of this announcement).</t>
  </si>
  <si>
    <t>There were no material litigations pending since the end of the previous financial year ended 31 December 2007 to 20 November 2008 (being the date not earlier than 7 days from the date of this announcement).</t>
  </si>
  <si>
    <t>Decrease/(Increase) in receivables</t>
  </si>
  <si>
    <t>Amendment to FRS 121</t>
  </si>
  <si>
    <t>Changes in Existing Decommissioning, Restoration and Similar Liabilities</t>
  </si>
  <si>
    <t>FRS 111, FRS 120, the amendment to FRS 121 and IC Interpretations 1, 2, 5, 6 and 7 are not applicable to the Group and the Company. The adoption of the abovementioned FRSs applicable to the Group and the Company do not have any significant financial impact on the results and the financial position of the Group.The Group and the Company have not applied FRS139 Financial Instruments : Recognition and Measurement which has been issued by the Malaysian Accounting Standards Board and will be effective for financial periods beginning on or after 1 January 2010.</t>
  </si>
  <si>
    <t xml:space="preserve">The Group recorded revenue of RM12.47 million in the current quarter as compared to RM17.18 million in the preceding year corresponding quarter. There was an decrease of approximately 27.4% in revenue for the current quarter as compared to the preceding year corresponding quarter mainly due to decrease in sales achieved by the precision engineering division of the Group. In line with the lower sales generated by the precision engineering division of the Group which commands higher margin, the Group's profit before tax ("PBT") decreased by approximately 35.8% from RM2.26 million recorded in the preceding year corresponding quarter to RM1.45 million in the current quarter. </t>
  </si>
  <si>
    <r>
      <t>The Special Issue has been approved by MITI, the Securities Commission ("</t>
    </r>
    <r>
      <rPr>
        <b/>
        <sz val="10"/>
        <rFont val="Arial"/>
        <family val="2"/>
      </rPr>
      <t>SC</t>
    </r>
    <r>
      <rPr>
        <sz val="10"/>
        <rFont val="Arial"/>
        <family val="2"/>
      </rPr>
      <t xml:space="preserve">") and shareholders of MQ on 28 September 2006, 13 October 2006 and 5 December 2006 respectively.  On 23 April 2007, the first tranche of the Special Issue comprising 14,690,000 new Shares issued to identified Bumiputera investors approved by MITI at the issue price of RM0.28 per Share were listed on the MESDAQ Market of the Bursa Securities. The gross proceeds arising from the first tranche of the Special Issue of RM4,113,200 has been fully utilised.
</t>
    </r>
  </si>
  <si>
    <t>The gross proceeds arising from the first tranche of the Special Issue of RM4,113,200 has been fully utilised by March 2009. For the detailed breakdown of the utilisation, please refer to the announced quarterly reports of MQ for the quarter ended 31 March 2008 and 30 June 2008.</t>
  </si>
  <si>
    <t>The remaining 67,453,000 Special Issue Shares and the issue price shall be announced when they are to be placed out later. The SC had via its letter dated 9 October 2008 approved the extension of time of up to 12 October 2009 for MQ to complete the implementation of the Special Issue. The MITI had also via its letter dated 18 November 2008 taken note of MQ's application for an extension of time up to 12 October 2009 to increase its Bumiputera equity to at least 30%.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</si>
</sst>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 numFmtId="187" formatCode="#,##0.0_);\(#,##0.0\)"/>
  </numFmts>
  <fonts count="34">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i/>
      <sz val="10"/>
      <name val="Arial"/>
      <family val="2"/>
    </font>
    <font>
      <u val="single"/>
      <sz val="10"/>
      <name val="Arial"/>
      <family val="2"/>
    </font>
    <font>
      <sz val="9"/>
      <name val="Arial"/>
      <family val="2"/>
    </font>
    <font>
      <b/>
      <sz val="9"/>
      <name val="Arial"/>
      <family val="2"/>
    </font>
    <font>
      <sz val="10"/>
      <color indexed="48"/>
      <name val="Arial"/>
      <family val="2"/>
    </font>
    <font>
      <sz val="9"/>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4" fillId="0" borderId="0">
      <alignment/>
      <protection/>
    </xf>
    <xf numFmtId="0" fontId="4"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18">
    <xf numFmtId="0" fontId="0" fillId="0" borderId="0" xfId="0" applyAlignment="1">
      <alignment/>
    </xf>
    <xf numFmtId="0" fontId="1" fillId="24" borderId="0" xfId="0" applyFont="1" applyFill="1" applyAlignment="1">
      <alignment/>
    </xf>
    <xf numFmtId="0" fontId="1" fillId="24" borderId="0" xfId="0" applyFont="1" applyFill="1" applyAlignment="1">
      <alignment horizontal="center"/>
    </xf>
    <xf numFmtId="0" fontId="0" fillId="24" borderId="0" xfId="0" applyFont="1" applyFill="1" applyAlignment="1">
      <alignment/>
    </xf>
    <xf numFmtId="0" fontId="0" fillId="0" borderId="0" xfId="0" applyFont="1" applyFill="1" applyAlignment="1">
      <alignment/>
    </xf>
    <xf numFmtId="0" fontId="1" fillId="24" borderId="0" xfId="0" applyFont="1" applyFill="1" applyAlignment="1">
      <alignment horizontal="center"/>
    </xf>
    <xf numFmtId="0" fontId="1" fillId="24" borderId="0" xfId="0" applyFont="1" applyFill="1" applyAlignment="1">
      <alignment/>
    </xf>
    <xf numFmtId="0" fontId="0" fillId="24" borderId="0" xfId="0" applyFont="1" applyFill="1" applyAlignment="1">
      <alignment/>
    </xf>
    <xf numFmtId="0" fontId="0" fillId="24" borderId="0" xfId="0" applyFont="1" applyFill="1" applyAlignment="1">
      <alignment/>
    </xf>
    <xf numFmtId="0" fontId="5" fillId="24" borderId="0" xfId="0" applyFont="1" applyFill="1" applyAlignment="1">
      <alignment/>
    </xf>
    <xf numFmtId="0" fontId="0" fillId="24" borderId="0" xfId="0" applyFont="1" applyFill="1" applyAlignment="1">
      <alignment/>
    </xf>
    <xf numFmtId="0" fontId="0" fillId="24" borderId="0" xfId="0" applyFont="1" applyFill="1" applyAlignment="1">
      <alignment horizontal="center"/>
    </xf>
    <xf numFmtId="0" fontId="1" fillId="24" borderId="0" xfId="0" applyFont="1" applyFill="1" applyBorder="1" applyAlignment="1">
      <alignment horizontal="center"/>
    </xf>
    <xf numFmtId="41" fontId="1" fillId="24" borderId="0" xfId="0" applyNumberFormat="1" applyFont="1" applyFill="1" applyBorder="1" applyAlignment="1">
      <alignment/>
    </xf>
    <xf numFmtId="0" fontId="1" fillId="24" borderId="0" xfId="0" applyFont="1" applyFill="1" applyBorder="1" applyAlignment="1">
      <alignment/>
    </xf>
    <xf numFmtId="41" fontId="1" fillId="24" borderId="0" xfId="0" applyNumberFormat="1" applyFont="1" applyFill="1" applyBorder="1" applyAlignment="1">
      <alignment horizontal="center"/>
    </xf>
    <xf numFmtId="15" fontId="1" fillId="24" borderId="0" xfId="0" applyNumberFormat="1" applyFont="1" applyFill="1" applyAlignment="1" quotePrefix="1">
      <alignment horizontal="center"/>
    </xf>
    <xf numFmtId="15" fontId="1" fillId="24" borderId="0" xfId="0" applyNumberFormat="1" applyFont="1" applyFill="1" applyBorder="1" applyAlignment="1">
      <alignment horizontal="center"/>
    </xf>
    <xf numFmtId="164" fontId="1" fillId="24" borderId="0" xfId="42" applyNumberFormat="1" applyFont="1" applyFill="1" applyBorder="1" applyAlignment="1">
      <alignment/>
    </xf>
    <xf numFmtId="0" fontId="0" fillId="24" borderId="0" xfId="0" applyFont="1" applyFill="1" applyBorder="1" applyAlignment="1">
      <alignment/>
    </xf>
    <xf numFmtId="164" fontId="0" fillId="24" borderId="0" xfId="42" applyNumberFormat="1" applyFont="1" applyFill="1" applyAlignment="1">
      <alignment/>
    </xf>
    <xf numFmtId="43" fontId="0" fillId="24" borderId="0" xfId="42" applyFont="1" applyFill="1" applyAlignment="1">
      <alignment/>
    </xf>
    <xf numFmtId="164" fontId="0" fillId="24" borderId="10" xfId="42" applyNumberFormat="1" applyFont="1" applyFill="1" applyBorder="1" applyAlignment="1">
      <alignment/>
    </xf>
    <xf numFmtId="43" fontId="0" fillId="24" borderId="0" xfId="42" applyFont="1" applyFill="1" applyBorder="1" applyAlignment="1">
      <alignment/>
    </xf>
    <xf numFmtId="164" fontId="0" fillId="24" borderId="0" xfId="42" applyNumberFormat="1" applyFont="1" applyFill="1" applyBorder="1" applyAlignment="1">
      <alignment/>
    </xf>
    <xf numFmtId="10" fontId="0" fillId="24" borderId="0" xfId="61" applyNumberFormat="1" applyFont="1" applyFill="1" applyBorder="1" applyAlignment="1">
      <alignment/>
    </xf>
    <xf numFmtId="37" fontId="0" fillId="24" borderId="0" xfId="0" applyNumberFormat="1" applyFont="1" applyFill="1" applyBorder="1" applyAlignment="1">
      <alignment/>
    </xf>
    <xf numFmtId="0" fontId="6" fillId="24" borderId="0" xfId="0"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43" fontId="6" fillId="24" borderId="0" xfId="42" applyNumberFormat="1" applyFont="1" applyFill="1" applyBorder="1" applyAlignment="1">
      <alignment/>
    </xf>
    <xf numFmtId="165" fontId="0" fillId="24" borderId="0" xfId="42" applyNumberFormat="1"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166" fontId="0" fillId="24" borderId="0" xfId="42" applyNumberFormat="1" applyFont="1" applyFill="1" applyAlignment="1">
      <alignment/>
    </xf>
    <xf numFmtId="43" fontId="1" fillId="24" borderId="0" xfId="42" applyFont="1" applyFill="1" applyAlignment="1">
      <alignment horizontal="center"/>
    </xf>
    <xf numFmtId="0" fontId="0" fillId="24" borderId="0" xfId="0" applyFont="1" applyFill="1" applyBorder="1" applyAlignment="1">
      <alignment horizontal="center"/>
    </xf>
    <xf numFmtId="0" fontId="1" fillId="24" borderId="0" xfId="0" applyFont="1" applyFill="1" applyAlignment="1">
      <alignment/>
    </xf>
    <xf numFmtId="164" fontId="0" fillId="24" borderId="0" xfId="42" applyNumberFormat="1" applyFont="1" applyFill="1" applyBorder="1" applyAlignment="1">
      <alignment horizontal="center"/>
    </xf>
    <xf numFmtId="43" fontId="0" fillId="24" borderId="0" xfId="42" applyFont="1" applyFill="1" applyBorder="1" applyAlignment="1">
      <alignment horizontal="center"/>
    </xf>
    <xf numFmtId="164" fontId="0" fillId="24" borderId="0" xfId="42" applyNumberFormat="1" applyFont="1" applyFill="1" applyAlignment="1">
      <alignment/>
    </xf>
    <xf numFmtId="0" fontId="6" fillId="24" borderId="0" xfId="0" applyFont="1" applyFill="1" applyBorder="1" applyAlignment="1">
      <alignment/>
    </xf>
    <xf numFmtId="164" fontId="1" fillId="24" borderId="0" xfId="42" applyNumberFormat="1" applyFont="1" applyFill="1" applyAlignment="1">
      <alignment/>
    </xf>
    <xf numFmtId="0" fontId="0" fillId="24" borderId="0" xfId="0" applyFont="1" applyFill="1" applyAlignment="1">
      <alignment/>
    </xf>
    <xf numFmtId="164" fontId="1" fillId="24" borderId="0" xfId="42" applyNumberFormat="1" applyFont="1" applyFill="1" applyAlignment="1">
      <alignment horizontal="center"/>
    </xf>
    <xf numFmtId="164" fontId="0" fillId="24" borderId="0" xfId="42" applyNumberFormat="1" applyFont="1" applyFill="1" applyBorder="1" applyAlignment="1">
      <alignment/>
    </xf>
    <xf numFmtId="164" fontId="0" fillId="24" borderId="10" xfId="42" applyNumberFormat="1" applyFont="1" applyFill="1" applyBorder="1" applyAlignment="1">
      <alignment/>
    </xf>
    <xf numFmtId="0" fontId="0" fillId="24" borderId="0" xfId="0" applyFont="1" applyFill="1" applyAlignment="1">
      <alignment horizontal="center"/>
    </xf>
    <xf numFmtId="175" fontId="1" fillId="24" borderId="0" xfId="42" applyNumberFormat="1" applyFont="1" applyFill="1" applyAlignment="1">
      <alignment horizontal="center"/>
    </xf>
    <xf numFmtId="164" fontId="0" fillId="24" borderId="11" xfId="42" applyNumberFormat="1" applyFont="1" applyFill="1" applyBorder="1" applyAlignment="1">
      <alignment/>
    </xf>
    <xf numFmtId="164" fontId="0" fillId="24" borderId="12" xfId="42" applyNumberFormat="1" applyFont="1" applyFill="1" applyBorder="1" applyAlignment="1">
      <alignment/>
    </xf>
    <xf numFmtId="164" fontId="0" fillId="24" borderId="12" xfId="42" applyNumberFormat="1" applyFont="1" applyFill="1" applyBorder="1" applyAlignment="1">
      <alignment/>
    </xf>
    <xf numFmtId="164" fontId="0" fillId="24" borderId="13" xfId="42" applyNumberFormat="1" applyFont="1" applyFill="1" applyBorder="1" applyAlignment="1">
      <alignment/>
    </xf>
    <xf numFmtId="164" fontId="0" fillId="24" borderId="14" xfId="42" applyNumberFormat="1" applyFont="1" applyFill="1" applyBorder="1" applyAlignment="1">
      <alignment/>
    </xf>
    <xf numFmtId="164" fontId="0" fillId="24" borderId="15" xfId="42" applyNumberFormat="1" applyFont="1" applyFill="1" applyBorder="1" applyAlignment="1">
      <alignment/>
    </xf>
    <xf numFmtId="164" fontId="0" fillId="24" borderId="16" xfId="42" applyNumberFormat="1" applyFont="1" applyFill="1" applyBorder="1" applyAlignment="1">
      <alignment/>
    </xf>
    <xf numFmtId="175" fontId="1" fillId="24" borderId="0" xfId="0" applyNumberFormat="1" applyFont="1" applyFill="1" applyAlignment="1">
      <alignment horizontal="center"/>
    </xf>
    <xf numFmtId="17" fontId="1" fillId="24" borderId="0" xfId="0" applyNumberFormat="1" applyFont="1" applyFill="1" applyBorder="1" applyAlignment="1">
      <alignment horizontal="center"/>
    </xf>
    <xf numFmtId="0" fontId="0" fillId="24" borderId="0" xfId="0" applyFont="1" applyFill="1" applyAlignment="1">
      <alignment wrapText="1"/>
    </xf>
    <xf numFmtId="164" fontId="1" fillId="24" borderId="0" xfId="42" applyNumberFormat="1" applyFont="1" applyFill="1" applyBorder="1" applyAlignment="1">
      <alignment/>
    </xf>
    <xf numFmtId="166" fontId="0" fillId="24" borderId="0" xfId="0" applyNumberFormat="1" applyFont="1" applyFill="1" applyAlignment="1">
      <alignment/>
    </xf>
    <xf numFmtId="164" fontId="0" fillId="24" borderId="0" xfId="42" applyNumberFormat="1" applyFont="1" applyFill="1" applyBorder="1" applyAlignment="1">
      <alignment/>
    </xf>
    <xf numFmtId="43" fontId="0" fillId="24" borderId="17" xfId="42" applyFont="1" applyFill="1" applyBorder="1" applyAlignment="1">
      <alignment/>
    </xf>
    <xf numFmtId="43" fontId="0" fillId="24" borderId="10" xfId="42" applyFont="1" applyFill="1" applyBorder="1" applyAlignment="1">
      <alignment horizontal="center"/>
    </xf>
    <xf numFmtId="164" fontId="0" fillId="24" borderId="18" xfId="42" applyNumberFormat="1" applyFont="1" applyFill="1" applyBorder="1" applyAlignment="1">
      <alignment/>
    </xf>
    <xf numFmtId="164" fontId="0" fillId="24" borderId="15" xfId="42" applyNumberFormat="1" applyFont="1" applyFill="1" applyBorder="1" applyAlignment="1">
      <alignment/>
    </xf>
    <xf numFmtId="164" fontId="0" fillId="24" borderId="19" xfId="42" applyNumberFormat="1" applyFont="1" applyFill="1" applyBorder="1" applyAlignment="1">
      <alignment/>
    </xf>
    <xf numFmtId="164" fontId="0" fillId="24" borderId="11" xfId="42" applyNumberFormat="1" applyFont="1" applyFill="1" applyBorder="1" applyAlignment="1">
      <alignment/>
    </xf>
    <xf numFmtId="164" fontId="0" fillId="24" borderId="15" xfId="42" applyNumberFormat="1" applyFont="1" applyFill="1" applyBorder="1" applyAlignment="1">
      <alignment/>
    </xf>
    <xf numFmtId="0" fontId="0" fillId="24" borderId="0" xfId="0" applyFont="1" applyFill="1" applyAlignment="1">
      <alignment horizontal="center"/>
    </xf>
    <xf numFmtId="43" fontId="6" fillId="24" borderId="0" xfId="42" applyNumberFormat="1" applyFont="1" applyFill="1" applyBorder="1" applyAlignment="1">
      <alignment horizontal="right"/>
    </xf>
    <xf numFmtId="43" fontId="6" fillId="24" borderId="20" xfId="42" applyNumberFormat="1" applyFont="1" applyFill="1" applyBorder="1" applyAlignment="1">
      <alignment horizontal="right"/>
    </xf>
    <xf numFmtId="0" fontId="11" fillId="24" borderId="0" xfId="0" applyFont="1" applyFill="1" applyAlignment="1">
      <alignment/>
    </xf>
    <xf numFmtId="0" fontId="0" fillId="24" borderId="0" xfId="58" applyFont="1" applyFill="1" applyAlignment="1">
      <alignment horizontal="center" vertical="top"/>
      <protection/>
    </xf>
    <xf numFmtId="0" fontId="1" fillId="24" borderId="0" xfId="58" applyFont="1" applyFill="1">
      <alignment/>
      <protection/>
    </xf>
    <xf numFmtId="0" fontId="0" fillId="24" borderId="0" xfId="58" applyFont="1" applyFill="1">
      <alignment/>
      <protection/>
    </xf>
    <xf numFmtId="0" fontId="0" fillId="24" borderId="0" xfId="58" applyFont="1" applyFill="1" applyAlignment="1">
      <alignment horizontal="left" vertical="top" wrapText="1"/>
      <protection/>
    </xf>
    <xf numFmtId="0" fontId="0" fillId="24" borderId="0" xfId="58" applyFont="1" applyFill="1" applyAlignment="1">
      <alignment horizontal="justify" vertical="top"/>
      <protection/>
    </xf>
    <xf numFmtId="0" fontId="9" fillId="24" borderId="0" xfId="58" applyFont="1" applyFill="1">
      <alignment/>
      <protection/>
    </xf>
    <xf numFmtId="0" fontId="0" fillId="24" borderId="0" xfId="0" applyFont="1" applyFill="1" applyAlignment="1">
      <alignment/>
    </xf>
    <xf numFmtId="41" fontId="0" fillId="24" borderId="0" xfId="58" applyNumberFormat="1" applyFont="1" applyFill="1">
      <alignment/>
      <protection/>
    </xf>
    <xf numFmtId="0" fontId="6" fillId="24" borderId="0" xfId="58" applyFont="1" applyFill="1">
      <alignment/>
      <protection/>
    </xf>
    <xf numFmtId="0" fontId="0" fillId="24" borderId="0" xfId="58" applyFont="1" applyFill="1" applyAlignment="1">
      <alignment horizontal="center"/>
      <protection/>
    </xf>
    <xf numFmtId="0" fontId="0" fillId="24" borderId="0" xfId="58" applyFont="1" applyFill="1" applyAlignment="1" quotePrefix="1">
      <alignment horizontal="justify" vertical="top"/>
      <protection/>
    </xf>
    <xf numFmtId="0" fontId="0" fillId="24" borderId="0" xfId="58" applyFont="1" applyFill="1" applyAlignment="1" quotePrefix="1">
      <alignment horizontal="left" vertical="top" wrapText="1"/>
      <protection/>
    </xf>
    <xf numFmtId="0" fontId="0" fillId="24" borderId="0" xfId="58" applyFont="1" applyFill="1" applyBorder="1">
      <alignment/>
      <protection/>
    </xf>
    <xf numFmtId="0" fontId="0" fillId="24" borderId="0" xfId="58" applyFont="1" applyFill="1" applyAlignment="1">
      <alignment vertical="top" wrapText="1"/>
      <protection/>
    </xf>
    <xf numFmtId="0" fontId="0" fillId="24" borderId="0" xfId="58" applyFont="1" applyFill="1" applyAlignment="1" quotePrefix="1">
      <alignment horizontal="center" vertical="top"/>
      <protection/>
    </xf>
    <xf numFmtId="164" fontId="0" fillId="24" borderId="0" xfId="42" applyNumberFormat="1" applyFont="1" applyFill="1" applyAlignment="1">
      <alignment horizontal="center"/>
    </xf>
    <xf numFmtId="0" fontId="0" fillId="24" borderId="0" xfId="58" applyFont="1" applyFill="1" applyAlignment="1">
      <alignment/>
      <protection/>
    </xf>
    <xf numFmtId="164" fontId="0" fillId="24" borderId="0" xfId="42" applyNumberFormat="1" applyFont="1" applyFill="1" applyAlignment="1">
      <alignment/>
    </xf>
    <xf numFmtId="0" fontId="0" fillId="24" borderId="0" xfId="58" applyFont="1" applyFill="1" applyAlignment="1">
      <alignment horizontal="right"/>
      <protection/>
    </xf>
    <xf numFmtId="2" fontId="0" fillId="24" borderId="0" xfId="58" applyNumberFormat="1" applyFont="1" applyFill="1" applyAlignment="1">
      <alignment horizontal="right"/>
      <protection/>
    </xf>
    <xf numFmtId="164" fontId="0" fillId="24" borderId="0" xfId="58" applyNumberFormat="1" applyFont="1" applyFill="1" applyAlignment="1">
      <alignment horizontal="right"/>
      <protection/>
    </xf>
    <xf numFmtId="164" fontId="0" fillId="24" borderId="0" xfId="58" applyNumberFormat="1" applyFont="1" applyFill="1" applyAlignment="1">
      <alignment horizontal="center"/>
      <protection/>
    </xf>
    <xf numFmtId="0" fontId="0" fillId="24" borderId="0" xfId="58" applyFont="1" applyFill="1" applyAlignment="1" quotePrefix="1">
      <alignment/>
      <protection/>
    </xf>
    <xf numFmtId="0" fontId="1" fillId="24" borderId="0" xfId="58" applyFont="1" applyFill="1" applyAlignment="1">
      <alignment horizontal="center"/>
      <protection/>
    </xf>
    <xf numFmtId="15" fontId="1" fillId="24" borderId="0" xfId="58" applyNumberFormat="1" applyFont="1" applyFill="1" applyAlignment="1">
      <alignment horizontal="center"/>
      <protection/>
    </xf>
    <xf numFmtId="0" fontId="11" fillId="24" borderId="0" xfId="58" applyFont="1" applyFill="1">
      <alignment/>
      <protection/>
    </xf>
    <xf numFmtId="164" fontId="0" fillId="24" borderId="0" xfId="58" applyNumberFormat="1" applyFont="1" applyFill="1">
      <alignment/>
      <protection/>
    </xf>
    <xf numFmtId="164" fontId="0" fillId="24" borderId="0" xfId="42" applyNumberFormat="1" applyFont="1" applyFill="1" applyAlignment="1" quotePrefix="1">
      <alignment horizontal="center" vertical="top"/>
    </xf>
    <xf numFmtId="0" fontId="6" fillId="24" borderId="0" xfId="58" applyFont="1" applyFill="1" applyAlignment="1">
      <alignment horizontal="justify" vertical="top" wrapText="1"/>
      <protection/>
    </xf>
    <xf numFmtId="164" fontId="0" fillId="24" borderId="16" xfId="42" applyNumberFormat="1" applyFont="1" applyFill="1" applyBorder="1" applyAlignment="1">
      <alignment/>
    </xf>
    <xf numFmtId="164" fontId="0" fillId="24" borderId="21" xfId="42" applyNumberFormat="1" applyFont="1" applyFill="1" applyBorder="1" applyAlignment="1">
      <alignment horizontal="center"/>
    </xf>
    <xf numFmtId="164" fontId="0" fillId="24" borderId="21" xfId="42" applyNumberFormat="1" applyFont="1" applyFill="1" applyBorder="1" applyAlignment="1">
      <alignment/>
    </xf>
    <xf numFmtId="0" fontId="12" fillId="24" borderId="0" xfId="58" applyFont="1" applyFill="1" applyAlignment="1">
      <alignment horizontal="center"/>
      <protection/>
    </xf>
    <xf numFmtId="0" fontId="13" fillId="24" borderId="0" xfId="58" applyFont="1" applyFill="1" applyAlignment="1">
      <alignment horizontal="center"/>
      <protection/>
    </xf>
    <xf numFmtId="0" fontId="0" fillId="24" borderId="0" xfId="0" applyFill="1" applyAlignment="1">
      <alignment horizontal="justify" vertical="top"/>
    </xf>
    <xf numFmtId="0" fontId="1" fillId="24" borderId="0" xfId="0" applyFont="1" applyFill="1" applyAlignment="1">
      <alignment horizontal="center" vertical="center" wrapText="1"/>
    </xf>
    <xf numFmtId="175" fontId="1" fillId="24" borderId="0" xfId="0" applyNumberFormat="1" applyFont="1" applyFill="1" applyAlignment="1">
      <alignment horizontal="center"/>
    </xf>
    <xf numFmtId="14" fontId="1" fillId="24" borderId="0" xfId="0" applyNumberFormat="1" applyFont="1" applyFill="1" applyAlignment="1">
      <alignment horizontal="center"/>
    </xf>
    <xf numFmtId="14" fontId="0" fillId="24" borderId="0" xfId="0" applyNumberFormat="1" applyFont="1" applyFill="1" applyAlignment="1">
      <alignment/>
    </xf>
    <xf numFmtId="43" fontId="0" fillId="24" borderId="0" xfId="42" applyFont="1" applyFill="1" applyAlignment="1">
      <alignment/>
    </xf>
    <xf numFmtId="43" fontId="0" fillId="24" borderId="0" xfId="42" applyFont="1" applyFill="1" applyAlignment="1">
      <alignment horizontal="right"/>
    </xf>
    <xf numFmtId="37" fontId="0" fillId="24" borderId="0" xfId="0" applyNumberFormat="1" applyFont="1" applyFill="1" applyAlignment="1">
      <alignment horizontal="center"/>
    </xf>
    <xf numFmtId="164" fontId="0" fillId="24" borderId="16" xfId="0" applyNumberFormat="1" applyFont="1" applyFill="1" applyBorder="1" applyAlignment="1">
      <alignment/>
    </xf>
    <xf numFmtId="164" fontId="0" fillId="24" borderId="22" xfId="42" applyNumberFormat="1" applyFont="1" applyFill="1" applyBorder="1" applyAlignment="1">
      <alignment/>
    </xf>
    <xf numFmtId="164" fontId="0" fillId="24" borderId="13" xfId="42" applyNumberFormat="1" applyFont="1" applyFill="1" applyBorder="1" applyAlignment="1">
      <alignment/>
    </xf>
    <xf numFmtId="164" fontId="0" fillId="0" borderId="23" xfId="42" applyNumberFormat="1" applyFont="1" applyFill="1" applyBorder="1" applyAlignment="1">
      <alignment/>
    </xf>
    <xf numFmtId="164" fontId="0" fillId="24" borderId="0" xfId="0" applyNumberFormat="1" applyFont="1" applyFill="1" applyAlignment="1">
      <alignment/>
    </xf>
    <xf numFmtId="164" fontId="0" fillId="24" borderId="12" xfId="42" applyNumberFormat="1" applyFont="1" applyFill="1" applyBorder="1" applyAlignment="1">
      <alignment/>
    </xf>
    <xf numFmtId="164" fontId="0" fillId="24" borderId="0" xfId="42" applyNumberFormat="1" applyFont="1" applyFill="1" applyBorder="1" applyAlignment="1">
      <alignment/>
    </xf>
    <xf numFmtId="164" fontId="0" fillId="24" borderId="0" xfId="42" applyNumberFormat="1" applyFont="1" applyFill="1" applyAlignment="1">
      <alignment/>
    </xf>
    <xf numFmtId="164" fontId="0" fillId="24" borderId="13" xfId="42" applyNumberFormat="1" applyFont="1" applyFill="1" applyBorder="1" applyAlignment="1">
      <alignment/>
    </xf>
    <xf numFmtId="164" fontId="0" fillId="24" borderId="10" xfId="42" applyNumberFormat="1" applyFont="1" applyFill="1" applyBorder="1" applyAlignment="1">
      <alignment/>
    </xf>
    <xf numFmtId="0" fontId="14" fillId="24" borderId="0" xfId="58" applyFont="1" applyFill="1" applyAlignment="1">
      <alignment horizontal="left" vertical="top"/>
      <protection/>
    </xf>
    <xf numFmtId="0" fontId="0" fillId="24" borderId="0" xfId="0" applyFont="1" applyFill="1" applyAlignment="1">
      <alignment/>
    </xf>
    <xf numFmtId="0" fontId="0" fillId="24" borderId="0" xfId="58" applyFont="1" applyFill="1" applyAlignment="1">
      <alignment horizontal="justify" vertical="top" wrapText="1"/>
      <protection/>
    </xf>
    <xf numFmtId="0" fontId="15" fillId="24" borderId="0" xfId="0" applyFont="1" applyFill="1" applyBorder="1" applyAlignment="1">
      <alignment/>
    </xf>
    <xf numFmtId="0" fontId="15" fillId="24" borderId="0" xfId="0" applyFont="1" applyFill="1" applyBorder="1" applyAlignment="1">
      <alignment horizontal="left" indent="1"/>
    </xf>
    <xf numFmtId="164" fontId="0" fillId="24" borderId="0" xfId="42" applyNumberFormat="1" applyFont="1" applyFill="1" applyAlignment="1">
      <alignment/>
    </xf>
    <xf numFmtId="164" fontId="0" fillId="24" borderId="0" xfId="42" applyNumberFormat="1" applyFont="1" applyFill="1" applyAlignment="1">
      <alignment/>
    </xf>
    <xf numFmtId="164" fontId="0" fillId="24" borderId="0" xfId="42" applyNumberFormat="1" applyFont="1" applyFill="1" applyAlignment="1">
      <alignment/>
    </xf>
    <xf numFmtId="43" fontId="0" fillId="24" borderId="24" xfId="42" applyFont="1" applyFill="1" applyBorder="1" applyAlignment="1">
      <alignment/>
    </xf>
    <xf numFmtId="43" fontId="0" fillId="24" borderId="22" xfId="42" applyFont="1" applyFill="1" applyBorder="1" applyAlignment="1">
      <alignment/>
    </xf>
    <xf numFmtId="43" fontId="0" fillId="24" borderId="10" xfId="42" applyFont="1" applyFill="1" applyBorder="1" applyAlignment="1">
      <alignment/>
    </xf>
    <xf numFmtId="43" fontId="0" fillId="24" borderId="21" xfId="42" applyFont="1" applyFill="1" applyBorder="1" applyAlignment="1">
      <alignment/>
    </xf>
    <xf numFmtId="164" fontId="0" fillId="24" borderId="0" xfId="0" applyNumberFormat="1" applyFont="1" applyFill="1" applyAlignment="1">
      <alignment/>
    </xf>
    <xf numFmtId="43" fontId="0" fillId="24" borderId="21" xfId="42" applyNumberFormat="1" applyFont="1" applyFill="1" applyBorder="1" applyAlignment="1">
      <alignment/>
    </xf>
    <xf numFmtId="164" fontId="0" fillId="24" borderId="23" xfId="42" applyNumberFormat="1" applyFont="1" applyFill="1" applyBorder="1" applyAlignment="1">
      <alignment/>
    </xf>
    <xf numFmtId="43" fontId="0" fillId="24" borderId="25" xfId="42" applyFont="1" applyFill="1" applyBorder="1" applyAlignment="1">
      <alignment/>
    </xf>
    <xf numFmtId="43" fontId="0" fillId="24" borderId="15" xfId="42" applyFont="1" applyFill="1" applyBorder="1" applyAlignment="1">
      <alignment horizontal="center"/>
    </xf>
    <xf numFmtId="164" fontId="0" fillId="24" borderId="26" xfId="42" applyNumberFormat="1" applyFont="1" applyFill="1" applyBorder="1" applyAlignment="1">
      <alignment/>
    </xf>
    <xf numFmtId="164" fontId="0" fillId="24" borderId="27" xfId="42" applyNumberFormat="1" applyFont="1" applyFill="1" applyBorder="1" applyAlignment="1">
      <alignment/>
    </xf>
    <xf numFmtId="164" fontId="0" fillId="24" borderId="28" xfId="42" applyNumberFormat="1" applyFont="1" applyFill="1" applyBorder="1" applyAlignment="1">
      <alignment/>
    </xf>
    <xf numFmtId="164" fontId="0" fillId="24" borderId="11" xfId="42" applyNumberFormat="1" applyFont="1" applyFill="1" applyBorder="1" applyAlignment="1">
      <alignment/>
    </xf>
    <xf numFmtId="164" fontId="0" fillId="24" borderId="0" xfId="42" applyNumberFormat="1" applyFont="1" applyFill="1" applyBorder="1" applyAlignment="1">
      <alignment/>
    </xf>
    <xf numFmtId="164" fontId="0" fillId="24" borderId="12" xfId="42" applyNumberFormat="1" applyFont="1" applyFill="1" applyBorder="1" applyAlignment="1">
      <alignment/>
    </xf>
    <xf numFmtId="0" fontId="0" fillId="24" borderId="0" xfId="0" applyFill="1" applyAlignment="1">
      <alignment/>
    </xf>
    <xf numFmtId="0" fontId="1" fillId="24" borderId="0" xfId="0" applyFont="1" applyFill="1" applyAlignment="1">
      <alignment/>
    </xf>
    <xf numFmtId="15" fontId="1" fillId="0" borderId="0" xfId="0" applyNumberFormat="1" applyFont="1" applyFill="1" applyAlignment="1" quotePrefix="1">
      <alignment horizontal="center"/>
    </xf>
    <xf numFmtId="166" fontId="0" fillId="24" borderId="0" xfId="42" applyNumberFormat="1" applyFont="1" applyFill="1" applyAlignment="1">
      <alignment/>
    </xf>
    <xf numFmtId="164" fontId="0" fillId="24" borderId="13" xfId="42" applyNumberFormat="1" applyFont="1" applyFill="1" applyBorder="1" applyAlignment="1">
      <alignment/>
    </xf>
    <xf numFmtId="164" fontId="0" fillId="24" borderId="0" xfId="42" applyNumberFormat="1" applyFont="1" applyFill="1" applyAlignment="1" quotePrefix="1">
      <alignment horizontal="center"/>
    </xf>
    <xf numFmtId="164" fontId="0" fillId="24" borderId="10" xfId="42" applyNumberFormat="1" applyFont="1" applyFill="1" applyBorder="1" applyAlignment="1" quotePrefix="1">
      <alignment horizontal="center"/>
    </xf>
    <xf numFmtId="164" fontId="0" fillId="24" borderId="16" xfId="0" applyNumberFormat="1" applyFill="1" applyBorder="1" applyAlignment="1">
      <alignment/>
    </xf>
    <xf numFmtId="164" fontId="0" fillId="24" borderId="0" xfId="42" applyNumberFormat="1" applyFont="1" applyFill="1" applyBorder="1" applyAlignment="1">
      <alignment horizontal="center"/>
    </xf>
    <xf numFmtId="164" fontId="0" fillId="24" borderId="10" xfId="42" applyNumberFormat="1" applyFont="1" applyFill="1" applyBorder="1" applyAlignment="1">
      <alignment/>
    </xf>
    <xf numFmtId="164" fontId="0" fillId="24" borderId="21" xfId="0" applyNumberFormat="1" applyFill="1" applyBorder="1" applyAlignment="1">
      <alignment/>
    </xf>
    <xf numFmtId="43" fontId="0" fillId="24" borderId="0" xfId="42" applyFont="1" applyFill="1" applyAlignment="1">
      <alignment/>
    </xf>
    <xf numFmtId="164" fontId="0" fillId="0" borderId="11" xfId="42" applyNumberFormat="1" applyFont="1" applyFill="1" applyBorder="1" applyAlignment="1">
      <alignment/>
    </xf>
    <xf numFmtId="0" fontId="10" fillId="24" borderId="0" xfId="0" applyFont="1" applyFill="1" applyAlignment="1">
      <alignment horizontal="center"/>
    </xf>
    <xf numFmtId="43" fontId="0" fillId="24" borderId="0" xfId="42" applyFont="1" applyFill="1" applyBorder="1" applyAlignment="1">
      <alignment/>
    </xf>
    <xf numFmtId="0" fontId="10" fillId="24" borderId="0" xfId="0" applyFont="1" applyFill="1" applyAlignment="1">
      <alignment/>
    </xf>
    <xf numFmtId="0" fontId="0" fillId="0" borderId="0" xfId="0" applyFont="1" applyAlignment="1">
      <alignment/>
    </xf>
    <xf numFmtId="3" fontId="12" fillId="24" borderId="0" xfId="42" applyNumberFormat="1" applyFont="1" applyFill="1" applyBorder="1" applyAlignment="1">
      <alignment horizontal="center"/>
    </xf>
    <xf numFmtId="3" fontId="12" fillId="24" borderId="0" xfId="42" applyNumberFormat="1" applyFont="1" applyFill="1" applyBorder="1" applyAlignment="1">
      <alignment/>
    </xf>
    <xf numFmtId="164" fontId="12" fillId="24" borderId="0" xfId="42" applyNumberFormat="1" applyFont="1" applyFill="1" applyBorder="1" applyAlignment="1">
      <alignment horizontal="center"/>
    </xf>
    <xf numFmtId="0" fontId="12" fillId="24" borderId="0" xfId="0" applyFont="1" applyFill="1" applyAlignment="1">
      <alignment/>
    </xf>
    <xf numFmtId="3" fontId="12" fillId="24" borderId="0" xfId="0" applyNumberFormat="1" applyFont="1" applyFill="1" applyAlignment="1">
      <alignment/>
    </xf>
    <xf numFmtId="0" fontId="12" fillId="24" borderId="0" xfId="0" applyFont="1" applyFill="1" applyAlignment="1">
      <alignment horizontal="center"/>
    </xf>
    <xf numFmtId="0" fontId="0" fillId="24" borderId="0" xfId="58" applyNumberFormat="1" applyFont="1" applyFill="1" applyAlignment="1">
      <alignment horizontal="justify" vertical="top" wrapText="1"/>
      <protection/>
    </xf>
    <xf numFmtId="0" fontId="0" fillId="24" borderId="0" xfId="0" applyFont="1" applyFill="1" applyAlignment="1">
      <alignment horizontal="justify" vertical="top" wrapText="1"/>
    </xf>
    <xf numFmtId="41" fontId="1" fillId="24" borderId="0" xfId="0" applyNumberFormat="1" applyFont="1" applyFill="1" applyBorder="1" applyAlignment="1">
      <alignment/>
    </xf>
    <xf numFmtId="41" fontId="1" fillId="24" borderId="0" xfId="0" applyNumberFormat="1" applyFont="1" applyFill="1" applyBorder="1" applyAlignment="1">
      <alignment horizontal="center"/>
    </xf>
    <xf numFmtId="15" fontId="1" fillId="24" borderId="0" xfId="0" applyNumberFormat="1" applyFont="1" applyFill="1" applyAlignment="1" quotePrefix="1">
      <alignment horizontal="center"/>
    </xf>
    <xf numFmtId="15" fontId="1" fillId="24" borderId="0" xfId="0" applyNumberFormat="1" applyFont="1" applyFill="1" applyBorder="1" applyAlignment="1">
      <alignment horizontal="center"/>
    </xf>
    <xf numFmtId="0" fontId="0" fillId="24" borderId="0" xfId="0" applyNumberFormat="1" applyFont="1" applyFill="1" applyAlignment="1">
      <alignment horizontal="justify" vertical="top" wrapText="1"/>
    </xf>
    <xf numFmtId="0" fontId="0" fillId="24" borderId="0" xfId="0" applyFont="1" applyFill="1" applyBorder="1" applyAlignment="1">
      <alignment/>
    </xf>
    <xf numFmtId="0" fontId="0" fillId="24" borderId="0" xfId="0" applyFont="1" applyFill="1" applyBorder="1" applyAlignment="1">
      <alignment/>
    </xf>
    <xf numFmtId="43" fontId="0" fillId="24" borderId="0" xfId="42" applyNumberFormat="1" applyFont="1" applyFill="1" applyBorder="1" applyAlignment="1">
      <alignment/>
    </xf>
    <xf numFmtId="43" fontId="0" fillId="24" borderId="21" xfId="42" applyNumberFormat="1" applyFont="1" applyFill="1" applyBorder="1" applyAlignment="1">
      <alignment horizontal="right"/>
    </xf>
    <xf numFmtId="0" fontId="0" fillId="0" borderId="0" xfId="0" applyFont="1" applyFill="1" applyAlignment="1">
      <alignment horizontal="justify" vertical="top"/>
    </xf>
    <xf numFmtId="0" fontId="0" fillId="24" borderId="0" xfId="0" applyFont="1" applyFill="1" applyBorder="1" applyAlignment="1">
      <alignment horizontal="left" indent="1"/>
    </xf>
    <xf numFmtId="0" fontId="10" fillId="24" borderId="0" xfId="0" applyFont="1" applyFill="1" applyAlignment="1">
      <alignment horizontal="center"/>
    </xf>
    <xf numFmtId="164" fontId="0" fillId="0" borderId="12" xfId="42" applyNumberFormat="1" applyFont="1" applyFill="1" applyBorder="1" applyAlignment="1">
      <alignment/>
    </xf>
    <xf numFmtId="164" fontId="0" fillId="24" borderId="23" xfId="42" applyNumberFormat="1" applyFont="1" applyFill="1" applyBorder="1" applyAlignment="1">
      <alignment/>
    </xf>
    <xf numFmtId="10" fontId="0" fillId="24" borderId="0" xfId="61" applyNumberFormat="1" applyFont="1" applyFill="1" applyAlignment="1">
      <alignment/>
    </xf>
    <xf numFmtId="43" fontId="0" fillId="24" borderId="0" xfId="42" applyNumberFormat="1" applyFont="1" applyFill="1" applyBorder="1" applyAlignment="1">
      <alignment/>
    </xf>
    <xf numFmtId="165" fontId="0" fillId="24" borderId="0" xfId="42" applyNumberFormat="1" applyFont="1" applyFill="1" applyBorder="1" applyAlignment="1">
      <alignment/>
    </xf>
    <xf numFmtId="43" fontId="0" fillId="24" borderId="20" xfId="42" applyNumberFormat="1" applyFont="1" applyFill="1" applyBorder="1" applyAlignment="1">
      <alignment horizontal="right"/>
    </xf>
    <xf numFmtId="164" fontId="0" fillId="24" borderId="16" xfId="42" applyNumberFormat="1" applyFont="1" applyFill="1" applyBorder="1" applyAlignment="1">
      <alignment/>
    </xf>
    <xf numFmtId="164" fontId="0" fillId="0" borderId="12" xfId="42" applyNumberFormat="1" applyFont="1" applyFill="1" applyBorder="1" applyAlignment="1">
      <alignment/>
    </xf>
    <xf numFmtId="37" fontId="0" fillId="24" borderId="0" xfId="0" applyNumberFormat="1" applyFont="1" applyFill="1" applyBorder="1" applyAlignment="1">
      <alignment/>
    </xf>
    <xf numFmtId="43" fontId="6" fillId="24" borderId="21" xfId="42" applyNumberFormat="1" applyFont="1" applyFill="1" applyBorder="1" applyAlignment="1">
      <alignment/>
    </xf>
    <xf numFmtId="15" fontId="1" fillId="0" borderId="0" xfId="58" applyNumberFormat="1" applyFont="1" applyFill="1" applyAlignment="1">
      <alignment horizontal="center"/>
      <protection/>
    </xf>
    <xf numFmtId="0" fontId="0" fillId="0" borderId="0" xfId="58" applyFont="1" applyFill="1">
      <alignment/>
      <protection/>
    </xf>
    <xf numFmtId="0" fontId="0" fillId="0" borderId="0" xfId="58" applyFont="1" applyFill="1" applyAlignment="1">
      <alignment horizontal="center"/>
      <protection/>
    </xf>
    <xf numFmtId="3" fontId="0" fillId="0" borderId="0" xfId="0" applyNumberFormat="1" applyFont="1" applyFill="1" applyAlignment="1">
      <alignment/>
    </xf>
    <xf numFmtId="3" fontId="0" fillId="24" borderId="0" xfId="0" applyNumberFormat="1" applyFont="1" applyFill="1" applyAlignment="1">
      <alignment/>
    </xf>
    <xf numFmtId="0" fontId="0" fillId="0" borderId="0" xfId="58" applyFont="1" applyFill="1" applyAlignment="1">
      <alignment horizontal="justify" vertical="top" wrapText="1"/>
      <protection/>
    </xf>
    <xf numFmtId="0" fontId="1" fillId="0" borderId="0" xfId="58" applyFont="1" applyFill="1" applyAlignment="1">
      <alignment horizontal="center"/>
      <protection/>
    </xf>
    <xf numFmtId="0" fontId="0" fillId="0" borderId="0" xfId="0" applyFont="1" applyFill="1" applyBorder="1" applyAlignment="1">
      <alignment horizontal="justify" vertical="top" wrapText="1"/>
    </xf>
    <xf numFmtId="0" fontId="1" fillId="0" borderId="0" xfId="58" applyFont="1" applyFill="1">
      <alignment/>
      <protection/>
    </xf>
    <xf numFmtId="164" fontId="0" fillId="0" borderId="0" xfId="0" applyNumberFormat="1" applyFill="1" applyBorder="1" applyAlignment="1">
      <alignment/>
    </xf>
    <xf numFmtId="164" fontId="0" fillId="24" borderId="0" xfId="0" applyNumberFormat="1" applyFill="1" applyBorder="1" applyAlignment="1">
      <alignment/>
    </xf>
    <xf numFmtId="0" fontId="16" fillId="24" borderId="0" xfId="0" applyFont="1" applyFill="1" applyAlignment="1">
      <alignment/>
    </xf>
    <xf numFmtId="0" fontId="6" fillId="24" borderId="0" xfId="0" applyFont="1" applyFill="1" applyBorder="1" applyAlignment="1">
      <alignment/>
    </xf>
    <xf numFmtId="41" fontId="0" fillId="24" borderId="0" xfId="0" applyNumberFormat="1" applyFont="1" applyFill="1" applyBorder="1" applyAlignment="1">
      <alignment/>
    </xf>
    <xf numFmtId="41" fontId="0" fillId="24" borderId="0" xfId="0" applyNumberFormat="1" applyFont="1" applyFill="1" applyBorder="1" applyAlignment="1">
      <alignment/>
    </xf>
    <xf numFmtId="164" fontId="0" fillId="24" borderId="0" xfId="42" applyNumberFormat="1" applyFont="1" applyFill="1" applyAlignment="1">
      <alignment/>
    </xf>
    <xf numFmtId="43" fontId="0" fillId="24" borderId="25" xfId="42" applyFont="1" applyFill="1" applyBorder="1" applyAlignment="1">
      <alignment/>
    </xf>
    <xf numFmtId="43" fontId="0" fillId="24" borderId="15" xfId="42" applyFont="1" applyFill="1" applyBorder="1" applyAlignment="1">
      <alignment horizontal="center"/>
    </xf>
    <xf numFmtId="164" fontId="0" fillId="24" borderId="19" xfId="42" applyNumberFormat="1" applyFont="1" applyFill="1" applyBorder="1" applyAlignment="1">
      <alignment/>
    </xf>
    <xf numFmtId="43" fontId="0" fillId="24" borderId="24" xfId="42" applyFont="1" applyFill="1" applyBorder="1" applyAlignment="1">
      <alignment/>
    </xf>
    <xf numFmtId="43" fontId="0" fillId="24" borderId="0" xfId="42" applyFont="1" applyFill="1" applyBorder="1" applyAlignment="1">
      <alignment/>
    </xf>
    <xf numFmtId="43" fontId="0" fillId="24" borderId="22" xfId="42" applyFont="1" applyFill="1" applyBorder="1" applyAlignment="1">
      <alignment/>
    </xf>
    <xf numFmtId="43" fontId="0" fillId="24" borderId="17" xfId="42" applyFont="1" applyFill="1" applyBorder="1" applyAlignment="1">
      <alignment/>
    </xf>
    <xf numFmtId="43" fontId="0" fillId="24" borderId="10" xfId="42" applyFont="1" applyFill="1" applyBorder="1" applyAlignment="1">
      <alignment horizontal="center"/>
    </xf>
    <xf numFmtId="43" fontId="0" fillId="24" borderId="10" xfId="42" applyFont="1" applyFill="1" applyBorder="1" applyAlignment="1">
      <alignment/>
    </xf>
    <xf numFmtId="164" fontId="0" fillId="24" borderId="10" xfId="42" applyNumberFormat="1" applyFont="1" applyFill="1" applyBorder="1" applyAlignment="1">
      <alignment/>
    </xf>
    <xf numFmtId="164" fontId="0" fillId="24" borderId="18" xfId="42" applyNumberFormat="1" applyFont="1" applyFill="1" applyBorder="1" applyAlignment="1">
      <alignment/>
    </xf>
    <xf numFmtId="164" fontId="0" fillId="24" borderId="26" xfId="42" applyNumberFormat="1" applyFont="1" applyFill="1" applyBorder="1" applyAlignment="1">
      <alignment/>
    </xf>
    <xf numFmtId="164" fontId="0" fillId="24" borderId="27" xfId="42" applyNumberFormat="1" applyFont="1" applyFill="1" applyBorder="1" applyAlignment="1">
      <alignment/>
    </xf>
    <xf numFmtId="164" fontId="0" fillId="24" borderId="28" xfId="42" applyNumberFormat="1" applyFont="1" applyFill="1" applyBorder="1" applyAlignment="1">
      <alignment/>
    </xf>
    <xf numFmtId="43" fontId="0" fillId="24" borderId="0" xfId="42" applyFont="1" applyFill="1" applyBorder="1" applyAlignment="1">
      <alignment horizontal="center"/>
    </xf>
    <xf numFmtId="164" fontId="0" fillId="24" borderId="16" xfId="0" applyNumberFormat="1" applyFont="1" applyFill="1" applyBorder="1" applyAlignment="1">
      <alignment/>
    </xf>
    <xf numFmtId="164" fontId="0" fillId="0" borderId="0" xfId="0" applyNumberFormat="1" applyAlignment="1">
      <alignment/>
    </xf>
    <xf numFmtId="0" fontId="0" fillId="0" borderId="0" xfId="58" applyFont="1" applyFill="1" applyAlignment="1">
      <alignment horizontal="justify" vertical="top"/>
      <protection/>
    </xf>
    <xf numFmtId="0" fontId="11" fillId="0" borderId="0" xfId="58" applyFont="1" applyFill="1" applyAlignment="1">
      <alignment horizontal="center" vertical="top"/>
      <protection/>
    </xf>
    <xf numFmtId="15" fontId="0" fillId="0" borderId="0" xfId="58" applyNumberFormat="1" applyFont="1" applyFill="1" applyAlignment="1" quotePrefix="1">
      <alignment horizontal="center" vertical="top"/>
      <protection/>
    </xf>
    <xf numFmtId="0" fontId="0" fillId="0" borderId="0" xfId="58" applyFont="1" applyFill="1" applyAlignment="1">
      <alignment vertical="top"/>
      <protection/>
    </xf>
    <xf numFmtId="0" fontId="0" fillId="0" borderId="0" xfId="58" applyFont="1" applyFill="1" applyAlignment="1" quotePrefix="1">
      <alignment vertical="top"/>
      <protection/>
    </xf>
    <xf numFmtId="164" fontId="1" fillId="24" borderId="0" xfId="42" applyNumberFormat="1" applyFont="1" applyFill="1" applyBorder="1" applyAlignment="1">
      <alignment/>
    </xf>
    <xf numFmtId="164" fontId="0" fillId="24" borderId="0" xfId="42" applyNumberFormat="1" applyFont="1" applyFill="1" applyBorder="1" applyAlignment="1">
      <alignment/>
    </xf>
    <xf numFmtId="164" fontId="0" fillId="24" borderId="23" xfId="42" applyNumberFormat="1" applyFont="1" applyFill="1" applyBorder="1" applyAlignment="1">
      <alignment/>
    </xf>
    <xf numFmtId="164" fontId="0" fillId="24" borderId="0" xfId="58" applyNumberFormat="1" applyFont="1" applyFill="1">
      <alignment/>
      <protection/>
    </xf>
    <xf numFmtId="164" fontId="0" fillId="24" borderId="0" xfId="42" applyNumberFormat="1" applyFont="1" applyFill="1" applyBorder="1" applyAlignment="1">
      <alignment/>
    </xf>
    <xf numFmtId="164" fontId="0" fillId="24" borderId="16" xfId="42" applyNumberFormat="1" applyFont="1" applyFill="1" applyBorder="1" applyAlignment="1">
      <alignment/>
    </xf>
    <xf numFmtId="164" fontId="0" fillId="24" borderId="0" xfId="42" applyNumberFormat="1" applyFont="1" applyFill="1" applyBorder="1" applyAlignment="1">
      <alignment/>
    </xf>
    <xf numFmtId="0" fontId="1" fillId="24" borderId="0" xfId="58" applyFont="1" applyFill="1" applyAlignment="1">
      <alignment horizontal="center"/>
      <protection/>
    </xf>
    <xf numFmtId="0" fontId="1" fillId="24" borderId="0" xfId="58" applyFont="1" applyFill="1" applyBorder="1">
      <alignment/>
      <protection/>
    </xf>
    <xf numFmtId="0" fontId="1" fillId="24" borderId="0" xfId="58" applyFont="1" applyFill="1">
      <alignment/>
      <protection/>
    </xf>
    <xf numFmtId="0" fontId="13" fillId="24" borderId="0" xfId="58" applyFont="1" applyFill="1" applyAlignment="1">
      <alignment horizontal="center"/>
      <protection/>
    </xf>
    <xf numFmtId="0" fontId="0" fillId="24" borderId="0" xfId="58" applyFont="1" applyFill="1">
      <alignment/>
      <protection/>
    </xf>
    <xf numFmtId="0" fontId="0" fillId="24" borderId="0" xfId="58" applyFont="1" applyFill="1" applyBorder="1">
      <alignment/>
      <protection/>
    </xf>
    <xf numFmtId="0" fontId="12" fillId="24" borderId="0" xfId="58" applyFont="1" applyFill="1" applyAlignment="1">
      <alignment horizontal="center"/>
      <protection/>
    </xf>
    <xf numFmtId="164" fontId="0" fillId="24" borderId="21" xfId="42" applyNumberFormat="1" applyFont="1" applyFill="1" applyBorder="1" applyAlignment="1">
      <alignment/>
    </xf>
    <xf numFmtId="38" fontId="0" fillId="24" borderId="0" xfId="42" applyNumberFormat="1" applyFont="1" applyFill="1" applyBorder="1" applyAlignment="1">
      <alignment horizontal="right"/>
    </xf>
    <xf numFmtId="38" fontId="0" fillId="24" borderId="10" xfId="42" applyNumberFormat="1" applyFont="1" applyFill="1" applyBorder="1" applyAlignment="1">
      <alignment horizontal="right"/>
    </xf>
    <xf numFmtId="164" fontId="0" fillId="24" borderId="21" xfId="0" applyNumberFormat="1" applyFill="1" applyBorder="1" applyAlignment="1">
      <alignment/>
    </xf>
    <xf numFmtId="164" fontId="0" fillId="0" borderId="21" xfId="0" applyNumberFormat="1" applyFill="1" applyBorder="1" applyAlignment="1">
      <alignment/>
    </xf>
    <xf numFmtId="164" fontId="0" fillId="0" borderId="0" xfId="42" applyNumberFormat="1" applyFont="1" applyFill="1" applyAlignment="1">
      <alignment/>
    </xf>
    <xf numFmtId="164" fontId="0" fillId="0" borderId="0" xfId="42" applyNumberFormat="1" applyFont="1" applyFill="1" applyBorder="1" applyAlignment="1">
      <alignment/>
    </xf>
    <xf numFmtId="38" fontId="0" fillId="0" borderId="0" xfId="42" applyNumberFormat="1" applyFont="1" applyFill="1" applyBorder="1" applyAlignment="1">
      <alignment horizontal="right"/>
    </xf>
    <xf numFmtId="38" fontId="0" fillId="0" borderId="10" xfId="42"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164" fontId="0" fillId="0" borderId="0" xfId="42" applyNumberFormat="1" applyFont="1" applyFill="1" applyBorder="1" applyAlignment="1">
      <alignment/>
    </xf>
    <xf numFmtId="164" fontId="0" fillId="0" borderId="23" xfId="42" applyNumberFormat="1" applyFont="1" applyFill="1" applyBorder="1" applyAlignment="1">
      <alignment/>
    </xf>
    <xf numFmtId="0" fontId="0" fillId="0" borderId="0" xfId="0" applyFont="1" applyFill="1" applyAlignment="1">
      <alignment/>
    </xf>
    <xf numFmtId="164" fontId="0" fillId="0" borderId="10" xfId="42" applyNumberFormat="1" applyFont="1" applyFill="1" applyBorder="1" applyAlignment="1">
      <alignment/>
    </xf>
    <xf numFmtId="164" fontId="0" fillId="0" borderId="10" xfId="42" applyNumberFormat="1" applyFont="1" applyFill="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0" fontId="0" fillId="24" borderId="0" xfId="0" applyFont="1" applyFill="1" applyAlignment="1">
      <alignment/>
    </xf>
    <xf numFmtId="0" fontId="12" fillId="24" borderId="0" xfId="0" applyFont="1" applyFill="1" applyAlignment="1">
      <alignment horizontal="justify"/>
    </xf>
    <xf numFmtId="0" fontId="8" fillId="24" borderId="0" xfId="0" applyFont="1" applyFill="1" applyAlignment="1">
      <alignment horizontal="center"/>
    </xf>
    <xf numFmtId="0" fontId="0" fillId="24" borderId="0" xfId="0" applyFont="1" applyFill="1" applyAlignment="1">
      <alignment horizontal="center"/>
    </xf>
    <xf numFmtId="0" fontId="9" fillId="24" borderId="0" xfId="0" applyFont="1" applyFill="1" applyAlignment="1">
      <alignment horizontal="center"/>
    </xf>
    <xf numFmtId="0" fontId="9" fillId="24" borderId="0" xfId="0" applyFont="1" applyFill="1" applyAlignment="1">
      <alignment horizontal="center"/>
    </xf>
    <xf numFmtId="0" fontId="10" fillId="24" borderId="0" xfId="0" applyFont="1" applyFill="1" applyAlignment="1">
      <alignment horizontal="center"/>
    </xf>
    <xf numFmtId="0" fontId="1" fillId="24" borderId="0" xfId="0" applyFont="1" applyFill="1" applyAlignment="1">
      <alignment horizontal="center"/>
    </xf>
    <xf numFmtId="0" fontId="0" fillId="24" borderId="0" xfId="0" applyFont="1" applyFill="1" applyAlignment="1">
      <alignment horizontal="left" vertical="top" wrapText="1"/>
    </xf>
    <xf numFmtId="0" fontId="1" fillId="24" borderId="0" xfId="0" applyFont="1" applyFill="1" applyBorder="1" applyAlignment="1">
      <alignment horizontal="center"/>
    </xf>
    <xf numFmtId="0" fontId="0" fillId="0" borderId="0" xfId="0" applyFont="1" applyFill="1" applyAlignment="1">
      <alignment wrapText="1"/>
    </xf>
    <xf numFmtId="0" fontId="0" fillId="0" borderId="0" xfId="0" applyFont="1" applyFill="1" applyBorder="1" applyAlignment="1">
      <alignment/>
    </xf>
    <xf numFmtId="164" fontId="0" fillId="0" borderId="10" xfId="42" applyNumberFormat="1" applyFont="1" applyFill="1" applyBorder="1" applyAlignment="1" quotePrefix="1">
      <alignment horizontal="center"/>
    </xf>
    <xf numFmtId="164" fontId="0" fillId="0" borderId="16" xfId="0" applyNumberFormat="1" applyFill="1" applyBorder="1" applyAlignment="1">
      <alignment/>
    </xf>
    <xf numFmtId="0" fontId="0" fillId="24" borderId="0" xfId="0" applyFont="1" applyFill="1" applyAlignment="1">
      <alignment horizontal="justify" vertical="top" wrapText="1"/>
    </xf>
    <xf numFmtId="0" fontId="0" fillId="24" borderId="0" xfId="0" applyFont="1" applyFill="1" applyAlignment="1">
      <alignment horizontal="center"/>
    </xf>
    <xf numFmtId="0" fontId="8" fillId="24" borderId="0" xfId="0" applyFont="1" applyFill="1" applyAlignment="1">
      <alignment horizontal="center"/>
    </xf>
    <xf numFmtId="0" fontId="1" fillId="24" borderId="0" xfId="0" applyFont="1" applyFill="1" applyAlignment="1">
      <alignment horizontal="center"/>
    </xf>
    <xf numFmtId="0" fontId="0" fillId="24" borderId="0" xfId="0" applyFont="1" applyFill="1" applyAlignment="1">
      <alignment horizontal="left" wrapText="1"/>
    </xf>
    <xf numFmtId="0" fontId="6" fillId="24" borderId="0" xfId="0" applyFont="1" applyFill="1" applyAlignment="1">
      <alignment horizontal="left" wrapText="1"/>
    </xf>
    <xf numFmtId="0" fontId="7" fillId="24" borderId="0" xfId="0" applyFont="1" applyFill="1" applyAlignment="1">
      <alignment horizontal="left" wrapText="1"/>
    </xf>
    <xf numFmtId="0" fontId="1" fillId="0" borderId="0" xfId="0" applyFont="1" applyFill="1" applyAlignment="1">
      <alignment horizontal="center"/>
    </xf>
    <xf numFmtId="0" fontId="0" fillId="24" borderId="0" xfId="58" applyFont="1" applyFill="1" applyAlignment="1">
      <alignment horizontal="justify" vertical="top"/>
      <protection/>
    </xf>
    <xf numFmtId="0" fontId="0" fillId="24" borderId="0" xfId="0" applyFont="1" applyFill="1" applyAlignment="1">
      <alignment horizontal="justify" vertical="top"/>
    </xf>
    <xf numFmtId="0" fontId="0" fillId="0" borderId="0" xfId="58" applyFont="1" applyFill="1" applyAlignment="1">
      <alignment horizontal="justify" vertical="top"/>
      <protection/>
    </xf>
    <xf numFmtId="0" fontId="0" fillId="0" borderId="0" xfId="0" applyAlignment="1">
      <alignment horizontal="justify" vertical="top"/>
    </xf>
    <xf numFmtId="0" fontId="0" fillId="0" borderId="0" xfId="58" applyFont="1" applyFill="1" applyAlignment="1">
      <alignment horizontal="left" vertical="top"/>
      <protection/>
    </xf>
    <xf numFmtId="0" fontId="0" fillId="24" borderId="0" xfId="58" applyFont="1" applyFill="1" applyAlignment="1">
      <alignment horizontal="justify" wrapText="1"/>
      <protection/>
    </xf>
    <xf numFmtId="0" fontId="0" fillId="0" borderId="0" xfId="0" applyAlignment="1">
      <alignment horizontal="justify"/>
    </xf>
    <xf numFmtId="0" fontId="0" fillId="0" borderId="0" xfId="0" applyFont="1" applyAlignment="1">
      <alignment horizontal="justify" vertical="top"/>
    </xf>
    <xf numFmtId="0" fontId="1" fillId="0" borderId="0" xfId="0" applyFont="1" applyFill="1" applyAlignment="1">
      <alignment horizontal="center"/>
    </xf>
    <xf numFmtId="0" fontId="0" fillId="24" borderId="0" xfId="0" applyFont="1" applyFill="1" applyAlignment="1">
      <alignment horizontal="justify" vertical="top"/>
    </xf>
    <xf numFmtId="0" fontId="0" fillId="0" borderId="0" xfId="58" applyFont="1" applyFill="1" applyAlignment="1">
      <alignment horizontal="justify" vertical="top" wrapText="1"/>
      <protection/>
    </xf>
    <xf numFmtId="0" fontId="0" fillId="0" borderId="0" xfId="57" applyFont="1" applyFill="1" applyAlignment="1">
      <alignment horizontal="justify" vertical="top"/>
      <protection/>
    </xf>
    <xf numFmtId="0" fontId="0" fillId="0" borderId="0" xfId="0" applyFill="1" applyAlignment="1">
      <alignment horizontal="justify" vertical="top"/>
    </xf>
    <xf numFmtId="0" fontId="0" fillId="0" borderId="0" xfId="0" applyFill="1" applyAlignment="1">
      <alignment/>
    </xf>
    <xf numFmtId="0" fontId="0" fillId="24" borderId="0" xfId="58" applyFont="1" applyFill="1" applyBorder="1" applyAlignment="1">
      <alignment horizontal="justify" vertical="top"/>
      <protection/>
    </xf>
    <xf numFmtId="0" fontId="0" fillId="0" borderId="0" xfId="0" applyNumberFormat="1" applyFont="1" applyFill="1" applyAlignment="1">
      <alignment horizontal="justify" vertical="top" wrapText="1"/>
    </xf>
    <xf numFmtId="0" fontId="0" fillId="0" borderId="0" xfId="58" applyFont="1" applyFill="1" applyAlignment="1">
      <alignment horizontal="justify" vertical="justify" wrapText="1"/>
      <protection/>
    </xf>
    <xf numFmtId="0" fontId="0" fillId="24" borderId="0" xfId="58" applyFont="1" applyFill="1" applyAlignment="1">
      <alignment wrapText="1"/>
      <protection/>
    </xf>
    <xf numFmtId="0" fontId="0" fillId="0" borderId="0" xfId="0" applyAlignment="1">
      <alignment wrapText="1"/>
    </xf>
    <xf numFmtId="0" fontId="1" fillId="24" borderId="0" xfId="58" applyFont="1" applyFill="1" applyAlignment="1">
      <alignment horizontal="left" vertical="top"/>
      <protection/>
    </xf>
    <xf numFmtId="0" fontId="1" fillId="24" borderId="0" xfId="0" applyFont="1" applyFill="1" applyBorder="1" applyAlignment="1">
      <alignment horizontal="center"/>
    </xf>
    <xf numFmtId="0" fontId="1" fillId="24" borderId="0" xfId="58" applyFont="1" applyFill="1" applyAlignment="1">
      <alignment horizontal="justify" vertical="top"/>
      <protection/>
    </xf>
    <xf numFmtId="0" fontId="0" fillId="24" borderId="0" xfId="58" applyFont="1" applyFill="1" applyAlignment="1">
      <alignment horizontal="justify" vertical="top" wrapText="1"/>
      <protection/>
    </xf>
    <xf numFmtId="0" fontId="0" fillId="0" borderId="0" xfId="0" applyFont="1" applyFill="1" applyAlignment="1">
      <alignment horizontal="justify" vertical="top" wrapText="1"/>
    </xf>
    <xf numFmtId="0" fontId="0" fillId="0" borderId="0" xfId="58" applyFont="1" applyFill="1" applyAlignment="1" quotePrefix="1">
      <alignment horizontal="justify" vertical="top"/>
      <protection/>
    </xf>
    <xf numFmtId="0" fontId="0" fillId="0" borderId="0" xfId="0" applyFont="1" applyFill="1" applyAlignment="1">
      <alignment horizontal="justify" vertical="top"/>
    </xf>
    <xf numFmtId="0" fontId="0" fillId="24" borderId="0" xfId="0" applyFont="1" applyFill="1" applyAlignment="1">
      <alignment horizontal="center" vertical="top" wrapText="1"/>
    </xf>
    <xf numFmtId="0" fontId="0" fillId="24" borderId="0" xfId="58" applyFont="1" applyFill="1" applyAlignment="1" quotePrefix="1">
      <alignment horizontal="left" vertical="top" wrapText="1"/>
      <protection/>
    </xf>
    <xf numFmtId="0" fontId="0" fillId="24" borderId="0" xfId="0" applyFill="1" applyAlignment="1">
      <alignment horizontal="justify" vertical="top" wrapText="1"/>
    </xf>
    <xf numFmtId="0" fontId="0" fillId="24" borderId="0" xfId="58" applyFont="1" applyFill="1" applyAlignment="1">
      <alignment horizontal="left" vertical="top"/>
      <protection/>
    </xf>
    <xf numFmtId="164" fontId="0" fillId="0" borderId="24" xfId="42"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otes" xfId="57"/>
    <cellStyle name="Normal_Sheet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504825</xdr:colOff>
      <xdr:row>10</xdr:row>
      <xdr:rowOff>85725</xdr:rowOff>
    </xdr:to>
    <xdr:sp>
      <xdr:nvSpPr>
        <xdr:cNvPr id="1" name="Line 1"/>
        <xdr:cNvSpPr>
          <a:spLocks/>
        </xdr:cNvSpPr>
      </xdr:nvSpPr>
      <xdr:spPr>
        <a:xfrm flipH="1">
          <a:off x="3333750" y="1743075"/>
          <a:ext cx="4857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923925</xdr:colOff>
      <xdr:row>10</xdr:row>
      <xdr:rowOff>95250</xdr:rowOff>
    </xdr:from>
    <xdr:to>
      <xdr:col>5</xdr:col>
      <xdr:colOff>1285875</xdr:colOff>
      <xdr:row>10</xdr:row>
      <xdr:rowOff>95250</xdr:rowOff>
    </xdr:to>
    <xdr:sp>
      <xdr:nvSpPr>
        <xdr:cNvPr id="2" name="Line 2"/>
        <xdr:cNvSpPr>
          <a:spLocks/>
        </xdr:cNvSpPr>
      </xdr:nvSpPr>
      <xdr:spPr>
        <a:xfrm>
          <a:off x="5086350" y="175260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22">
      <selection activeCell="B37" sqref="B37"/>
    </sheetView>
  </sheetViews>
  <sheetFormatPr defaultColWidth="9.140625" defaultRowHeight="12.75"/>
  <cols>
    <col min="1" max="1" width="2.7109375" style="3" customWidth="1"/>
    <col min="2" max="2" width="61.57421875" style="3" customWidth="1"/>
    <col min="3" max="3" width="15.7109375" style="3" customWidth="1"/>
    <col min="4" max="4" width="17.7109375" style="3" customWidth="1"/>
    <col min="5" max="5" width="2.7109375" style="3" customWidth="1"/>
    <col min="6" max="6" width="15.7109375" style="3" customWidth="1"/>
    <col min="7" max="7" width="17.7109375" style="3" customWidth="1"/>
    <col min="8" max="8" width="5.7109375" style="3" customWidth="1"/>
    <col min="9" max="16384" width="9.140625" style="3" customWidth="1"/>
  </cols>
  <sheetData>
    <row r="1" spans="1:7" ht="15.75">
      <c r="A1" s="281" t="s">
        <v>144</v>
      </c>
      <c r="B1" s="281"/>
      <c r="C1" s="281"/>
      <c r="D1" s="281"/>
      <c r="E1" s="281"/>
      <c r="F1" s="281"/>
      <c r="G1" s="281"/>
    </row>
    <row r="2" spans="1:7" ht="12.75">
      <c r="A2" s="282" t="s">
        <v>143</v>
      </c>
      <c r="B2" s="282"/>
      <c r="C2" s="282"/>
      <c r="D2" s="282"/>
      <c r="E2" s="282"/>
      <c r="F2" s="282"/>
      <c r="G2" s="282"/>
    </row>
    <row r="3" spans="1:7" ht="12.75">
      <c r="A3" s="280" t="s">
        <v>27</v>
      </c>
      <c r="B3" s="280"/>
      <c r="C3" s="280"/>
      <c r="D3" s="280"/>
      <c r="E3" s="280"/>
      <c r="F3" s="280"/>
      <c r="G3" s="280"/>
    </row>
    <row r="4" spans="1:7" ht="12.75">
      <c r="A4" s="69"/>
      <c r="B4" s="69"/>
      <c r="C4" s="69"/>
      <c r="D4" s="69"/>
      <c r="E4" s="69"/>
      <c r="F4" s="69"/>
      <c r="G4" s="69"/>
    </row>
    <row r="5" spans="1:7" ht="12.75">
      <c r="A5" s="69"/>
      <c r="B5" s="69"/>
      <c r="C5" s="69"/>
      <c r="D5" s="69"/>
      <c r="E5" s="69"/>
      <c r="F5" s="69"/>
      <c r="G5" s="69"/>
    </row>
    <row r="6" spans="1:7" ht="12.75">
      <c r="A6" s="282" t="s">
        <v>273</v>
      </c>
      <c r="B6" s="282"/>
      <c r="C6" s="282"/>
      <c r="D6" s="282"/>
      <c r="E6" s="282"/>
      <c r="F6" s="282"/>
      <c r="G6" s="282"/>
    </row>
    <row r="9" spans="3:7" ht="12.75">
      <c r="C9" s="282" t="s">
        <v>104</v>
      </c>
      <c r="D9" s="282"/>
      <c r="E9" s="1"/>
      <c r="F9" s="282" t="s">
        <v>105</v>
      </c>
      <c r="G9" s="282"/>
    </row>
    <row r="10" spans="3:7" ht="54.75" customHeight="1">
      <c r="C10" s="108" t="s">
        <v>106</v>
      </c>
      <c r="D10" s="108" t="s">
        <v>107</v>
      </c>
      <c r="E10" s="1"/>
      <c r="F10" s="108" t="s">
        <v>116</v>
      </c>
      <c r="G10" s="108" t="s">
        <v>108</v>
      </c>
    </row>
    <row r="11" spans="3:7" ht="12.75">
      <c r="C11" s="109">
        <f>'Consolidated IS'!D14</f>
        <v>39721</v>
      </c>
      <c r="D11" s="109">
        <f>'Consolidated IS'!E14</f>
        <v>39355</v>
      </c>
      <c r="E11" s="109"/>
      <c r="F11" s="109">
        <f>'Consolidated IS'!G14</f>
        <v>39721</v>
      </c>
      <c r="G11" s="109">
        <f>'Consolidated IS'!H14</f>
        <v>39355</v>
      </c>
    </row>
    <row r="12" spans="3:7" s="1" customFormat="1" ht="12.75">
      <c r="C12" s="110" t="s">
        <v>109</v>
      </c>
      <c r="D12" s="110" t="s">
        <v>109</v>
      </c>
      <c r="E12" s="2"/>
      <c r="F12" s="110" t="s">
        <v>109</v>
      </c>
      <c r="G12" s="110" t="s">
        <v>109</v>
      </c>
    </row>
    <row r="13" spans="1:4" ht="12.75">
      <c r="A13" s="69"/>
      <c r="C13" s="111"/>
      <c r="D13" s="111"/>
    </row>
    <row r="14" spans="1:7" ht="12.75">
      <c r="A14" s="69">
        <v>1</v>
      </c>
      <c r="B14" s="3" t="s">
        <v>38</v>
      </c>
      <c r="C14" s="90">
        <f>ROUND('Consolidated IS'!D17,-3)/1000</f>
        <v>12465</v>
      </c>
      <c r="D14" s="90">
        <v>17181</v>
      </c>
      <c r="E14" s="90"/>
      <c r="F14" s="90">
        <f>ROUND('Consolidated IS'!G17,-3)/1000</f>
        <v>36084</v>
      </c>
      <c r="G14" s="90">
        <v>40868</v>
      </c>
    </row>
    <row r="15" spans="1:7" ht="12.75">
      <c r="A15" s="69">
        <v>2</v>
      </c>
      <c r="B15" s="3" t="s">
        <v>110</v>
      </c>
      <c r="C15" s="90">
        <f>ROUND('Consolidated IS'!D29,-3)/1000</f>
        <v>1449</v>
      </c>
      <c r="D15" s="90">
        <v>2262</v>
      </c>
      <c r="E15" s="90"/>
      <c r="F15" s="90">
        <f>ROUND('Consolidated IS'!G29,-3)/1000</f>
        <v>2051</v>
      </c>
      <c r="G15" s="90">
        <v>5990</v>
      </c>
    </row>
    <row r="16" spans="1:7" ht="12.75">
      <c r="A16" s="69">
        <v>3</v>
      </c>
      <c r="B16" s="3" t="s">
        <v>286</v>
      </c>
      <c r="C16" s="90">
        <f>ROUND('Consolidated IS'!D33,-3)/1000</f>
        <v>1419</v>
      </c>
      <c r="D16" s="90">
        <v>2266</v>
      </c>
      <c r="E16" s="90"/>
      <c r="F16" s="90">
        <f>ROUND('Consolidated IS'!G33,-3)/1000</f>
        <v>1875</v>
      </c>
      <c r="G16" s="90">
        <v>5796</v>
      </c>
    </row>
    <row r="17" spans="1:7" ht="12.75">
      <c r="A17" s="69">
        <v>4</v>
      </c>
      <c r="B17" s="3" t="s">
        <v>120</v>
      </c>
      <c r="C17" s="90">
        <f>ROUND('Consolidated IS'!D33,-3)/1000</f>
        <v>1419</v>
      </c>
      <c r="D17" s="90">
        <v>2266</v>
      </c>
      <c r="E17" s="90"/>
      <c r="F17" s="90">
        <f>ROUND('Consolidated IS'!G33,-3)/1000</f>
        <v>1875</v>
      </c>
      <c r="G17" s="90">
        <v>5796</v>
      </c>
    </row>
    <row r="18" spans="1:7" ht="12.75">
      <c r="A18" s="69">
        <v>5</v>
      </c>
      <c r="B18" s="3" t="s">
        <v>287</v>
      </c>
      <c r="C18" s="112">
        <f>C40</f>
        <v>0.62</v>
      </c>
      <c r="D18" s="112">
        <v>1.08</v>
      </c>
      <c r="E18" s="90"/>
      <c r="F18" s="112">
        <f>F40</f>
        <v>0.81</v>
      </c>
      <c r="G18" s="112">
        <v>2.87</v>
      </c>
    </row>
    <row r="19" spans="1:7" ht="12.75">
      <c r="A19" s="69">
        <v>6</v>
      </c>
      <c r="B19" s="3" t="s">
        <v>166</v>
      </c>
      <c r="C19" s="113" t="str">
        <f>'Consolidated IS'!D37</f>
        <v>NA</v>
      </c>
      <c r="D19" s="113" t="s">
        <v>39</v>
      </c>
      <c r="E19" s="90"/>
      <c r="F19" s="113" t="str">
        <f>'Consolidated IS'!G37</f>
        <v>NA</v>
      </c>
      <c r="G19" s="113" t="s">
        <v>39</v>
      </c>
    </row>
    <row r="20" spans="1:7" ht="12.75">
      <c r="A20" s="69">
        <v>7</v>
      </c>
      <c r="B20" s="3" t="s">
        <v>186</v>
      </c>
      <c r="C20" s="151">
        <v>0</v>
      </c>
      <c r="D20" s="151">
        <v>0</v>
      </c>
      <c r="E20" s="151"/>
      <c r="F20" s="151">
        <v>0</v>
      </c>
      <c r="G20" s="151">
        <v>0.6</v>
      </c>
    </row>
    <row r="21" ht="12.75">
      <c r="A21" s="69"/>
    </row>
    <row r="22" spans="6:7" ht="36.75" customHeight="1">
      <c r="F22" s="108" t="s">
        <v>111</v>
      </c>
      <c r="G22" s="108" t="s">
        <v>112</v>
      </c>
    </row>
    <row r="23" spans="6:7" ht="12.75">
      <c r="F23" s="109">
        <f>F11</f>
        <v>39721</v>
      </c>
      <c r="G23" s="109">
        <f>'Balance Sheet'!D11</f>
        <v>39447</v>
      </c>
    </row>
    <row r="24" spans="1:7" ht="13.5" thickBot="1">
      <c r="A24" s="69">
        <v>8</v>
      </c>
      <c r="B24" s="3" t="s">
        <v>185</v>
      </c>
      <c r="D24" s="114"/>
      <c r="F24" s="136">
        <f>'Balance Sheet'!C55</f>
        <v>0.23</v>
      </c>
      <c r="G24" s="136">
        <f>'Balance Sheet'!D55</f>
        <v>0.22</v>
      </c>
    </row>
    <row r="26" ht="12.75">
      <c r="B26" s="3" t="s">
        <v>128</v>
      </c>
    </row>
    <row r="28" ht="12.75">
      <c r="B28" s="3" t="s">
        <v>285</v>
      </c>
    </row>
    <row r="29" spans="3:7" ht="12.75">
      <c r="C29" s="282" t="s">
        <v>104</v>
      </c>
      <c r="D29" s="282"/>
      <c r="E29" s="1"/>
      <c r="F29" s="282" t="s">
        <v>105</v>
      </c>
      <c r="G29" s="282"/>
    </row>
    <row r="30" spans="3:7" ht="38.25">
      <c r="C30" s="108" t="s">
        <v>106</v>
      </c>
      <c r="D30" s="108" t="s">
        <v>107</v>
      </c>
      <c r="E30" s="1"/>
      <c r="F30" s="108" t="s">
        <v>116</v>
      </c>
      <c r="G30" s="108" t="s">
        <v>108</v>
      </c>
    </row>
    <row r="31" spans="3:7" ht="12.75">
      <c r="C31" s="109">
        <f>C11</f>
        <v>39721</v>
      </c>
      <c r="D31" s="109">
        <f>D11</f>
        <v>39355</v>
      </c>
      <c r="E31" s="109"/>
      <c r="F31" s="109">
        <f>F11</f>
        <v>39721</v>
      </c>
      <c r="G31" s="109">
        <f>G11</f>
        <v>39355</v>
      </c>
    </row>
    <row r="33" spans="2:7" ht="13.5" thickBot="1">
      <c r="B33" s="3" t="s">
        <v>284</v>
      </c>
      <c r="C33" s="104">
        <f>'Consolidated IS'!D33</f>
        <v>1419178</v>
      </c>
      <c r="D33" s="104">
        <f>'Consolidated IS'!E33</f>
        <v>2265924</v>
      </c>
      <c r="E33" s="104"/>
      <c r="F33" s="104">
        <f>'Consolidated IS'!G33</f>
        <v>1875380</v>
      </c>
      <c r="G33" s="104">
        <f>'Consolidated IS'!H33</f>
        <v>5796128</v>
      </c>
    </row>
    <row r="35" spans="2:7" ht="12.75">
      <c r="B35" s="3" t="s">
        <v>171</v>
      </c>
      <c r="C35" s="137">
        <v>230562907</v>
      </c>
      <c r="D35" s="137">
        <v>191666667</v>
      </c>
      <c r="F35" s="137">
        <v>230562907</v>
      </c>
      <c r="G35" s="137">
        <v>191666667</v>
      </c>
    </row>
    <row r="36" spans="2:7" ht="12.75">
      <c r="B36" s="3" t="s">
        <v>202</v>
      </c>
      <c r="C36" s="137">
        <v>0</v>
      </c>
      <c r="D36" s="137">
        <v>14690000</v>
      </c>
      <c r="F36" s="137">
        <v>0</v>
      </c>
      <c r="G36" s="137">
        <v>8986190</v>
      </c>
    </row>
    <row r="37" spans="2:7" ht="27.75" customHeight="1">
      <c r="B37" s="275" t="s">
        <v>3</v>
      </c>
      <c r="C37" s="137">
        <v>0</v>
      </c>
      <c r="D37" s="137">
        <v>3683558</v>
      </c>
      <c r="F37" s="137">
        <v>0</v>
      </c>
      <c r="G37" s="137">
        <v>1241346</v>
      </c>
    </row>
    <row r="38" spans="2:7" ht="13.5" thickBot="1">
      <c r="B38" s="3" t="s">
        <v>172</v>
      </c>
      <c r="C38" s="102">
        <f>SUM(C35:C37)</f>
        <v>230562907</v>
      </c>
      <c r="D38" s="102">
        <f>SUM(D35:D37)</f>
        <v>210040225</v>
      </c>
      <c r="F38" s="102">
        <f>SUM(F35:F37)</f>
        <v>230562907</v>
      </c>
      <c r="G38" s="102">
        <f>SUM(G35:G37)</f>
        <v>201894203</v>
      </c>
    </row>
    <row r="39" spans="6:7" ht="12.75">
      <c r="F39" s="90"/>
      <c r="G39" s="90"/>
    </row>
    <row r="40" spans="2:7" ht="13.5" thickBot="1">
      <c r="B40" s="3" t="s">
        <v>283</v>
      </c>
      <c r="C40" s="138">
        <f>ROUND(C33/C38*100,2)</f>
        <v>0.62</v>
      </c>
      <c r="D40" s="138">
        <f>ROUND(D33/D38*100,2)</f>
        <v>1.08</v>
      </c>
      <c r="F40" s="138">
        <f>ROUND(F33/F38*100,2)</f>
        <v>0.81</v>
      </c>
      <c r="G40" s="138">
        <f>ROUND(G33/G38*100,2)</f>
        <v>2.87</v>
      </c>
    </row>
    <row r="41" spans="6:7" ht="12.75">
      <c r="F41" s="90"/>
      <c r="G41" s="90"/>
    </row>
    <row r="42" spans="2:7" ht="28.5" customHeight="1">
      <c r="B42" s="279" t="s">
        <v>4</v>
      </c>
      <c r="C42" s="279"/>
      <c r="D42" s="279"/>
      <c r="E42" s="279"/>
      <c r="F42" s="279"/>
      <c r="G42" s="279"/>
    </row>
    <row r="43" spans="2:7" ht="12.75">
      <c r="B43" s="265"/>
      <c r="C43" s="265"/>
      <c r="D43" s="265"/>
      <c r="E43" s="265"/>
      <c r="F43" s="265"/>
      <c r="G43" s="265"/>
    </row>
    <row r="44" ht="12.75">
      <c r="B44" s="3" t="s">
        <v>226</v>
      </c>
    </row>
  </sheetData>
  <sheetProtection/>
  <mergeCells count="9">
    <mergeCell ref="B42:G42"/>
    <mergeCell ref="A3:G3"/>
    <mergeCell ref="A1:G1"/>
    <mergeCell ref="A6:G6"/>
    <mergeCell ref="A2:G2"/>
    <mergeCell ref="C29:D29"/>
    <mergeCell ref="F29:G29"/>
    <mergeCell ref="C9:D9"/>
    <mergeCell ref="F9:G9"/>
  </mergeCells>
  <printOptions/>
  <pageMargins left="0.4" right="0" top="1" bottom="0.5" header="0.5" footer="0.5"/>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B1:F59"/>
  <sheetViews>
    <sheetView view="pageBreakPreview" zoomScaleSheetLayoutView="100" zoomScalePageLayoutView="0" workbookViewId="0" topLeftCell="A31">
      <selection activeCell="C23" sqref="C23"/>
    </sheetView>
  </sheetViews>
  <sheetFormatPr defaultColWidth="9.140625" defaultRowHeight="12.75"/>
  <cols>
    <col min="1" max="1" width="1.7109375" style="7" customWidth="1"/>
    <col min="2" max="2" width="55.28125" style="7" customWidth="1"/>
    <col min="3" max="3" width="15.7109375" style="20" customWidth="1"/>
    <col min="4" max="4" width="15.7109375" style="7" customWidth="1"/>
    <col min="5" max="5" width="5.8515625" style="7" customWidth="1"/>
    <col min="6" max="16384" width="9.140625" style="7" customWidth="1"/>
  </cols>
  <sheetData>
    <row r="1" spans="2:4" ht="15.75">
      <c r="B1" s="267" t="s">
        <v>144</v>
      </c>
      <c r="C1" s="267"/>
      <c r="D1" s="267"/>
    </row>
    <row r="2" spans="2:4" ht="12.75">
      <c r="B2" s="272" t="s">
        <v>143</v>
      </c>
      <c r="C2" s="272"/>
      <c r="D2" s="272"/>
    </row>
    <row r="3" spans="2:4" ht="12.75">
      <c r="B3" s="268" t="s">
        <v>27</v>
      </c>
      <c r="C3" s="268"/>
      <c r="D3" s="268"/>
    </row>
    <row r="4" spans="2:3" ht="12.75">
      <c r="B4" s="37"/>
      <c r="C4" s="42"/>
    </row>
    <row r="5" spans="2:4" ht="12.75">
      <c r="B5" s="6"/>
      <c r="C5" s="6"/>
      <c r="D5" s="6"/>
    </row>
    <row r="6" spans="2:4" s="43" customFormat="1" ht="12.75">
      <c r="B6" s="269" t="s">
        <v>275</v>
      </c>
      <c r="C6" s="270"/>
      <c r="D6" s="270"/>
    </row>
    <row r="7" spans="2:4" s="43" customFormat="1" ht="12.75">
      <c r="B7" s="271" t="s">
        <v>28</v>
      </c>
      <c r="C7" s="271"/>
      <c r="D7" s="271"/>
    </row>
    <row r="8" spans="2:4" s="43" customFormat="1" ht="12.75">
      <c r="B8" s="47"/>
      <c r="C8" s="11"/>
      <c r="D8" s="47"/>
    </row>
    <row r="9" spans="2:4" ht="12.75">
      <c r="B9" s="5"/>
      <c r="C9" s="44" t="s">
        <v>212</v>
      </c>
      <c r="D9" s="44" t="s">
        <v>213</v>
      </c>
    </row>
    <row r="10" spans="2:4" ht="12.75">
      <c r="B10" s="5"/>
      <c r="C10" s="44" t="s">
        <v>214</v>
      </c>
      <c r="D10" s="44" t="s">
        <v>214</v>
      </c>
    </row>
    <row r="11" spans="2:4" ht="12.75">
      <c r="B11" s="5"/>
      <c r="C11" s="48">
        <f>'Consolidated IS'!G14</f>
        <v>39721</v>
      </c>
      <c r="D11" s="48">
        <v>39447</v>
      </c>
    </row>
    <row r="12" spans="2:4" ht="12.75">
      <c r="B12" s="5"/>
      <c r="C12" s="44" t="s">
        <v>37</v>
      </c>
      <c r="D12" s="44" t="s">
        <v>37</v>
      </c>
    </row>
    <row r="13" spans="2:4" ht="12.75">
      <c r="B13" s="1" t="s">
        <v>132</v>
      </c>
      <c r="C13" s="38"/>
      <c r="D13" s="20"/>
    </row>
    <row r="14" spans="2:4" ht="12.75">
      <c r="B14" s="3" t="s">
        <v>133</v>
      </c>
      <c r="C14" s="40">
        <v>34209762</v>
      </c>
      <c r="D14" s="20">
        <v>35060987</v>
      </c>
    </row>
    <row r="15" spans="2:4" ht="12.75">
      <c r="B15" s="4" t="s">
        <v>138</v>
      </c>
      <c r="C15" s="40">
        <v>1602245</v>
      </c>
      <c r="D15" s="20">
        <v>1623608</v>
      </c>
    </row>
    <row r="16" spans="2:4" ht="12.75">
      <c r="B16" s="3" t="s">
        <v>134</v>
      </c>
      <c r="C16" s="46">
        <v>960221</v>
      </c>
      <c r="D16" s="46">
        <v>960221</v>
      </c>
    </row>
    <row r="17" spans="2:4" ht="12.75">
      <c r="B17" s="37"/>
      <c r="C17" s="40">
        <f>SUM(C14:C16)</f>
        <v>36772228</v>
      </c>
      <c r="D17" s="40">
        <f>SUM(D14:D16)</f>
        <v>37644816</v>
      </c>
    </row>
    <row r="18" spans="2:4" ht="12.75">
      <c r="B18" s="37"/>
      <c r="C18" s="40"/>
      <c r="D18" s="40"/>
    </row>
    <row r="19" spans="2:4" ht="12.75">
      <c r="B19" s="37" t="s">
        <v>41</v>
      </c>
      <c r="C19" s="40"/>
      <c r="D19" s="40"/>
    </row>
    <row r="20" spans="2:6" ht="12.75">
      <c r="B20" s="7" t="s">
        <v>42</v>
      </c>
      <c r="C20" s="49">
        <v>3306799</v>
      </c>
      <c r="D20" s="49">
        <v>1123205</v>
      </c>
      <c r="F20" s="119"/>
    </row>
    <row r="21" spans="2:4" ht="12.75">
      <c r="B21" s="7" t="s">
        <v>5</v>
      </c>
      <c r="C21" s="50">
        <v>9971310</v>
      </c>
      <c r="D21" s="51">
        <v>11607794</v>
      </c>
    </row>
    <row r="22" spans="2:4" ht="12.75">
      <c r="B22" s="7" t="s">
        <v>6</v>
      </c>
      <c r="C22" s="50">
        <v>1189070</v>
      </c>
      <c r="D22" s="50">
        <v>1643902</v>
      </c>
    </row>
    <row r="23" spans="2:4" ht="12.75">
      <c r="B23" s="7" t="s">
        <v>131</v>
      </c>
      <c r="C23" s="192">
        <v>969625</v>
      </c>
      <c r="D23" s="50">
        <v>807412</v>
      </c>
    </row>
    <row r="24" spans="2:5" ht="12.75">
      <c r="B24" s="7" t="s">
        <v>43</v>
      </c>
      <c r="C24" s="52">
        <v>13910508</v>
      </c>
      <c r="D24" s="52">
        <v>17758324</v>
      </c>
      <c r="E24" s="119"/>
    </row>
    <row r="25" spans="3:4" ht="12.75">
      <c r="C25" s="53">
        <f>SUM(C20:C24)</f>
        <v>29347312</v>
      </c>
      <c r="D25" s="53">
        <f>SUM(D20:D24)</f>
        <v>32940637</v>
      </c>
    </row>
    <row r="26" spans="2:4" ht="12.75">
      <c r="B26" s="37" t="s">
        <v>44</v>
      </c>
      <c r="C26" s="50"/>
      <c r="D26" s="50"/>
    </row>
    <row r="27" spans="2:4" ht="12.75">
      <c r="B27" s="7" t="s">
        <v>7</v>
      </c>
      <c r="C27" s="192">
        <v>2165145</v>
      </c>
      <c r="D27" s="120">
        <v>3510420</v>
      </c>
    </row>
    <row r="28" spans="2:4" ht="12.75">
      <c r="B28" s="7" t="s">
        <v>8</v>
      </c>
      <c r="C28" s="50">
        <v>3447630</v>
      </c>
      <c r="D28" s="120">
        <v>3952735</v>
      </c>
    </row>
    <row r="29" spans="2:4" ht="12.75">
      <c r="B29" s="7" t="s">
        <v>174</v>
      </c>
      <c r="C29" s="50">
        <v>2426735</v>
      </c>
      <c r="D29" s="120">
        <v>2687921</v>
      </c>
    </row>
    <row r="30" spans="2:4" ht="12.75">
      <c r="B30" s="7" t="s">
        <v>175</v>
      </c>
      <c r="C30" s="50">
        <v>593000</v>
      </c>
      <c r="D30" s="50">
        <v>2313000</v>
      </c>
    </row>
    <row r="31" spans="2:4" ht="12.75">
      <c r="B31" s="7" t="s">
        <v>176</v>
      </c>
      <c r="C31" s="50">
        <v>953635</v>
      </c>
      <c r="D31" s="50">
        <v>873550</v>
      </c>
    </row>
    <row r="32" spans="2:4" ht="12.75">
      <c r="B32" s="7" t="s">
        <v>150</v>
      </c>
      <c r="C32" s="52">
        <v>1316</v>
      </c>
      <c r="D32" s="123">
        <v>0</v>
      </c>
    </row>
    <row r="33" spans="3:4" ht="12.75">
      <c r="C33" s="53">
        <f>SUM(C27:C32)</f>
        <v>9587461</v>
      </c>
      <c r="D33" s="53">
        <f>SUM(D27:D32)</f>
        <v>13337626</v>
      </c>
    </row>
    <row r="34" spans="2:4" ht="12.75">
      <c r="B34" s="1" t="s">
        <v>129</v>
      </c>
      <c r="C34" s="45">
        <f>C25-C33</f>
        <v>19759851</v>
      </c>
      <c r="D34" s="45">
        <f>D25-D33</f>
        <v>19603011</v>
      </c>
    </row>
    <row r="35" spans="3:4" ht="12.75">
      <c r="C35" s="45"/>
      <c r="D35" s="45"/>
    </row>
    <row r="36" spans="2:4" ht="13.5" thickBot="1">
      <c r="B36" s="37"/>
      <c r="C36" s="191">
        <f>C34+C17</f>
        <v>56532079</v>
      </c>
      <c r="D36" s="55">
        <f>D34+D17</f>
        <v>57247827</v>
      </c>
    </row>
    <row r="37" spans="3:4" ht="12.75">
      <c r="C37" s="18"/>
      <c r="D37" s="18"/>
    </row>
    <row r="38" spans="2:4" ht="12.75">
      <c r="B38" s="37" t="s">
        <v>45</v>
      </c>
      <c r="C38" s="45"/>
      <c r="D38" s="45"/>
    </row>
    <row r="39" spans="2:4" ht="12.75">
      <c r="B39" s="7" t="s">
        <v>46</v>
      </c>
      <c r="C39" s="40">
        <f>'Changes in Equity'!D27</f>
        <v>23056291</v>
      </c>
      <c r="D39" s="40">
        <v>23056291</v>
      </c>
    </row>
    <row r="40" spans="2:4" ht="12.75">
      <c r="B40" s="7" t="s">
        <v>177</v>
      </c>
      <c r="C40" s="40">
        <f>'Changes in Equity'!E27</f>
        <v>8527123</v>
      </c>
      <c r="D40" s="40">
        <v>8553773</v>
      </c>
    </row>
    <row r="41" spans="2:4" ht="12.75">
      <c r="B41" s="7" t="s">
        <v>178</v>
      </c>
      <c r="C41" s="40">
        <v>182088</v>
      </c>
      <c r="D41" s="40">
        <v>55947</v>
      </c>
    </row>
    <row r="42" spans="2:4" ht="12.75">
      <c r="B42" s="7" t="s">
        <v>179</v>
      </c>
      <c r="C42" s="46">
        <f>'Changes in Equity'!G27</f>
        <v>21407924</v>
      </c>
      <c r="D42" s="46">
        <v>19532544</v>
      </c>
    </row>
    <row r="43" spans="2:4" ht="12.75">
      <c r="B43" s="1" t="s">
        <v>139</v>
      </c>
      <c r="C43" s="20">
        <f>SUM(C39:C42)</f>
        <v>53173426</v>
      </c>
      <c r="D43" s="20">
        <f>SUM(D39:D42)</f>
        <v>51198555</v>
      </c>
    </row>
    <row r="44" spans="3:4" ht="12.75">
      <c r="C44" s="42"/>
      <c r="D44" s="42"/>
    </row>
    <row r="45" spans="2:4" ht="12.75">
      <c r="B45" s="37" t="s">
        <v>135</v>
      </c>
      <c r="C45" s="40"/>
      <c r="D45" s="40"/>
    </row>
    <row r="46" spans="2:4" ht="12.75">
      <c r="B46" s="7" t="s">
        <v>174</v>
      </c>
      <c r="C46" s="49">
        <v>1364257</v>
      </c>
      <c r="D46" s="49">
        <v>3178048</v>
      </c>
    </row>
    <row r="47" spans="2:4" ht="12.75">
      <c r="B47" s="7" t="s">
        <v>182</v>
      </c>
      <c r="C47" s="50">
        <v>1259396</v>
      </c>
      <c r="D47" s="50">
        <v>2136224</v>
      </c>
    </row>
    <row r="48" spans="2:4" ht="12.75">
      <c r="B48" s="7" t="s">
        <v>119</v>
      </c>
      <c r="C48" s="52">
        <v>735000</v>
      </c>
      <c r="D48" s="52">
        <v>735000</v>
      </c>
    </row>
    <row r="49" spans="3:4" ht="12.75">
      <c r="C49" s="54">
        <f>SUM(C46:C48)</f>
        <v>3358653</v>
      </c>
      <c r="D49" s="54">
        <f>SUM(D46:D48)</f>
        <v>6049272</v>
      </c>
    </row>
    <row r="50" spans="3:4" ht="12.75">
      <c r="C50" s="45"/>
      <c r="D50" s="45"/>
    </row>
    <row r="51" spans="2:4" ht="13.5" thickBot="1">
      <c r="B51" s="37"/>
      <c r="C51" s="191">
        <f>C43+C49</f>
        <v>56532079</v>
      </c>
      <c r="D51" s="55">
        <f>D43+D49</f>
        <v>57247827</v>
      </c>
    </row>
    <row r="52" spans="3:4" ht="12.75">
      <c r="C52" s="45"/>
      <c r="D52" s="45"/>
    </row>
    <row r="53" spans="3:4" ht="12.75">
      <c r="C53" s="45"/>
      <c r="D53" s="45"/>
    </row>
    <row r="54" s="29" customFormat="1" ht="12.75">
      <c r="C54" s="7"/>
    </row>
    <row r="55" spans="2:4" s="126" customFormat="1" ht="13.5" thickBot="1">
      <c r="B55" s="7" t="s">
        <v>130</v>
      </c>
      <c r="C55" s="194">
        <f>ROUND(C43/C39/10,2)</f>
        <v>0.23</v>
      </c>
      <c r="D55" s="194">
        <f>ROUND(D43/D39/10,2)</f>
        <v>0.22</v>
      </c>
    </row>
    <row r="56" spans="2:4" ht="12.75">
      <c r="B56" s="266"/>
      <c r="C56" s="266"/>
      <c r="D56" s="266"/>
    </row>
    <row r="57" spans="2:4" ht="12.75">
      <c r="B57" s="266"/>
      <c r="C57" s="266"/>
      <c r="D57" s="266"/>
    </row>
    <row r="58" spans="2:4" ht="12.75">
      <c r="B58" s="266"/>
      <c r="C58" s="266"/>
      <c r="D58" s="266"/>
    </row>
    <row r="59" spans="2:4" ht="12.75">
      <c r="B59" s="266"/>
      <c r="C59" s="266"/>
      <c r="D59" s="266"/>
    </row>
  </sheetData>
  <sheetProtection/>
  <mergeCells count="7">
    <mergeCell ref="B56:D57"/>
    <mergeCell ref="B58:D59"/>
    <mergeCell ref="B1:D1"/>
    <mergeCell ref="B3:D3"/>
    <mergeCell ref="B6:D6"/>
    <mergeCell ref="B7:D7"/>
    <mergeCell ref="B2:D2"/>
  </mergeCells>
  <printOptions horizontalCentered="1"/>
  <pageMargins left="1" right="0.5" top="1" bottom="0.5" header="0.5" footer="0.5"/>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1:K44"/>
  <sheetViews>
    <sheetView view="pageBreakPreview" zoomScaleSheetLayoutView="100" zoomScalePageLayoutView="0" workbookViewId="0" topLeftCell="A1">
      <selection activeCell="C31" sqref="C31"/>
    </sheetView>
  </sheetViews>
  <sheetFormatPr defaultColWidth="9.140625" defaultRowHeight="12.75"/>
  <cols>
    <col min="1" max="1" width="1.7109375" style="29" customWidth="1"/>
    <col min="2" max="2" width="2.7109375" style="29" customWidth="1"/>
    <col min="3" max="3" width="25.8515625" style="29" customWidth="1"/>
    <col min="4" max="5" width="16.7109375" style="7" customWidth="1"/>
    <col min="6" max="6" width="4.421875" style="7" customWidth="1"/>
    <col min="7" max="7" width="16.7109375" style="7" customWidth="1"/>
    <col min="8" max="8" width="18.140625" style="29" bestFit="1" customWidth="1"/>
    <col min="9" max="9" width="3.28125" style="29" customWidth="1"/>
    <col min="10" max="10" width="14.00390625" style="131" bestFit="1" customWidth="1"/>
    <col min="11" max="11" width="11.8515625" style="29" bestFit="1" customWidth="1"/>
    <col min="12" max="16384" width="9.140625" style="29" customWidth="1"/>
  </cols>
  <sheetData>
    <row r="1" spans="2:10" s="7" customFormat="1" ht="15.75">
      <c r="B1" s="267" t="s">
        <v>144</v>
      </c>
      <c r="C1" s="267"/>
      <c r="D1" s="267"/>
      <c r="E1" s="267"/>
      <c r="F1" s="267"/>
      <c r="G1" s="267"/>
      <c r="H1" s="267"/>
      <c r="I1" s="6"/>
      <c r="J1" s="20"/>
    </row>
    <row r="2" spans="2:10" s="7" customFormat="1" ht="12.75">
      <c r="B2" s="272" t="s">
        <v>143</v>
      </c>
      <c r="C2" s="272"/>
      <c r="D2" s="272"/>
      <c r="E2" s="272"/>
      <c r="F2" s="272"/>
      <c r="G2" s="272"/>
      <c r="H2" s="272"/>
      <c r="I2" s="6"/>
      <c r="J2" s="20"/>
    </row>
    <row r="3" spans="2:10" s="7" customFormat="1" ht="12.75">
      <c r="B3" s="280" t="s">
        <v>27</v>
      </c>
      <c r="C3" s="280"/>
      <c r="D3" s="280"/>
      <c r="E3" s="280"/>
      <c r="F3" s="280"/>
      <c r="G3" s="280"/>
      <c r="H3" s="280"/>
      <c r="I3" s="8"/>
      <c r="J3" s="20"/>
    </row>
    <row r="4" spans="3:10" s="7" customFormat="1" ht="12.75">
      <c r="C4" s="6"/>
      <c r="D4" s="6"/>
      <c r="E4" s="6"/>
      <c r="F4" s="6"/>
      <c r="G4" s="6"/>
      <c r="H4" s="6"/>
      <c r="I4" s="6"/>
      <c r="J4" s="20"/>
    </row>
    <row r="5" spans="3:10" s="7" customFormat="1" ht="12.75">
      <c r="C5" s="272"/>
      <c r="D5" s="272"/>
      <c r="E5" s="272"/>
      <c r="F5" s="272"/>
      <c r="G5" s="272"/>
      <c r="H5" s="272"/>
      <c r="I5" s="6"/>
      <c r="J5" s="20"/>
    </row>
    <row r="6" spans="2:10" s="10" customFormat="1" ht="12.75">
      <c r="B6" s="282" t="s">
        <v>274</v>
      </c>
      <c r="C6" s="272"/>
      <c r="D6" s="272"/>
      <c r="E6" s="272"/>
      <c r="F6" s="272"/>
      <c r="G6" s="272"/>
      <c r="H6" s="272"/>
      <c r="I6" s="9"/>
      <c r="J6" s="130"/>
    </row>
    <row r="7" spans="2:10" s="7" customFormat="1" ht="12.75">
      <c r="B7" s="271" t="s">
        <v>28</v>
      </c>
      <c r="C7" s="271"/>
      <c r="D7" s="271"/>
      <c r="E7" s="271"/>
      <c r="F7" s="271"/>
      <c r="G7" s="271"/>
      <c r="H7" s="271"/>
      <c r="I7" s="11"/>
      <c r="J7" s="20"/>
    </row>
    <row r="8" spans="2:10" s="7" customFormat="1" ht="12.75">
      <c r="B8" s="5"/>
      <c r="C8" s="5"/>
      <c r="D8" s="5"/>
      <c r="E8" s="5"/>
      <c r="F8" s="5"/>
      <c r="G8" s="5"/>
      <c r="H8" s="5"/>
      <c r="I8" s="11"/>
      <c r="J8" s="20"/>
    </row>
    <row r="9" spans="4:10" s="7" customFormat="1" ht="12.75">
      <c r="D9" s="12"/>
      <c r="E9" s="12"/>
      <c r="F9" s="13"/>
      <c r="G9" s="14"/>
      <c r="I9" s="13"/>
      <c r="J9" s="20"/>
    </row>
    <row r="10" spans="4:11" s="7" customFormat="1" ht="12.75">
      <c r="D10" s="274" t="s">
        <v>115</v>
      </c>
      <c r="E10" s="274"/>
      <c r="F10" s="13"/>
      <c r="G10" s="274" t="s">
        <v>113</v>
      </c>
      <c r="H10" s="274"/>
      <c r="I10" s="13"/>
      <c r="J10" s="20"/>
      <c r="K10" s="19"/>
    </row>
    <row r="11" spans="4:11" s="7" customFormat="1" ht="12.75">
      <c r="D11" s="5" t="s">
        <v>29</v>
      </c>
      <c r="E11" s="5" t="s">
        <v>30</v>
      </c>
      <c r="F11" s="15"/>
      <c r="G11" s="5" t="s">
        <v>114</v>
      </c>
      <c r="H11" s="5" t="s">
        <v>30</v>
      </c>
      <c r="I11" s="15"/>
      <c r="J11" s="20"/>
      <c r="K11" s="12"/>
    </row>
    <row r="12" spans="4:11" s="7" customFormat="1" ht="12.75">
      <c r="D12" s="5" t="s">
        <v>31</v>
      </c>
      <c r="E12" s="5" t="s">
        <v>32</v>
      </c>
      <c r="F12" s="15"/>
      <c r="G12" s="5" t="s">
        <v>31</v>
      </c>
      <c r="H12" s="5" t="s">
        <v>33</v>
      </c>
      <c r="I12" s="15"/>
      <c r="J12" s="20"/>
      <c r="K12" s="12"/>
    </row>
    <row r="13" spans="4:11" s="7" customFormat="1" ht="12.75">
      <c r="D13" s="5" t="s">
        <v>34</v>
      </c>
      <c r="E13" s="5" t="s">
        <v>34</v>
      </c>
      <c r="F13" s="15"/>
      <c r="G13" s="5" t="s">
        <v>35</v>
      </c>
      <c r="H13" s="5" t="s">
        <v>36</v>
      </c>
      <c r="I13" s="15"/>
      <c r="J13" s="20"/>
      <c r="K13" s="12"/>
    </row>
    <row r="14" spans="4:11" s="7" customFormat="1" ht="12.75">
      <c r="D14" s="16">
        <v>39721</v>
      </c>
      <c r="E14" s="16">
        <v>39355</v>
      </c>
      <c r="F14" s="17"/>
      <c r="G14" s="16">
        <v>39721</v>
      </c>
      <c r="H14" s="16">
        <v>39355</v>
      </c>
      <c r="I14" s="17"/>
      <c r="J14" s="20"/>
      <c r="K14" s="17"/>
    </row>
    <row r="15" spans="4:11" s="7" customFormat="1" ht="12.75">
      <c r="D15" s="5" t="s">
        <v>37</v>
      </c>
      <c r="E15" s="5" t="s">
        <v>37</v>
      </c>
      <c r="F15" s="15"/>
      <c r="G15" s="5" t="s">
        <v>37</v>
      </c>
      <c r="H15" s="5" t="s">
        <v>37</v>
      </c>
      <c r="I15" s="15"/>
      <c r="J15" s="20"/>
      <c r="K15" s="12"/>
    </row>
    <row r="16" spans="4:11" s="7" customFormat="1" ht="12.75">
      <c r="D16" s="18"/>
      <c r="E16" s="12"/>
      <c r="F16" s="13"/>
      <c r="G16" s="18"/>
      <c r="H16" s="21"/>
      <c r="I16" s="13"/>
      <c r="J16" s="20"/>
      <c r="K16" s="18"/>
    </row>
    <row r="17" spans="2:11" s="7" customFormat="1" ht="12.75">
      <c r="B17" s="19" t="s">
        <v>38</v>
      </c>
      <c r="C17" s="19"/>
      <c r="D17" s="20">
        <v>12464915</v>
      </c>
      <c r="E17" s="122">
        <v>17180694</v>
      </c>
      <c r="F17" s="21"/>
      <c r="G17" s="20">
        <v>36084456</v>
      </c>
      <c r="H17" s="122">
        <v>40867787</v>
      </c>
      <c r="I17" s="21"/>
      <c r="J17" s="20"/>
      <c r="K17" s="121"/>
    </row>
    <row r="18" spans="2:11" s="7" customFormat="1" ht="12.75">
      <c r="B18" s="19"/>
      <c r="C18" s="19"/>
      <c r="D18" s="20"/>
      <c r="E18" s="122"/>
      <c r="F18" s="21"/>
      <c r="G18" s="20"/>
      <c r="H18" s="122"/>
      <c r="I18" s="21"/>
      <c r="J18" s="20"/>
      <c r="K18" s="121"/>
    </row>
    <row r="19" spans="2:11" s="7" customFormat="1" ht="12.75">
      <c r="B19" s="19" t="s">
        <v>121</v>
      </c>
      <c r="C19" s="19"/>
      <c r="D19" s="20">
        <v>-10026136</v>
      </c>
      <c r="E19" s="122">
        <v>-13406515</v>
      </c>
      <c r="F19" s="21"/>
      <c r="G19" s="20">
        <v>-29572579</v>
      </c>
      <c r="H19" s="122">
        <v>-29148096</v>
      </c>
      <c r="I19" s="21"/>
      <c r="J19" s="20"/>
      <c r="K19" s="121"/>
    </row>
    <row r="20" spans="2:11" s="7" customFormat="1" ht="12.75">
      <c r="B20" s="19"/>
      <c r="C20" s="19"/>
      <c r="D20" s="22"/>
      <c r="E20" s="124"/>
      <c r="F20" s="23"/>
      <c r="G20" s="22"/>
      <c r="H20" s="124"/>
      <c r="I20" s="23"/>
      <c r="J20" s="20"/>
      <c r="K20" s="121"/>
    </row>
    <row r="21" spans="2:11" s="7" customFormat="1" ht="12.75">
      <c r="B21" s="19" t="s">
        <v>149</v>
      </c>
      <c r="C21" s="19"/>
      <c r="D21" s="20">
        <f>SUM(D17:D20)</f>
        <v>2438779</v>
      </c>
      <c r="E21" s="122">
        <f>SUM(E17:E20)</f>
        <v>3774179</v>
      </c>
      <c r="F21" s="23"/>
      <c r="G21" s="20">
        <f>SUM(G17:G20)</f>
        <v>6511877</v>
      </c>
      <c r="H21" s="122">
        <f>SUM(H17:H20)</f>
        <v>11719691</v>
      </c>
      <c r="I21" s="23"/>
      <c r="J21" s="187"/>
      <c r="K21" s="187"/>
    </row>
    <row r="22" spans="2:11" s="7" customFormat="1" ht="12.75">
      <c r="B22" s="19"/>
      <c r="C22" s="19"/>
      <c r="D22" s="187"/>
      <c r="E22" s="122"/>
      <c r="F22" s="187"/>
      <c r="G22" s="187"/>
      <c r="H22" s="122"/>
      <c r="I22" s="23"/>
      <c r="J22" s="20"/>
      <c r="K22" s="121"/>
    </row>
    <row r="23" spans="2:11" s="7" customFormat="1" ht="12.75">
      <c r="B23" s="19" t="s">
        <v>148</v>
      </c>
      <c r="C23" s="19"/>
      <c r="D23" s="20">
        <v>262949</v>
      </c>
      <c r="E23" s="122">
        <v>125981</v>
      </c>
      <c r="F23" s="23"/>
      <c r="G23" s="20">
        <v>670267</v>
      </c>
      <c r="H23" s="122">
        <v>272548</v>
      </c>
      <c r="I23" s="23"/>
      <c r="J23" s="20"/>
      <c r="K23" s="121"/>
    </row>
    <row r="24" spans="2:11" s="7" customFormat="1" ht="12.75">
      <c r="B24" s="19"/>
      <c r="C24" s="19"/>
      <c r="D24" s="24"/>
      <c r="E24" s="121"/>
      <c r="F24" s="23"/>
      <c r="G24" s="24"/>
      <c r="H24" s="121"/>
      <c r="I24" s="23"/>
      <c r="J24" s="20"/>
      <c r="K24" s="121"/>
    </row>
    <row r="25" spans="2:11" s="7" customFormat="1" ht="12.75">
      <c r="B25" s="19" t="s">
        <v>147</v>
      </c>
      <c r="C25" s="19"/>
      <c r="D25" s="252">
        <v>-1121487</v>
      </c>
      <c r="E25" s="122">
        <v>-1434975</v>
      </c>
      <c r="F25" s="23"/>
      <c r="G25" s="252">
        <v>-4734969</v>
      </c>
      <c r="H25" s="122">
        <v>-5353496</v>
      </c>
      <c r="I25" s="23"/>
      <c r="J25" s="20"/>
      <c r="K25" s="121"/>
    </row>
    <row r="26" spans="2:11" s="7" customFormat="1" ht="12.75">
      <c r="B26" s="19"/>
      <c r="C26" s="19"/>
      <c r="D26" s="24"/>
      <c r="E26" s="121"/>
      <c r="F26" s="23"/>
      <c r="G26" s="24"/>
      <c r="H26" s="121"/>
      <c r="I26" s="23"/>
      <c r="J26" s="20"/>
      <c r="K26" s="121"/>
    </row>
    <row r="27" spans="2:11" s="7" customFormat="1" ht="12.75">
      <c r="B27" s="19" t="s">
        <v>146</v>
      </c>
      <c r="C27" s="19"/>
      <c r="D27" s="20">
        <v>-131063</v>
      </c>
      <c r="E27" s="122">
        <v>-203640</v>
      </c>
      <c r="F27" s="23"/>
      <c r="G27" s="20">
        <v>-395795</v>
      </c>
      <c r="H27" s="122">
        <v>-649191</v>
      </c>
      <c r="I27" s="23"/>
      <c r="J27" s="20"/>
      <c r="K27" s="121"/>
    </row>
    <row r="28" spans="2:11" s="7" customFormat="1" ht="12.75">
      <c r="B28" s="19"/>
      <c r="C28" s="19"/>
      <c r="D28" s="22"/>
      <c r="E28" s="124"/>
      <c r="F28" s="23"/>
      <c r="G28" s="22"/>
      <c r="H28" s="124"/>
      <c r="I28" s="23"/>
      <c r="J28" s="20"/>
      <c r="K28" s="121"/>
    </row>
    <row r="29" spans="2:11" s="7" customFormat="1" ht="12.75">
      <c r="B29" s="178" t="s">
        <v>110</v>
      </c>
      <c r="C29" s="19"/>
      <c r="D29" s="24">
        <f>SUM(D21:D28)</f>
        <v>1449178</v>
      </c>
      <c r="E29" s="121">
        <f>SUM(E21:E28)</f>
        <v>2261545</v>
      </c>
      <c r="F29" s="23"/>
      <c r="G29" s="24">
        <f>SUM(G21:G28)</f>
        <v>2051380</v>
      </c>
      <c r="H29" s="121">
        <f>SUM(H21:H28)</f>
        <v>5989552</v>
      </c>
      <c r="I29" s="23"/>
      <c r="J29" s="187"/>
      <c r="K29" s="187"/>
    </row>
    <row r="30" spans="2:11" s="7" customFormat="1" ht="12.75">
      <c r="B30" s="19"/>
      <c r="C30" s="19"/>
      <c r="D30" s="25"/>
      <c r="E30" s="121"/>
      <c r="F30" s="25"/>
      <c r="G30" s="25"/>
      <c r="H30" s="121"/>
      <c r="I30" s="23"/>
      <c r="J30" s="20"/>
      <c r="K30" s="121"/>
    </row>
    <row r="31" spans="2:11" s="7" customFormat="1" ht="12.75">
      <c r="B31" s="264" t="s">
        <v>2</v>
      </c>
      <c r="C31" s="276"/>
      <c r="D31" s="20">
        <v>-30000</v>
      </c>
      <c r="E31" s="122">
        <v>4379</v>
      </c>
      <c r="F31" s="23"/>
      <c r="G31" s="20">
        <v>-176000</v>
      </c>
      <c r="H31" s="122">
        <v>-193424</v>
      </c>
      <c r="I31" s="25"/>
      <c r="J31" s="20"/>
      <c r="K31" s="121"/>
    </row>
    <row r="32" spans="2:11" s="7" customFormat="1" ht="12.75">
      <c r="B32" s="19"/>
      <c r="C32" s="19"/>
      <c r="D32" s="22"/>
      <c r="E32" s="124"/>
      <c r="F32" s="23"/>
      <c r="G32" s="22"/>
      <c r="H32" s="124"/>
      <c r="I32" s="23"/>
      <c r="J32" s="20"/>
      <c r="K32" s="121"/>
    </row>
    <row r="33" spans="2:11" s="7" customFormat="1" ht="13.5" thickBot="1">
      <c r="B33" s="178" t="s">
        <v>281</v>
      </c>
      <c r="C33" s="19"/>
      <c r="D33" s="186">
        <f>SUM(D29:D32)</f>
        <v>1419178</v>
      </c>
      <c r="E33" s="139">
        <f>SUM(E29:E32)</f>
        <v>2265924</v>
      </c>
      <c r="F33" s="26"/>
      <c r="G33" s="186">
        <f>SUM(G29:G32)</f>
        <v>1875380</v>
      </c>
      <c r="H33" s="139">
        <f>SUM(H29:H32)</f>
        <v>5796128</v>
      </c>
      <c r="I33" s="26"/>
      <c r="J33" s="20"/>
      <c r="K33" s="121"/>
    </row>
    <row r="34" spans="2:11" s="7" customFormat="1" ht="13.5" thickTop="1">
      <c r="B34" s="19"/>
      <c r="C34" s="19"/>
      <c r="D34" s="26"/>
      <c r="E34" s="193"/>
      <c r="F34" s="26"/>
      <c r="G34" s="23"/>
      <c r="H34" s="162"/>
      <c r="I34" s="26"/>
      <c r="J34" s="20"/>
      <c r="K34" s="162"/>
    </row>
    <row r="35" spans="2:11" ht="12.75">
      <c r="B35" s="207" t="s">
        <v>282</v>
      </c>
      <c r="C35" s="27"/>
      <c r="D35" s="19"/>
      <c r="E35" s="19"/>
      <c r="F35" s="19"/>
      <c r="G35" s="19"/>
      <c r="H35" s="27"/>
      <c r="I35" s="28"/>
      <c r="K35" s="27"/>
    </row>
    <row r="36" spans="3:11" ht="12.75">
      <c r="C36" s="41" t="s">
        <v>188</v>
      </c>
      <c r="D36" s="188">
        <f>Summary!C18</f>
        <v>0.62</v>
      </c>
      <c r="E36" s="188">
        <f>Summary!D18</f>
        <v>1.08</v>
      </c>
      <c r="F36" s="189"/>
      <c r="G36" s="188">
        <f>Summary!F18</f>
        <v>0.81</v>
      </c>
      <c r="H36" s="30">
        <f>Summary!G18</f>
        <v>2.87</v>
      </c>
      <c r="I36" s="31"/>
      <c r="K36" s="30"/>
    </row>
    <row r="37" spans="3:11" s="33" customFormat="1" ht="13.5" thickBot="1">
      <c r="C37" s="41" t="s">
        <v>145</v>
      </c>
      <c r="D37" s="190" t="s">
        <v>39</v>
      </c>
      <c r="E37" s="190" t="s">
        <v>39</v>
      </c>
      <c r="F37" s="19"/>
      <c r="G37" s="190" t="s">
        <v>39</v>
      </c>
      <c r="H37" s="71" t="s">
        <v>39</v>
      </c>
      <c r="I37" s="32"/>
      <c r="J37" s="132"/>
      <c r="K37" s="70"/>
    </row>
    <row r="38" spans="3:11" s="33" customFormat="1" ht="29.25" customHeight="1" thickTop="1">
      <c r="C38" s="273"/>
      <c r="D38" s="273"/>
      <c r="E38" s="273"/>
      <c r="F38" s="273"/>
      <c r="G38" s="273"/>
      <c r="H38" s="273"/>
      <c r="I38" s="273"/>
      <c r="J38" s="132"/>
      <c r="K38" s="32"/>
    </row>
    <row r="39" spans="3:8" ht="12.75">
      <c r="C39" s="33"/>
      <c r="D39" s="188"/>
      <c r="E39" s="188"/>
      <c r="G39" s="188"/>
      <c r="H39" s="30"/>
    </row>
    <row r="40" spans="4:8" ht="12.75">
      <c r="D40" s="21"/>
      <c r="E40" s="21"/>
      <c r="G40" s="21"/>
      <c r="H40" s="159"/>
    </row>
    <row r="41" spans="3:8" ht="12.75">
      <c r="C41" s="128"/>
      <c r="D41" s="21"/>
      <c r="E41" s="21"/>
      <c r="G41" s="21"/>
      <c r="H41" s="159"/>
    </row>
    <row r="42" ht="12.75">
      <c r="C42" s="129"/>
    </row>
    <row r="43" ht="12.75">
      <c r="C43" s="129"/>
    </row>
    <row r="44" ht="12.75">
      <c r="C44" s="129"/>
    </row>
  </sheetData>
  <sheetProtection/>
  <mergeCells count="9">
    <mergeCell ref="B1:H1"/>
    <mergeCell ref="B3:H3"/>
    <mergeCell ref="C38:I38"/>
    <mergeCell ref="B2:H2"/>
    <mergeCell ref="C5:H5"/>
    <mergeCell ref="D10:E10"/>
    <mergeCell ref="G10:H10"/>
    <mergeCell ref="B6:H6"/>
    <mergeCell ref="B7:H7"/>
  </mergeCells>
  <printOptions horizontalCentered="1"/>
  <pageMargins left="0.5" right="0.25" top="0.75" bottom="0.5" header="0.5" footer="0.5"/>
  <pageSetup horizontalDpi="300" verticalDpi="300" orientation="portrait" paperSize="9" scale="90"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B1:H49"/>
  <sheetViews>
    <sheetView view="pageBreakPreview" zoomScaleSheetLayoutView="100" zoomScalePageLayoutView="0" workbookViewId="0" topLeftCell="A1">
      <selection activeCell="C52" sqref="C52"/>
    </sheetView>
  </sheetViews>
  <sheetFormatPr defaultColWidth="9.140625" defaultRowHeight="12.75"/>
  <cols>
    <col min="1" max="1" width="1.7109375" style="7" customWidth="1"/>
    <col min="2" max="2" width="2.7109375" style="7" customWidth="1"/>
    <col min="3" max="3" width="32.57421875" style="7" customWidth="1"/>
    <col min="4" max="5" width="12.7109375" style="7" customWidth="1"/>
    <col min="6" max="6" width="19.28125" style="7" bestFit="1" customWidth="1"/>
    <col min="7" max="8" width="12.7109375" style="7" customWidth="1"/>
    <col min="9" max="16384" width="9.140625" style="7" customWidth="1"/>
  </cols>
  <sheetData>
    <row r="1" spans="2:8" ht="15.75">
      <c r="B1" s="267" t="s">
        <v>144</v>
      </c>
      <c r="C1" s="267"/>
      <c r="D1" s="267"/>
      <c r="E1" s="267"/>
      <c r="F1" s="267"/>
      <c r="G1" s="267"/>
      <c r="H1" s="267"/>
    </row>
    <row r="2" spans="2:8" ht="12.75">
      <c r="B2" s="272" t="s">
        <v>143</v>
      </c>
      <c r="C2" s="272"/>
      <c r="D2" s="272"/>
      <c r="E2" s="272"/>
      <c r="F2" s="272"/>
      <c r="G2" s="272"/>
      <c r="H2" s="272"/>
    </row>
    <row r="3" spans="2:8" ht="12.75">
      <c r="B3" s="268" t="s">
        <v>27</v>
      </c>
      <c r="C3" s="268"/>
      <c r="D3" s="268"/>
      <c r="E3" s="268"/>
      <c r="F3" s="268"/>
      <c r="G3" s="268"/>
      <c r="H3" s="268"/>
    </row>
    <row r="4" spans="3:7" ht="12.75">
      <c r="C4" s="11"/>
      <c r="D4" s="11"/>
      <c r="E4" s="11"/>
      <c r="F4" s="11"/>
      <c r="G4" s="11"/>
    </row>
    <row r="5" ht="12.75">
      <c r="E5" s="11"/>
    </row>
    <row r="6" spans="2:8" ht="12.75">
      <c r="B6" s="272" t="s">
        <v>55</v>
      </c>
      <c r="C6" s="272"/>
      <c r="D6" s="272"/>
      <c r="E6" s="272"/>
      <c r="F6" s="272"/>
      <c r="G6" s="272"/>
      <c r="H6" s="272"/>
    </row>
    <row r="7" spans="2:8" ht="12.75">
      <c r="B7" s="282" t="s">
        <v>276</v>
      </c>
      <c r="C7" s="272"/>
      <c r="D7" s="272"/>
      <c r="E7" s="272"/>
      <c r="F7" s="272"/>
      <c r="G7" s="272"/>
      <c r="H7" s="272"/>
    </row>
    <row r="8" spans="2:8" ht="12.75">
      <c r="B8" s="271" t="s">
        <v>28</v>
      </c>
      <c r="C8" s="271"/>
      <c r="D8" s="271"/>
      <c r="E8" s="271"/>
      <c r="F8" s="271"/>
      <c r="G8" s="271"/>
      <c r="H8" s="271"/>
    </row>
    <row r="9" spans="3:7" ht="12.75">
      <c r="C9" s="2"/>
      <c r="D9" s="2"/>
      <c r="E9" s="2"/>
      <c r="F9" s="2"/>
      <c r="G9" s="2"/>
    </row>
    <row r="10" spans="3:7" ht="12.75">
      <c r="C10" s="5"/>
      <c r="D10" s="5"/>
      <c r="E10" s="5"/>
      <c r="F10" s="5"/>
      <c r="G10" s="5"/>
    </row>
    <row r="11" spans="3:7" ht="12.75">
      <c r="C11" s="5"/>
      <c r="E11" s="272" t="s">
        <v>56</v>
      </c>
      <c r="F11" s="272"/>
      <c r="G11" s="5" t="s">
        <v>57</v>
      </c>
    </row>
    <row r="12" spans="3:8" ht="12.75">
      <c r="C12" s="5"/>
      <c r="D12" s="5" t="s">
        <v>122</v>
      </c>
      <c r="E12" s="5" t="s">
        <v>122</v>
      </c>
      <c r="F12" s="5" t="s">
        <v>180</v>
      </c>
      <c r="G12" s="5" t="s">
        <v>126</v>
      </c>
      <c r="H12" s="5"/>
    </row>
    <row r="13" spans="3:8" ht="12.75">
      <c r="C13" s="5"/>
      <c r="D13" s="5" t="s">
        <v>123</v>
      </c>
      <c r="E13" s="5" t="s">
        <v>124</v>
      </c>
      <c r="F13" s="2" t="s">
        <v>181</v>
      </c>
      <c r="G13" s="5" t="s">
        <v>125</v>
      </c>
      <c r="H13" s="5" t="s">
        <v>58</v>
      </c>
    </row>
    <row r="14" spans="3:8" ht="12.75">
      <c r="C14" s="5"/>
      <c r="D14" s="35" t="s">
        <v>37</v>
      </c>
      <c r="E14" s="35" t="s">
        <v>37</v>
      </c>
      <c r="F14" s="35" t="s">
        <v>37</v>
      </c>
      <c r="G14" s="35" t="s">
        <v>37</v>
      </c>
      <c r="H14" s="35" t="s">
        <v>37</v>
      </c>
    </row>
    <row r="15" ht="12.75">
      <c r="E15" s="36"/>
    </row>
    <row r="16" spans="2:5" ht="12.75">
      <c r="B16" s="206" t="s">
        <v>277</v>
      </c>
      <c r="C16" s="37"/>
      <c r="E16" s="36"/>
    </row>
    <row r="17" ht="12.75">
      <c r="E17" s="36"/>
    </row>
    <row r="18" spans="2:8" ht="12.75">
      <c r="B18" s="7" t="s">
        <v>221</v>
      </c>
      <c r="D18" s="20">
        <v>23056291</v>
      </c>
      <c r="E18" s="38">
        <v>8553773</v>
      </c>
      <c r="F18" s="20">
        <v>55947</v>
      </c>
      <c r="G18" s="20">
        <v>19532544</v>
      </c>
      <c r="H18" s="20">
        <f>SUM(D18:G18)</f>
        <v>51198555</v>
      </c>
    </row>
    <row r="19" spans="4:8" ht="12.75">
      <c r="D19" s="40"/>
      <c r="E19" s="20"/>
      <c r="F19" s="20"/>
      <c r="G19" s="20"/>
      <c r="H19" s="20"/>
    </row>
    <row r="20" spans="2:8" ht="12.75">
      <c r="B20" s="7" t="s">
        <v>173</v>
      </c>
      <c r="D20" s="140">
        <v>0</v>
      </c>
      <c r="E20" s="141">
        <v>0</v>
      </c>
      <c r="F20" s="65">
        <v>126141</v>
      </c>
      <c r="G20" s="65">
        <v>0</v>
      </c>
      <c r="H20" s="66">
        <f>SUM(D20:G20)</f>
        <v>126141</v>
      </c>
    </row>
    <row r="21" spans="4:8" ht="12.75">
      <c r="D21" s="133"/>
      <c r="E21" s="39"/>
      <c r="F21" s="24"/>
      <c r="G21" s="24"/>
      <c r="H21" s="116"/>
    </row>
    <row r="22" spans="2:8" ht="12.75">
      <c r="B22" s="7" t="s">
        <v>203</v>
      </c>
      <c r="D22" s="133">
        <v>0</v>
      </c>
      <c r="E22" s="38">
        <v>-26650</v>
      </c>
      <c r="F22" s="24">
        <v>0</v>
      </c>
      <c r="G22" s="24">
        <v>0</v>
      </c>
      <c r="H22" s="116">
        <f>SUM(D22:G22)</f>
        <v>-26650</v>
      </c>
    </row>
    <row r="23" spans="4:8" ht="12.75">
      <c r="D23" s="133"/>
      <c r="E23" s="23"/>
      <c r="F23" s="23"/>
      <c r="G23" s="23"/>
      <c r="H23" s="134"/>
    </row>
    <row r="24" spans="2:8" ht="12.75">
      <c r="B24" s="7" t="s">
        <v>120</v>
      </c>
      <c r="D24" s="62">
        <v>0</v>
      </c>
      <c r="E24" s="63">
        <v>0</v>
      </c>
      <c r="F24" s="135">
        <v>0</v>
      </c>
      <c r="G24" s="22">
        <f>'Consolidated IS'!G33</f>
        <v>1875380</v>
      </c>
      <c r="H24" s="64">
        <f>SUM(D24:G24)</f>
        <v>1875380</v>
      </c>
    </row>
    <row r="25" spans="2:8" ht="12.75">
      <c r="B25" s="7" t="s">
        <v>170</v>
      </c>
      <c r="D25" s="142">
        <f>SUM(D20:D24)</f>
        <v>0</v>
      </c>
      <c r="E25" s="143">
        <f>SUM(E20:E24)</f>
        <v>-26650</v>
      </c>
      <c r="F25" s="143">
        <f>SUM(F20:F24)</f>
        <v>126141</v>
      </c>
      <c r="G25" s="143">
        <f>SUM(G20:G24)</f>
        <v>1875380</v>
      </c>
      <c r="H25" s="144">
        <f>SUM(H20:H24)</f>
        <v>1974871</v>
      </c>
    </row>
    <row r="26" spans="4:8" ht="12.75">
      <c r="D26" s="24"/>
      <c r="E26" s="24"/>
      <c r="F26" s="24"/>
      <c r="G26" s="24"/>
      <c r="H26" s="24"/>
    </row>
    <row r="27" spans="2:8" ht="13.5" thickBot="1">
      <c r="B27" s="3" t="s">
        <v>278</v>
      </c>
      <c r="C27" s="37"/>
      <c r="D27" s="115">
        <f>SUM(D18:D26)-D25</f>
        <v>23056291</v>
      </c>
      <c r="E27" s="115">
        <f>SUM(E18:E26)-E25</f>
        <v>8527123</v>
      </c>
      <c r="F27" s="115">
        <f>SUM(F18:F26)-F25</f>
        <v>182088</v>
      </c>
      <c r="G27" s="115">
        <f>SUM(G18:G26)-G25</f>
        <v>21407924</v>
      </c>
      <c r="H27" s="115">
        <f>SUM(H18:H26)-H25</f>
        <v>53173426</v>
      </c>
    </row>
    <row r="28" ht="12.75">
      <c r="E28" s="36"/>
    </row>
    <row r="29" ht="12.75">
      <c r="E29" s="36"/>
    </row>
    <row r="30" spans="5:6" ht="12.75">
      <c r="E30" s="36"/>
      <c r="F30" s="119"/>
    </row>
    <row r="31" ht="12.75">
      <c r="E31" s="36"/>
    </row>
    <row r="32" spans="2:5" ht="12.75">
      <c r="B32" s="206" t="s">
        <v>279</v>
      </c>
      <c r="C32" s="37"/>
      <c r="E32" s="36"/>
    </row>
    <row r="33" ht="12.75">
      <c r="E33" s="36"/>
    </row>
    <row r="34" spans="2:8" ht="12.75">
      <c r="B34" s="3" t="s">
        <v>187</v>
      </c>
      <c r="C34" s="3"/>
      <c r="D34" s="90">
        <v>19166667</v>
      </c>
      <c r="E34" s="156">
        <v>1978308</v>
      </c>
      <c r="F34" s="90">
        <v>134892</v>
      </c>
      <c r="G34" s="90">
        <v>13248911</v>
      </c>
      <c r="H34" s="90">
        <v>34528778</v>
      </c>
    </row>
    <row r="35" spans="2:8" ht="12.75">
      <c r="B35" s="3"/>
      <c r="C35" s="3"/>
      <c r="D35" s="210"/>
      <c r="E35" s="90"/>
      <c r="F35" s="90"/>
      <c r="G35" s="90"/>
      <c r="H35" s="90"/>
    </row>
    <row r="36" spans="2:8" ht="12.75">
      <c r="B36" s="3" t="s">
        <v>267</v>
      </c>
      <c r="C36" s="3"/>
      <c r="D36" s="210">
        <v>1469000</v>
      </c>
      <c r="E36" s="90">
        <v>2644200</v>
      </c>
      <c r="F36" s="90">
        <v>0</v>
      </c>
      <c r="G36" s="90">
        <v>0</v>
      </c>
      <c r="H36" s="90">
        <v>4113200</v>
      </c>
    </row>
    <row r="37" spans="2:8" ht="12.75">
      <c r="B37" s="3"/>
      <c r="C37" s="3"/>
      <c r="D37" s="210"/>
      <c r="E37" s="90"/>
      <c r="F37" s="90"/>
      <c r="G37" s="90"/>
      <c r="H37" s="90"/>
    </row>
    <row r="38" spans="2:8" ht="12.75">
      <c r="B38" s="3" t="s">
        <v>288</v>
      </c>
      <c r="C38" s="3"/>
      <c r="D38" s="210">
        <v>2420624</v>
      </c>
      <c r="E38" s="90">
        <v>4115062</v>
      </c>
      <c r="F38" s="90"/>
      <c r="G38" s="90"/>
      <c r="H38" s="90">
        <v>6535686</v>
      </c>
    </row>
    <row r="39" spans="2:8" ht="12.75">
      <c r="B39" s="3"/>
      <c r="C39" s="3"/>
      <c r="D39" s="210"/>
      <c r="E39" s="90"/>
      <c r="F39" s="90"/>
      <c r="G39" s="90"/>
      <c r="H39" s="90"/>
    </row>
    <row r="40" spans="2:8" ht="12.75">
      <c r="B40" s="3" t="s">
        <v>173</v>
      </c>
      <c r="C40" s="3"/>
      <c r="D40" s="211">
        <v>0</v>
      </c>
      <c r="E40" s="212">
        <v>0</v>
      </c>
      <c r="F40" s="68">
        <v>-24258</v>
      </c>
      <c r="G40" s="68">
        <v>0</v>
      </c>
      <c r="H40" s="213">
        <v>-24258</v>
      </c>
    </row>
    <row r="41" spans="2:8" ht="12.75">
      <c r="B41" s="3"/>
      <c r="C41" s="3"/>
      <c r="D41" s="214"/>
      <c r="E41" s="215"/>
      <c r="F41" s="215"/>
      <c r="G41" s="215"/>
      <c r="H41" s="216"/>
    </row>
    <row r="42" spans="2:8" ht="12.75">
      <c r="B42" s="3" t="s">
        <v>120</v>
      </c>
      <c r="C42" s="3"/>
      <c r="D42" s="217">
        <v>0</v>
      </c>
      <c r="E42" s="218">
        <v>0</v>
      </c>
      <c r="F42" s="219">
        <v>0</v>
      </c>
      <c r="G42" s="220">
        <v>5796128</v>
      </c>
      <c r="H42" s="221">
        <v>5796128</v>
      </c>
    </row>
    <row r="43" spans="2:8" ht="12.75">
      <c r="B43" s="3" t="s">
        <v>170</v>
      </c>
      <c r="C43" s="3"/>
      <c r="D43" s="222">
        <v>0</v>
      </c>
      <c r="E43" s="223">
        <v>0</v>
      </c>
      <c r="F43" s="223">
        <v>-24258</v>
      </c>
      <c r="G43" s="223">
        <v>5796128</v>
      </c>
      <c r="H43" s="224">
        <v>5771870</v>
      </c>
    </row>
    <row r="44" spans="2:8" ht="12.75">
      <c r="B44" s="3"/>
      <c r="C44" s="3"/>
      <c r="D44" s="61"/>
      <c r="E44" s="61"/>
      <c r="F44" s="61"/>
      <c r="G44" s="61"/>
      <c r="H44" s="61"/>
    </row>
    <row r="45" spans="2:8" ht="12.75">
      <c r="B45" s="3" t="s">
        <v>268</v>
      </c>
      <c r="C45" s="3"/>
      <c r="D45" s="61">
        <v>0</v>
      </c>
      <c r="E45" s="61">
        <v>0</v>
      </c>
      <c r="F45" s="61">
        <v>0</v>
      </c>
      <c r="G45" s="61">
        <v>-1238140</v>
      </c>
      <c r="H45" s="90">
        <v>-1238140</v>
      </c>
    </row>
    <row r="46" spans="2:8" ht="12.75">
      <c r="B46" s="3"/>
      <c r="C46" s="3"/>
      <c r="D46" s="112"/>
      <c r="E46" s="225"/>
      <c r="F46" s="112"/>
      <c r="G46" s="90"/>
      <c r="H46" s="90"/>
    </row>
    <row r="47" spans="2:8" ht="13.5" thickBot="1">
      <c r="B47" s="3" t="s">
        <v>280</v>
      </c>
      <c r="C47" s="1"/>
      <c r="D47" s="226">
        <v>23056291</v>
      </c>
      <c r="E47" s="226">
        <v>8737570</v>
      </c>
      <c r="F47" s="226">
        <v>110634</v>
      </c>
      <c r="G47" s="226">
        <v>17806899</v>
      </c>
      <c r="H47" s="226">
        <v>49711394</v>
      </c>
    </row>
    <row r="48" spans="2:8" ht="12.75">
      <c r="B48" s="19"/>
      <c r="C48" s="19"/>
      <c r="D48" s="208"/>
      <c r="E48" s="19"/>
      <c r="F48" s="209"/>
      <c r="G48" s="19"/>
      <c r="H48" s="19"/>
    </row>
    <row r="49" spans="2:8" ht="12.75">
      <c r="B49" s="7" t="s">
        <v>297</v>
      </c>
      <c r="C49" s="283" t="s">
        <v>298</v>
      </c>
      <c r="D49" s="283"/>
      <c r="E49" s="283"/>
      <c r="F49" s="283"/>
      <c r="G49" s="283"/>
      <c r="H49" s="283"/>
    </row>
  </sheetData>
  <sheetProtection/>
  <mergeCells count="8">
    <mergeCell ref="C49:H49"/>
    <mergeCell ref="B1:H1"/>
    <mergeCell ref="B3:H3"/>
    <mergeCell ref="B2:H2"/>
    <mergeCell ref="E11:F11"/>
    <mergeCell ref="B8:H8"/>
    <mergeCell ref="B6:H6"/>
    <mergeCell ref="B7:H7"/>
  </mergeCells>
  <printOptions horizontalCentered="1"/>
  <pageMargins left="0.5" right="0.25" top="1" bottom="0.5" header="0.5" footer="0.5"/>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H69"/>
  <sheetViews>
    <sheetView tabSelected="1" view="pageBreakPreview" zoomScaleSheetLayoutView="100" zoomScalePageLayoutView="0" workbookViewId="0" topLeftCell="A13">
      <selection activeCell="F22" sqref="F22"/>
    </sheetView>
  </sheetViews>
  <sheetFormatPr defaultColWidth="9.140625" defaultRowHeight="12.75"/>
  <cols>
    <col min="1" max="1" width="1.7109375" style="7" customWidth="1"/>
    <col min="2" max="2" width="2.7109375" style="7" customWidth="1"/>
    <col min="3" max="3" width="48.7109375" style="7" customWidth="1"/>
    <col min="4" max="5" width="17.7109375" style="7" customWidth="1"/>
    <col min="6" max="6" width="9.140625" style="7" customWidth="1"/>
    <col min="7" max="7" width="5.140625" style="7" customWidth="1"/>
    <col min="8" max="16384" width="9.140625" style="7" customWidth="1"/>
  </cols>
  <sheetData>
    <row r="1" spans="2:5" ht="15.75">
      <c r="B1" s="267" t="s">
        <v>144</v>
      </c>
      <c r="C1" s="267"/>
      <c r="D1" s="267"/>
      <c r="E1" s="267"/>
    </row>
    <row r="2" spans="2:5" ht="12.75">
      <c r="B2" s="272" t="s">
        <v>143</v>
      </c>
      <c r="C2" s="272"/>
      <c r="D2" s="272"/>
      <c r="E2" s="272"/>
    </row>
    <row r="3" spans="2:5" ht="12.75">
      <c r="B3" s="268" t="s">
        <v>27</v>
      </c>
      <c r="C3" s="268"/>
      <c r="D3" s="268"/>
      <c r="E3" s="268"/>
    </row>
    <row r="4" spans="2:5" ht="12.75">
      <c r="B4" s="272"/>
      <c r="C4" s="272"/>
      <c r="D4" s="272"/>
      <c r="E4" s="272"/>
    </row>
    <row r="5" spans="2:5" ht="12.75">
      <c r="B5" s="272" t="s">
        <v>215</v>
      </c>
      <c r="C5" s="272"/>
      <c r="D5" s="272"/>
      <c r="E5" s="272"/>
    </row>
    <row r="6" spans="1:7" ht="12.75">
      <c r="A6" s="6"/>
      <c r="B6" s="286" t="s">
        <v>276</v>
      </c>
      <c r="C6" s="286"/>
      <c r="D6" s="286"/>
      <c r="E6" s="286"/>
      <c r="F6" s="6"/>
      <c r="G6" s="6"/>
    </row>
    <row r="7" spans="2:8" ht="12.75">
      <c r="B7" s="271" t="s">
        <v>28</v>
      </c>
      <c r="C7" s="271"/>
      <c r="D7" s="271"/>
      <c r="E7" s="271"/>
      <c r="F7" s="163"/>
      <c r="G7" s="163"/>
      <c r="H7" s="163"/>
    </row>
    <row r="8" spans="2:5" ht="12.75">
      <c r="B8" s="161"/>
      <c r="C8" s="161"/>
      <c r="D8" s="184"/>
      <c r="E8" s="161"/>
    </row>
    <row r="9" spans="2:5" ht="12.75">
      <c r="B9" s="5"/>
      <c r="C9" s="5"/>
      <c r="D9" s="5" t="s">
        <v>29</v>
      </c>
      <c r="E9" s="5" t="s">
        <v>30</v>
      </c>
    </row>
    <row r="10" spans="4:5" ht="12.75">
      <c r="D10" s="5" t="s">
        <v>31</v>
      </c>
      <c r="E10" s="5" t="s">
        <v>32</v>
      </c>
    </row>
    <row r="11" spans="4:5" ht="12.75">
      <c r="D11" s="5" t="s">
        <v>35</v>
      </c>
      <c r="E11" s="5" t="s">
        <v>36</v>
      </c>
    </row>
    <row r="12" spans="4:5" ht="12.75">
      <c r="D12" s="56">
        <f>'Consolidated IS'!G14</f>
        <v>39721</v>
      </c>
      <c r="E12" s="56">
        <f>'Consolidated IS'!H14</f>
        <v>39355</v>
      </c>
    </row>
    <row r="13" spans="4:5" ht="12.75">
      <c r="D13" s="57" t="s">
        <v>37</v>
      </c>
      <c r="E13" s="15" t="s">
        <v>37</v>
      </c>
    </row>
    <row r="14" spans="2:5" ht="12.75">
      <c r="B14" s="37" t="s">
        <v>207</v>
      </c>
      <c r="C14" s="37"/>
      <c r="D14" s="24"/>
      <c r="E14" s="24"/>
    </row>
    <row r="15" spans="3:5" ht="12.75">
      <c r="C15" s="58" t="s">
        <v>110</v>
      </c>
      <c r="D15" s="40">
        <f>'Consolidated IS'!G29</f>
        <v>2051380</v>
      </c>
      <c r="E15" s="40">
        <f>'Consolidated IS'!H29</f>
        <v>5989552</v>
      </c>
    </row>
    <row r="16" spans="4:5" ht="12.75">
      <c r="D16" s="24"/>
      <c r="E16" s="24"/>
    </row>
    <row r="17" spans="2:5" ht="12.75">
      <c r="B17" s="126" t="s">
        <v>141</v>
      </c>
      <c r="D17" s="24"/>
      <c r="E17" s="24"/>
    </row>
    <row r="18" spans="3:5" ht="12.75">
      <c r="C18" s="3" t="s">
        <v>183</v>
      </c>
      <c r="D18" s="24">
        <v>3356212</v>
      </c>
      <c r="E18" s="121">
        <v>2840838</v>
      </c>
    </row>
    <row r="19" spans="3:5" ht="12.75">
      <c r="C19" s="3" t="s">
        <v>137</v>
      </c>
      <c r="D19" s="24">
        <v>395794.56</v>
      </c>
      <c r="E19" s="121">
        <v>649191</v>
      </c>
    </row>
    <row r="20" spans="3:5" ht="12.75">
      <c r="C20" s="3" t="s">
        <v>289</v>
      </c>
      <c r="D20" s="21">
        <v>0</v>
      </c>
      <c r="E20" s="121">
        <v>-184407</v>
      </c>
    </row>
    <row r="21" spans="3:5" ht="12.75">
      <c r="C21" s="3" t="s">
        <v>290</v>
      </c>
      <c r="D21" s="253">
        <v>-484294</v>
      </c>
      <c r="E21" s="121">
        <v>2916</v>
      </c>
    </row>
    <row r="22" spans="3:5" ht="12.75">
      <c r="C22" s="3" t="s">
        <v>266</v>
      </c>
      <c r="D22" s="24">
        <v>0</v>
      </c>
      <c r="E22" s="121">
        <v>-206876</v>
      </c>
    </row>
    <row r="23" spans="3:5" ht="12.75">
      <c r="C23" s="3" t="s">
        <v>47</v>
      </c>
      <c r="D23" s="261">
        <v>-294769</v>
      </c>
      <c r="E23" s="124">
        <v>-208117</v>
      </c>
    </row>
    <row r="24" spans="2:5" ht="12.75">
      <c r="B24" s="7" t="s">
        <v>48</v>
      </c>
      <c r="D24" s="24">
        <f>SUM(D15:D23)</f>
        <v>5024323.56</v>
      </c>
      <c r="E24" s="61">
        <f>SUM(E15:E23)</f>
        <v>8883097</v>
      </c>
    </row>
    <row r="25" spans="4:5" ht="12.75">
      <c r="D25" s="24"/>
      <c r="E25" s="24"/>
    </row>
    <row r="26" spans="3:5" ht="12.75">
      <c r="C26" s="7" t="s">
        <v>269</v>
      </c>
      <c r="D26" s="227">
        <v>-2182125</v>
      </c>
      <c r="E26" s="121">
        <v>1132578</v>
      </c>
    </row>
    <row r="27" spans="3:5" ht="12.75">
      <c r="C27" s="260" t="s">
        <v>303</v>
      </c>
      <c r="D27" s="24">
        <v>2466553</v>
      </c>
      <c r="E27" s="121">
        <v>-2797332</v>
      </c>
    </row>
    <row r="28" spans="3:5" ht="12.75">
      <c r="C28" s="7" t="s">
        <v>220</v>
      </c>
      <c r="D28" s="22">
        <v>-1838145.6</v>
      </c>
      <c r="E28" s="124">
        <v>54902</v>
      </c>
    </row>
    <row r="29" spans="2:5" ht="12.75">
      <c r="B29" s="7" t="s">
        <v>206</v>
      </c>
      <c r="D29" s="24">
        <f>SUM(D24:D28)</f>
        <v>3470605.9599999995</v>
      </c>
      <c r="E29" s="61">
        <f>SUM(E24:E28)</f>
        <v>7273245</v>
      </c>
    </row>
    <row r="30" spans="3:5" ht="12.75">
      <c r="C30" s="126" t="s">
        <v>184</v>
      </c>
      <c r="D30" s="24">
        <v>73873</v>
      </c>
      <c r="E30" s="121">
        <v>305636.2</v>
      </c>
    </row>
    <row r="31" spans="3:5" ht="12.75">
      <c r="C31" s="7" t="s">
        <v>49</v>
      </c>
      <c r="D31" s="24">
        <v>-410769</v>
      </c>
      <c r="E31" s="121">
        <v>-499452</v>
      </c>
    </row>
    <row r="32" spans="2:5" ht="12.75">
      <c r="B32" s="7" t="s">
        <v>136</v>
      </c>
      <c r="D32" s="65">
        <f>SUM(D29:D31)</f>
        <v>3133709.9599999995</v>
      </c>
      <c r="E32" s="68">
        <f>SUM(E29:E31)</f>
        <v>7079429.2</v>
      </c>
    </row>
    <row r="33" spans="4:5" ht="12.75">
      <c r="D33" s="59"/>
      <c r="E33" s="59"/>
    </row>
    <row r="34" spans="2:5" ht="12.75">
      <c r="B34" s="37" t="s">
        <v>208</v>
      </c>
      <c r="D34" s="24"/>
      <c r="E34" s="24"/>
    </row>
    <row r="35" spans="3:5" ht="12.75">
      <c r="C35" s="7" t="s">
        <v>51</v>
      </c>
      <c r="D35" s="160">
        <v>-2357732.855</v>
      </c>
      <c r="E35" s="145">
        <v>-2016287</v>
      </c>
    </row>
    <row r="36" spans="3:5" ht="12.75">
      <c r="C36" s="7" t="s">
        <v>142</v>
      </c>
      <c r="D36" s="317">
        <v>294769</v>
      </c>
      <c r="E36" s="147">
        <v>208117</v>
      </c>
    </row>
    <row r="37" spans="3:5" ht="12.75">
      <c r="C37" s="7" t="s">
        <v>168</v>
      </c>
      <c r="D37" s="117">
        <v>0</v>
      </c>
      <c r="E37" s="152">
        <v>354000</v>
      </c>
    </row>
    <row r="38" spans="2:5" ht="12.75">
      <c r="B38" s="7" t="s">
        <v>140</v>
      </c>
      <c r="D38" s="24">
        <f>SUM(D35:D37)</f>
        <v>-2062963.855</v>
      </c>
      <c r="E38" s="61">
        <f>SUM(E35:E37)</f>
        <v>-1454170</v>
      </c>
    </row>
    <row r="39" spans="4:5" ht="12.75">
      <c r="D39" s="24"/>
      <c r="E39" s="24"/>
    </row>
    <row r="40" spans="2:5" ht="12.75">
      <c r="B40" s="37" t="s">
        <v>209</v>
      </c>
      <c r="D40" s="59"/>
      <c r="E40" s="59"/>
    </row>
    <row r="41" spans="3:5" ht="12.75">
      <c r="C41" s="7" t="s">
        <v>50</v>
      </c>
      <c r="D41" s="67">
        <v>-395794.56</v>
      </c>
      <c r="E41" s="145">
        <v>-649191</v>
      </c>
    </row>
    <row r="42" spans="3:5" ht="12.75">
      <c r="C42" s="7" t="s">
        <v>72</v>
      </c>
      <c r="D42" s="51">
        <v>0</v>
      </c>
      <c r="E42" s="147">
        <v>-2388140</v>
      </c>
    </row>
    <row r="43" spans="3:5" ht="12.75">
      <c r="C43" s="7" t="s">
        <v>204</v>
      </c>
      <c r="D43" s="51">
        <v>-26650.150000000373</v>
      </c>
      <c r="E43" s="51">
        <v>0</v>
      </c>
    </row>
    <row r="44" spans="3:5" ht="12.75">
      <c r="C44" s="7" t="s">
        <v>189</v>
      </c>
      <c r="D44" s="51">
        <v>0</v>
      </c>
      <c r="E44" s="51">
        <v>770263</v>
      </c>
    </row>
    <row r="45" spans="3:5" ht="12.75">
      <c r="C45" s="7" t="s">
        <v>291</v>
      </c>
      <c r="D45" s="185">
        <v>0</v>
      </c>
      <c r="E45" s="51">
        <v>4113200</v>
      </c>
    </row>
    <row r="46" spans="3:5" ht="12.75">
      <c r="C46" s="7" t="s">
        <v>10</v>
      </c>
      <c r="D46" s="51">
        <v>-805277.33</v>
      </c>
      <c r="E46" s="147">
        <v>-1451786</v>
      </c>
    </row>
    <row r="47" spans="3:5" ht="12.75">
      <c r="C47" s="7" t="s">
        <v>9</v>
      </c>
      <c r="D47" s="51">
        <v>-2078143.77</v>
      </c>
      <c r="E47" s="147">
        <v>-2457852</v>
      </c>
    </row>
    <row r="48" spans="3:5" ht="12.75">
      <c r="C48" s="126" t="s">
        <v>271</v>
      </c>
      <c r="D48" s="117">
        <v>-1720000</v>
      </c>
      <c r="E48" s="152">
        <v>-368000</v>
      </c>
    </row>
    <row r="49" spans="2:5" ht="12.75">
      <c r="B49" s="7" t="s">
        <v>210</v>
      </c>
      <c r="D49" s="65">
        <f>SUM(D41:D48)</f>
        <v>-5025865.8100000005</v>
      </c>
      <c r="E49" s="68">
        <f>SUM(E41:E48)</f>
        <v>-2431506</v>
      </c>
    </row>
    <row r="50" spans="4:5" ht="12.75">
      <c r="D50" s="24"/>
      <c r="E50" s="61"/>
    </row>
    <row r="51" spans="2:5" ht="12.75">
      <c r="B51" s="4" t="s">
        <v>211</v>
      </c>
      <c r="C51" s="260"/>
      <c r="D51" s="261">
        <v>107304</v>
      </c>
      <c r="E51" s="262">
        <v>55346</v>
      </c>
    </row>
    <row r="52" spans="2:5" ht="12.75">
      <c r="B52" s="4"/>
      <c r="C52" s="260"/>
      <c r="D52" s="253"/>
      <c r="E52" s="263"/>
    </row>
    <row r="53" spans="2:5" ht="12.75">
      <c r="B53" s="4" t="s">
        <v>265</v>
      </c>
      <c r="C53" s="4"/>
      <c r="D53" s="253">
        <f>D32+D38+D49+D51</f>
        <v>-3847815.705000001</v>
      </c>
      <c r="E53" s="253">
        <f>E32+E38+E49+E51</f>
        <v>3249099.2</v>
      </c>
    </row>
    <row r="54" spans="4:5" ht="12.75">
      <c r="D54" s="24"/>
      <c r="E54" s="24"/>
    </row>
    <row r="55" spans="2:5" ht="12.75">
      <c r="B55" s="3" t="s">
        <v>52</v>
      </c>
      <c r="C55" s="3"/>
      <c r="D55" s="24">
        <v>17758324</v>
      </c>
      <c r="E55" s="121">
        <v>10263583</v>
      </c>
    </row>
    <row r="56" spans="2:5" ht="12.75">
      <c r="B56" s="3"/>
      <c r="C56" s="3"/>
      <c r="D56" s="24"/>
      <c r="E56" s="24"/>
    </row>
    <row r="57" spans="2:5" ht="13.5" thickBot="1">
      <c r="B57" s="3" t="s">
        <v>53</v>
      </c>
      <c r="C57" s="3"/>
      <c r="D57" s="186">
        <f>SUM(D53:D56)</f>
        <v>13910508.294999998</v>
      </c>
      <c r="E57" s="118">
        <f>SUM(E53:E55)</f>
        <v>13512682.2</v>
      </c>
    </row>
    <row r="58" spans="2:5" ht="13.5" thickTop="1">
      <c r="B58" s="37"/>
      <c r="D58" s="59"/>
      <c r="E58" s="59"/>
    </row>
    <row r="59" spans="2:5" ht="12.75">
      <c r="B59" s="72" t="s">
        <v>54</v>
      </c>
      <c r="D59" s="59"/>
      <c r="E59" s="59"/>
    </row>
    <row r="60" spans="2:5" ht="12.75">
      <c r="B60" s="3" t="s">
        <v>295</v>
      </c>
      <c r="C60" s="3"/>
      <c r="D60" s="233">
        <v>0</v>
      </c>
      <c r="E60" s="258">
        <v>550450</v>
      </c>
    </row>
    <row r="61" spans="2:5" ht="12.75">
      <c r="B61" s="3" t="s">
        <v>205</v>
      </c>
      <c r="D61" s="234">
        <v>8277038</v>
      </c>
      <c r="E61" s="258">
        <v>9071835</v>
      </c>
    </row>
    <row r="62" spans="2:5" ht="12.75">
      <c r="B62" s="7" t="s">
        <v>43</v>
      </c>
      <c r="D62" s="234">
        <f>D63-D61</f>
        <v>5633470</v>
      </c>
      <c r="E62" s="258">
        <f>+E63-E60-E61</f>
        <v>3890397.1999999993</v>
      </c>
    </row>
    <row r="63" spans="4:5" ht="13.5" thickBot="1">
      <c r="D63" s="235">
        <f>'Balance Sheet'!C24</f>
        <v>13910508</v>
      </c>
      <c r="E63" s="259">
        <f>E57</f>
        <v>13512682.2</v>
      </c>
    </row>
    <row r="64" spans="2:5" s="33" customFormat="1" ht="13.5" thickTop="1">
      <c r="B64" s="284"/>
      <c r="C64" s="285"/>
      <c r="D64" s="285"/>
      <c r="E64" s="285"/>
    </row>
    <row r="65" spans="2:5" ht="25.5" customHeight="1">
      <c r="B65" s="33"/>
      <c r="C65" s="33"/>
      <c r="D65" s="59"/>
      <c r="E65" s="59"/>
    </row>
    <row r="66" spans="4:5" ht="12.75">
      <c r="D66" s="24"/>
      <c r="E66" s="24"/>
    </row>
    <row r="67" ht="12.75">
      <c r="D67" s="34"/>
    </row>
    <row r="69" ht="12.75">
      <c r="D69" s="60"/>
    </row>
  </sheetData>
  <sheetProtection/>
  <mergeCells count="8">
    <mergeCell ref="B5:E5"/>
    <mergeCell ref="B7:E7"/>
    <mergeCell ref="B64:E64"/>
    <mergeCell ref="B1:E1"/>
    <mergeCell ref="B3:E3"/>
    <mergeCell ref="B4:E4"/>
    <mergeCell ref="B6:E6"/>
    <mergeCell ref="B2:E2"/>
  </mergeCells>
  <printOptions horizontalCentered="1"/>
  <pageMargins left="0.75" right="0.25" top="0.75" bottom="0.5" header="0.5" footer="0.5"/>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M113"/>
  <sheetViews>
    <sheetView showGridLines="0" view="pageBreakPreview" zoomScaleSheetLayoutView="100" zoomScalePageLayoutView="0" workbookViewId="0" topLeftCell="A1">
      <selection activeCell="F88" sqref="F88:F89"/>
    </sheetView>
  </sheetViews>
  <sheetFormatPr defaultColWidth="9.140625" defaultRowHeight="12.75" customHeight="1"/>
  <cols>
    <col min="1" max="1" width="4.7109375" style="11" customWidth="1"/>
    <col min="2" max="2" width="5.7109375" style="7" customWidth="1"/>
    <col min="3" max="4" width="8.7109375" style="7" customWidth="1"/>
    <col min="5" max="7" width="15.7109375" style="7" customWidth="1"/>
    <col min="8" max="8" width="1.7109375" style="7" customWidth="1"/>
    <col min="9" max="10" width="15.7109375" style="7" customWidth="1"/>
    <col min="11" max="11" width="1.7109375" style="7" customWidth="1"/>
    <col min="12" max="16384" width="9.140625" style="7" customWidth="1"/>
  </cols>
  <sheetData>
    <row r="1" spans="1:10" ht="15.75">
      <c r="A1" s="281" t="s">
        <v>144</v>
      </c>
      <c r="B1" s="281"/>
      <c r="C1" s="281"/>
      <c r="D1" s="281"/>
      <c r="E1" s="281"/>
      <c r="F1" s="281"/>
      <c r="G1" s="281"/>
      <c r="H1" s="281"/>
      <c r="I1" s="281"/>
      <c r="J1" s="281"/>
    </row>
    <row r="2" spans="1:10" ht="12.75" customHeight="1">
      <c r="A2" s="282" t="s">
        <v>143</v>
      </c>
      <c r="B2" s="282"/>
      <c r="C2" s="282"/>
      <c r="D2" s="282"/>
      <c r="E2" s="282"/>
      <c r="F2" s="282"/>
      <c r="G2" s="282"/>
      <c r="H2" s="282"/>
      <c r="I2" s="282"/>
      <c r="J2" s="282"/>
    </row>
    <row r="3" spans="1:10" ht="12.75" customHeight="1">
      <c r="A3" s="280" t="s">
        <v>27</v>
      </c>
      <c r="B3" s="280"/>
      <c r="C3" s="280"/>
      <c r="D3" s="280"/>
      <c r="E3" s="280"/>
      <c r="F3" s="280"/>
      <c r="G3" s="280"/>
      <c r="H3" s="280"/>
      <c r="I3" s="280"/>
      <c r="J3" s="280"/>
    </row>
    <row r="4" spans="1:10" ht="12.75" customHeight="1">
      <c r="A4" s="73"/>
      <c r="B4" s="73"/>
      <c r="C4" s="73"/>
      <c r="D4" s="73"/>
      <c r="E4" s="73"/>
      <c r="F4" s="73"/>
      <c r="G4" s="73"/>
      <c r="H4" s="73"/>
      <c r="I4" s="73"/>
      <c r="J4" s="73"/>
    </row>
    <row r="5" spans="1:10" s="3" customFormat="1" ht="12.75" customHeight="1">
      <c r="A5" s="282" t="s">
        <v>292</v>
      </c>
      <c r="B5" s="282"/>
      <c r="C5" s="282"/>
      <c r="D5" s="282"/>
      <c r="E5" s="282"/>
      <c r="F5" s="282"/>
      <c r="G5" s="282"/>
      <c r="H5" s="282"/>
      <c r="I5" s="282"/>
      <c r="J5" s="282"/>
    </row>
    <row r="6" spans="1:10" s="3" customFormat="1" ht="12.75" customHeight="1">
      <c r="A6" s="2"/>
      <c r="B6" s="2"/>
      <c r="C6" s="2"/>
      <c r="D6" s="2"/>
      <c r="E6" s="2"/>
      <c r="F6" s="2"/>
      <c r="G6" s="2"/>
      <c r="H6" s="2"/>
      <c r="I6" s="2"/>
      <c r="J6" s="2"/>
    </row>
    <row r="7" spans="1:10" ht="12.75" customHeight="1">
      <c r="A7" s="96" t="s">
        <v>59</v>
      </c>
      <c r="B7" s="74" t="s">
        <v>60</v>
      </c>
      <c r="C7" s="75"/>
      <c r="D7" s="75"/>
      <c r="E7" s="75"/>
      <c r="F7" s="75"/>
      <c r="G7" s="75"/>
      <c r="H7" s="75"/>
      <c r="I7" s="75"/>
      <c r="J7" s="75"/>
    </row>
    <row r="8" spans="1:10" ht="12.75" customHeight="1">
      <c r="A8" s="82"/>
      <c r="B8" s="75"/>
      <c r="C8" s="75"/>
      <c r="D8" s="75"/>
      <c r="E8" s="75"/>
      <c r="F8" s="75"/>
      <c r="G8" s="75"/>
      <c r="H8" s="75"/>
      <c r="I8" s="75"/>
      <c r="J8" s="75"/>
    </row>
    <row r="9" spans="1:10" ht="12.75" customHeight="1">
      <c r="A9" s="96" t="s">
        <v>61</v>
      </c>
      <c r="B9" s="74" t="s">
        <v>21</v>
      </c>
      <c r="C9" s="75"/>
      <c r="D9" s="75"/>
      <c r="E9" s="75"/>
      <c r="F9" s="75"/>
      <c r="G9" s="75"/>
      <c r="H9" s="75"/>
      <c r="I9" s="75"/>
      <c r="J9" s="75"/>
    </row>
    <row r="10" spans="1:10" ht="12.75" customHeight="1">
      <c r="A10" s="82"/>
      <c r="B10" s="287" t="s">
        <v>262</v>
      </c>
      <c r="C10" s="287"/>
      <c r="D10" s="287"/>
      <c r="E10" s="287"/>
      <c r="F10" s="287"/>
      <c r="G10" s="287"/>
      <c r="H10" s="287"/>
      <c r="I10" s="287"/>
      <c r="J10" s="287"/>
    </row>
    <row r="11" spans="1:10" ht="12.75" customHeight="1">
      <c r="A11" s="82"/>
      <c r="B11" s="288"/>
      <c r="C11" s="288"/>
      <c r="D11" s="288"/>
      <c r="E11" s="288"/>
      <c r="F11" s="288"/>
      <c r="G11" s="288"/>
      <c r="H11" s="288"/>
      <c r="I11" s="288"/>
      <c r="J11" s="288"/>
    </row>
    <row r="12" spans="1:10" ht="26.25" customHeight="1">
      <c r="A12" s="82"/>
      <c r="B12" s="288"/>
      <c r="C12" s="288"/>
      <c r="D12" s="288"/>
      <c r="E12" s="288"/>
      <c r="F12" s="288"/>
      <c r="G12" s="288"/>
      <c r="H12" s="288"/>
      <c r="I12" s="288"/>
      <c r="J12" s="288"/>
    </row>
    <row r="13" spans="1:10" ht="12.75">
      <c r="A13" s="82"/>
      <c r="B13" s="107"/>
      <c r="C13" s="107"/>
      <c r="D13" s="107"/>
      <c r="E13" s="107"/>
      <c r="F13" s="107"/>
      <c r="G13" s="107"/>
      <c r="H13" s="107"/>
      <c r="I13" s="107"/>
      <c r="J13" s="107"/>
    </row>
    <row r="14" spans="1:10" ht="12.75" customHeight="1">
      <c r="A14" s="82"/>
      <c r="B14" s="289" t="s">
        <v>258</v>
      </c>
      <c r="C14" s="289"/>
      <c r="D14" s="289"/>
      <c r="E14" s="289"/>
      <c r="F14" s="289"/>
      <c r="G14" s="289"/>
      <c r="H14" s="289"/>
      <c r="I14" s="289"/>
      <c r="J14" s="289"/>
    </row>
    <row r="15" spans="1:10" ht="12.75" customHeight="1">
      <c r="A15" s="82"/>
      <c r="B15" s="289"/>
      <c r="C15" s="289"/>
      <c r="D15" s="289"/>
      <c r="E15" s="289"/>
      <c r="F15" s="289"/>
      <c r="G15" s="289"/>
      <c r="H15" s="289"/>
      <c r="I15" s="289"/>
      <c r="J15" s="289"/>
    </row>
    <row r="16" spans="1:10" ht="12.75" customHeight="1">
      <c r="A16" s="82"/>
      <c r="B16" s="228"/>
      <c r="C16" s="228"/>
      <c r="D16" s="228"/>
      <c r="E16" s="228"/>
      <c r="F16" s="228"/>
      <c r="G16" s="228"/>
      <c r="H16" s="228"/>
      <c r="I16" s="228"/>
      <c r="J16" s="229" t="s">
        <v>227</v>
      </c>
    </row>
    <row r="17" spans="1:10" ht="12.75" customHeight="1">
      <c r="A17" s="82"/>
      <c r="B17" s="291" t="s">
        <v>228</v>
      </c>
      <c r="C17" s="291"/>
      <c r="D17" s="291" t="s">
        <v>233</v>
      </c>
      <c r="E17" s="291"/>
      <c r="F17" s="291"/>
      <c r="G17" s="291"/>
      <c r="H17" s="291"/>
      <c r="I17" s="291"/>
      <c r="J17" s="230" t="s">
        <v>257</v>
      </c>
    </row>
    <row r="18" spans="1:10" ht="12.75" customHeight="1">
      <c r="A18" s="82"/>
      <c r="B18" s="291" t="s">
        <v>229</v>
      </c>
      <c r="C18" s="291"/>
      <c r="D18" s="291" t="s">
        <v>234</v>
      </c>
      <c r="E18" s="291"/>
      <c r="F18" s="291"/>
      <c r="G18" s="291"/>
      <c r="H18" s="291"/>
      <c r="I18" s="291"/>
      <c r="J18" s="230" t="s">
        <v>257</v>
      </c>
    </row>
    <row r="19" spans="1:10" ht="12.75" customHeight="1">
      <c r="A19" s="82"/>
      <c r="B19" s="291" t="s">
        <v>230</v>
      </c>
      <c r="C19" s="291"/>
      <c r="D19" s="291" t="s">
        <v>235</v>
      </c>
      <c r="E19" s="291"/>
      <c r="F19" s="291"/>
      <c r="G19" s="291"/>
      <c r="H19" s="291"/>
      <c r="I19" s="291"/>
      <c r="J19" s="230" t="s">
        <v>257</v>
      </c>
    </row>
    <row r="20" spans="1:10" ht="12.75" customHeight="1">
      <c r="A20" s="82"/>
      <c r="B20" s="291" t="s">
        <v>231</v>
      </c>
      <c r="C20" s="291"/>
      <c r="D20" s="291" t="s">
        <v>38</v>
      </c>
      <c r="E20" s="291"/>
      <c r="F20" s="291"/>
      <c r="G20" s="291"/>
      <c r="H20" s="291"/>
      <c r="I20" s="291"/>
      <c r="J20" s="230" t="s">
        <v>257</v>
      </c>
    </row>
    <row r="21" spans="1:10" ht="12.75" customHeight="1">
      <c r="A21" s="82"/>
      <c r="B21" s="291" t="s">
        <v>232</v>
      </c>
      <c r="C21" s="291"/>
      <c r="D21" s="291" t="s">
        <v>236</v>
      </c>
      <c r="E21" s="291"/>
      <c r="F21" s="291"/>
      <c r="G21" s="291"/>
      <c r="H21" s="291"/>
      <c r="I21" s="291"/>
      <c r="J21" s="230" t="s">
        <v>257</v>
      </c>
    </row>
    <row r="22" spans="1:10" ht="12.75" customHeight="1">
      <c r="A22" s="82"/>
      <c r="B22" s="291" t="s">
        <v>304</v>
      </c>
      <c r="C22" s="291"/>
      <c r="D22" s="291"/>
      <c r="E22" s="231" t="s">
        <v>237</v>
      </c>
      <c r="F22" s="231"/>
      <c r="G22" s="231"/>
      <c r="H22" s="231"/>
      <c r="I22" s="231"/>
      <c r="J22" s="230" t="s">
        <v>257</v>
      </c>
    </row>
    <row r="23" spans="1:10" ht="12.75" customHeight="1">
      <c r="A23" s="82"/>
      <c r="B23" s="291"/>
      <c r="C23" s="291"/>
      <c r="D23" s="231"/>
      <c r="E23" s="232" t="s">
        <v>238</v>
      </c>
      <c r="F23" s="231"/>
      <c r="G23" s="231"/>
      <c r="H23" s="231"/>
      <c r="I23" s="231"/>
      <c r="J23" s="228"/>
    </row>
    <row r="24" spans="1:10" ht="12.75" customHeight="1">
      <c r="A24" s="82"/>
      <c r="B24" s="291" t="s">
        <v>239</v>
      </c>
      <c r="C24" s="291"/>
      <c r="D24" s="291" t="s">
        <v>241</v>
      </c>
      <c r="E24" s="291"/>
      <c r="F24" s="291"/>
      <c r="G24" s="291"/>
      <c r="H24" s="291"/>
      <c r="I24" s="291"/>
      <c r="J24" s="230" t="s">
        <v>257</v>
      </c>
    </row>
    <row r="25" spans="1:10" ht="12.75" customHeight="1">
      <c r="A25" s="82"/>
      <c r="B25" s="291" t="s">
        <v>240</v>
      </c>
      <c r="C25" s="291"/>
      <c r="D25" s="291" t="s">
        <v>242</v>
      </c>
      <c r="E25" s="291"/>
      <c r="F25" s="291"/>
      <c r="G25" s="291"/>
      <c r="H25" s="291"/>
      <c r="I25" s="291"/>
      <c r="J25" s="230" t="s">
        <v>257</v>
      </c>
    </row>
    <row r="26" spans="1:10" ht="12.75" customHeight="1">
      <c r="A26" s="82"/>
      <c r="B26" s="231" t="s">
        <v>243</v>
      </c>
      <c r="C26" s="231"/>
      <c r="D26" s="231"/>
      <c r="E26" s="231" t="s">
        <v>305</v>
      </c>
      <c r="F26" s="231"/>
      <c r="G26" s="231"/>
      <c r="H26" s="231"/>
      <c r="I26" s="231"/>
      <c r="J26" s="230" t="s">
        <v>257</v>
      </c>
    </row>
    <row r="27" spans="1:10" ht="12.75" customHeight="1">
      <c r="A27" s="82"/>
      <c r="B27" s="231" t="s">
        <v>244</v>
      </c>
      <c r="C27" s="231"/>
      <c r="D27" s="231"/>
      <c r="E27" s="231" t="s">
        <v>245</v>
      </c>
      <c r="F27" s="231"/>
      <c r="G27" s="231"/>
      <c r="H27" s="231"/>
      <c r="I27" s="231"/>
      <c r="J27" s="230" t="s">
        <v>257</v>
      </c>
    </row>
    <row r="28" spans="1:10" ht="12.75" customHeight="1">
      <c r="A28" s="82"/>
      <c r="B28" s="231" t="s">
        <v>252</v>
      </c>
      <c r="C28" s="231"/>
      <c r="D28" s="231"/>
      <c r="E28" s="231" t="s">
        <v>246</v>
      </c>
      <c r="F28" s="231"/>
      <c r="G28" s="231"/>
      <c r="H28" s="231"/>
      <c r="I28" s="231"/>
      <c r="J28" s="230" t="s">
        <v>257</v>
      </c>
    </row>
    <row r="29" spans="1:10" ht="12.75" customHeight="1">
      <c r="A29" s="82"/>
      <c r="B29" s="231"/>
      <c r="C29" s="231"/>
      <c r="D29" s="231"/>
      <c r="E29" s="231" t="s">
        <v>247</v>
      </c>
      <c r="F29" s="231"/>
      <c r="G29" s="231"/>
      <c r="H29" s="231"/>
      <c r="I29" s="231"/>
      <c r="J29" s="228"/>
    </row>
    <row r="30" spans="1:10" ht="12.75" customHeight="1">
      <c r="A30" s="82"/>
      <c r="B30" s="231" t="s">
        <v>253</v>
      </c>
      <c r="C30" s="231"/>
      <c r="D30" s="231"/>
      <c r="E30" s="231" t="s">
        <v>248</v>
      </c>
      <c r="F30" s="231"/>
      <c r="G30" s="231"/>
      <c r="H30" s="231"/>
      <c r="I30" s="231"/>
      <c r="J30" s="230" t="s">
        <v>257</v>
      </c>
    </row>
    <row r="31" spans="1:10" ht="12.75" customHeight="1">
      <c r="A31" s="82"/>
      <c r="B31" s="228"/>
      <c r="C31" s="228"/>
      <c r="D31" s="231"/>
      <c r="E31" s="231" t="s">
        <v>249</v>
      </c>
      <c r="F31" s="231"/>
      <c r="G31" s="231"/>
      <c r="H31" s="231"/>
      <c r="I31" s="231"/>
      <c r="J31" s="228"/>
    </row>
    <row r="32" spans="1:10" ht="12.75" customHeight="1">
      <c r="A32" s="82"/>
      <c r="B32" s="231" t="s">
        <v>254</v>
      </c>
      <c r="C32" s="228"/>
      <c r="D32" s="231"/>
      <c r="E32" s="231" t="s">
        <v>250</v>
      </c>
      <c r="F32" s="231"/>
      <c r="G32" s="231"/>
      <c r="H32" s="231"/>
      <c r="I32" s="231"/>
      <c r="J32" s="230" t="s">
        <v>257</v>
      </c>
    </row>
    <row r="33" spans="1:10" ht="12.75" customHeight="1">
      <c r="A33" s="82"/>
      <c r="B33" s="228"/>
      <c r="C33" s="228"/>
      <c r="D33" s="231"/>
      <c r="E33" s="231" t="s">
        <v>251</v>
      </c>
      <c r="F33" s="231"/>
      <c r="G33" s="231"/>
      <c r="H33" s="231"/>
      <c r="I33" s="231"/>
      <c r="J33" s="228"/>
    </row>
    <row r="34" spans="1:10" ht="12.75" customHeight="1">
      <c r="A34" s="82"/>
      <c r="B34" s="231" t="s">
        <v>255</v>
      </c>
      <c r="C34" s="228"/>
      <c r="D34" s="231"/>
      <c r="E34" s="231" t="s">
        <v>256</v>
      </c>
      <c r="F34" s="231"/>
      <c r="G34" s="231"/>
      <c r="H34" s="231"/>
      <c r="I34" s="231"/>
      <c r="J34" s="230" t="s">
        <v>257</v>
      </c>
    </row>
    <row r="35" spans="1:10" ht="12.75" customHeight="1">
      <c r="A35" s="82"/>
      <c r="B35" s="228"/>
      <c r="C35" s="228"/>
      <c r="D35" s="231"/>
      <c r="E35" s="231"/>
      <c r="F35" s="231"/>
      <c r="G35" s="231"/>
      <c r="H35" s="231"/>
      <c r="I35" s="231"/>
      <c r="J35" s="228"/>
    </row>
    <row r="36" spans="1:10" ht="66.75" customHeight="1">
      <c r="A36" s="82"/>
      <c r="B36" s="297" t="s">
        <v>306</v>
      </c>
      <c r="C36" s="297"/>
      <c r="D36" s="297"/>
      <c r="E36" s="297"/>
      <c r="F36" s="297"/>
      <c r="G36" s="297"/>
      <c r="H36" s="297"/>
      <c r="I36" s="297"/>
      <c r="J36" s="297"/>
    </row>
    <row r="37" spans="1:10" ht="9.75" customHeight="1">
      <c r="A37" s="82"/>
      <c r="B37" s="76"/>
      <c r="C37" s="76"/>
      <c r="D37" s="76"/>
      <c r="E37" s="76"/>
      <c r="F37" s="76"/>
      <c r="G37" s="76"/>
      <c r="H37" s="76"/>
      <c r="I37" s="76"/>
      <c r="J37" s="76"/>
    </row>
    <row r="38" spans="1:10" ht="12.75" customHeight="1">
      <c r="A38" s="82"/>
      <c r="B38" s="287" t="s">
        <v>259</v>
      </c>
      <c r="C38" s="287"/>
      <c r="D38" s="287"/>
      <c r="E38" s="287"/>
      <c r="F38" s="287"/>
      <c r="G38" s="287"/>
      <c r="H38" s="287"/>
      <c r="I38" s="287"/>
      <c r="J38" s="287"/>
    </row>
    <row r="39" spans="1:10" ht="12.75" customHeight="1">
      <c r="A39" s="82"/>
      <c r="B39" s="287"/>
      <c r="C39" s="287"/>
      <c r="D39" s="287"/>
      <c r="E39" s="287"/>
      <c r="F39" s="287"/>
      <c r="G39" s="287"/>
      <c r="H39" s="287"/>
      <c r="I39" s="287"/>
      <c r="J39" s="287"/>
    </row>
    <row r="40" spans="1:10" ht="12.75" customHeight="1">
      <c r="A40" s="82"/>
      <c r="B40" s="290"/>
      <c r="C40" s="290"/>
      <c r="D40" s="290"/>
      <c r="E40" s="290"/>
      <c r="F40" s="290"/>
      <c r="G40" s="290"/>
      <c r="H40" s="290"/>
      <c r="I40" s="290"/>
      <c r="J40" s="290"/>
    </row>
    <row r="41" spans="1:10" ht="12.75" customHeight="1">
      <c r="A41" s="82"/>
      <c r="B41" s="290"/>
      <c r="C41" s="290"/>
      <c r="D41" s="290"/>
      <c r="E41" s="290"/>
      <c r="F41" s="290"/>
      <c r="G41" s="290"/>
      <c r="H41" s="290"/>
      <c r="I41" s="290"/>
      <c r="J41" s="290"/>
    </row>
    <row r="42" spans="1:10" ht="12.75" customHeight="1">
      <c r="A42" s="82"/>
      <c r="B42" s="76"/>
      <c r="C42" s="76"/>
      <c r="D42" s="76"/>
      <c r="E42" s="76"/>
      <c r="F42" s="76"/>
      <c r="G42" s="76"/>
      <c r="H42" s="76"/>
      <c r="I42" s="76"/>
      <c r="J42" s="76"/>
    </row>
    <row r="43" spans="1:10" ht="12.75" customHeight="1">
      <c r="A43" s="96" t="s">
        <v>62</v>
      </c>
      <c r="B43" s="74" t="s">
        <v>64</v>
      </c>
      <c r="C43" s="75"/>
      <c r="D43" s="75"/>
      <c r="E43" s="75"/>
      <c r="F43" s="75"/>
      <c r="G43" s="75"/>
      <c r="H43" s="75"/>
      <c r="I43" s="75"/>
      <c r="J43" s="75"/>
    </row>
    <row r="44" spans="1:10" ht="12.75" customHeight="1">
      <c r="A44" s="82"/>
      <c r="B44" s="75" t="s">
        <v>22</v>
      </c>
      <c r="C44" s="75"/>
      <c r="D44" s="75"/>
      <c r="E44" s="75"/>
      <c r="F44" s="75"/>
      <c r="G44" s="75"/>
      <c r="H44" s="75"/>
      <c r="I44" s="75"/>
      <c r="J44" s="75"/>
    </row>
    <row r="45" spans="1:10" ht="12.75" customHeight="1">
      <c r="A45" s="82"/>
      <c r="B45" s="75"/>
      <c r="C45" s="75"/>
      <c r="D45" s="75"/>
      <c r="E45" s="75"/>
      <c r="F45" s="75"/>
      <c r="G45" s="75"/>
      <c r="H45" s="75"/>
      <c r="I45" s="75"/>
      <c r="J45" s="75"/>
    </row>
    <row r="46" spans="1:10" ht="12.75" customHeight="1">
      <c r="A46" s="96" t="s">
        <v>63</v>
      </c>
      <c r="B46" s="74" t="s">
        <v>66</v>
      </c>
      <c r="C46" s="75"/>
      <c r="D46" s="75"/>
      <c r="E46" s="75"/>
      <c r="F46" s="75"/>
      <c r="G46" s="75"/>
      <c r="H46" s="75"/>
      <c r="I46" s="75"/>
      <c r="J46" s="75"/>
    </row>
    <row r="47" spans="1:10" ht="12.75" customHeight="1">
      <c r="A47" s="82"/>
      <c r="B47" s="287" t="s">
        <v>23</v>
      </c>
      <c r="C47" s="287"/>
      <c r="D47" s="287"/>
      <c r="E47" s="287"/>
      <c r="F47" s="287"/>
      <c r="G47" s="287"/>
      <c r="H47" s="287"/>
      <c r="I47" s="287"/>
      <c r="J47" s="287"/>
    </row>
    <row r="48" spans="1:10" ht="12.75" customHeight="1">
      <c r="A48" s="82"/>
      <c r="B48" s="287"/>
      <c r="C48" s="287"/>
      <c r="D48" s="287"/>
      <c r="E48" s="287"/>
      <c r="F48" s="287"/>
      <c r="G48" s="287"/>
      <c r="H48" s="287"/>
      <c r="I48" s="287"/>
      <c r="J48" s="287"/>
    </row>
    <row r="49" spans="1:10" ht="12.75" customHeight="1">
      <c r="A49" s="82"/>
      <c r="B49" s="75"/>
      <c r="C49" s="75"/>
      <c r="D49" s="75"/>
      <c r="E49" s="75"/>
      <c r="F49" s="75"/>
      <c r="G49" s="75"/>
      <c r="H49" s="75"/>
      <c r="I49" s="75"/>
      <c r="J49" s="75"/>
    </row>
    <row r="50" spans="1:10" ht="12.75" customHeight="1">
      <c r="A50" s="96" t="s">
        <v>65</v>
      </c>
      <c r="B50" s="74" t="s">
        <v>68</v>
      </c>
      <c r="C50" s="75"/>
      <c r="D50" s="75"/>
      <c r="E50" s="75"/>
      <c r="F50" s="75"/>
      <c r="G50" s="75"/>
      <c r="H50" s="75"/>
      <c r="I50" s="75"/>
      <c r="J50" s="75"/>
    </row>
    <row r="51" spans="1:10" ht="12.75" customHeight="1">
      <c r="A51" s="82"/>
      <c r="B51" s="287" t="s">
        <v>25</v>
      </c>
      <c r="C51" s="287"/>
      <c r="D51" s="287"/>
      <c r="E51" s="287"/>
      <c r="F51" s="287"/>
      <c r="G51" s="287"/>
      <c r="H51" s="287"/>
      <c r="I51" s="287"/>
      <c r="J51" s="287"/>
    </row>
    <row r="52" spans="1:10" ht="12.75" customHeight="1">
      <c r="A52" s="82"/>
      <c r="B52" s="287"/>
      <c r="C52" s="287"/>
      <c r="D52" s="287"/>
      <c r="E52" s="287"/>
      <c r="F52" s="287"/>
      <c r="G52" s="287"/>
      <c r="H52" s="287"/>
      <c r="I52" s="287"/>
      <c r="J52" s="287"/>
    </row>
    <row r="53" spans="1:10" ht="12.75" customHeight="1">
      <c r="A53" s="82"/>
      <c r="B53" s="77"/>
      <c r="C53" s="77"/>
      <c r="D53" s="77"/>
      <c r="E53" s="77"/>
      <c r="F53" s="77"/>
      <c r="G53" s="77"/>
      <c r="H53" s="77"/>
      <c r="I53" s="77"/>
      <c r="J53" s="77"/>
    </row>
    <row r="54" spans="1:10" ht="12.75" customHeight="1">
      <c r="A54" s="96" t="s">
        <v>67</v>
      </c>
      <c r="B54" s="78" t="s">
        <v>70</v>
      </c>
      <c r="C54" s="75"/>
      <c r="D54" s="75"/>
      <c r="E54" s="75"/>
      <c r="F54" s="75"/>
      <c r="G54" s="75"/>
      <c r="H54" s="75"/>
      <c r="I54" s="75"/>
      <c r="J54" s="75"/>
    </row>
    <row r="55" spans="1:10" s="79" customFormat="1" ht="12.75" customHeight="1">
      <c r="A55" s="96"/>
      <c r="B55" s="287" t="s">
        <v>222</v>
      </c>
      <c r="C55" s="287"/>
      <c r="D55" s="287"/>
      <c r="E55" s="287"/>
      <c r="F55" s="287"/>
      <c r="G55" s="287"/>
      <c r="H55" s="287"/>
      <c r="I55" s="287"/>
      <c r="J55" s="287"/>
    </row>
    <row r="56" spans="1:10" s="79" customFormat="1" ht="12.75" customHeight="1">
      <c r="A56" s="96"/>
      <c r="B56" s="287"/>
      <c r="C56" s="287"/>
      <c r="D56" s="287"/>
      <c r="E56" s="287"/>
      <c r="F56" s="287"/>
      <c r="G56" s="287"/>
      <c r="H56" s="287"/>
      <c r="I56" s="287"/>
      <c r="J56" s="287"/>
    </row>
    <row r="57" spans="1:10" s="79" customFormat="1" ht="12.75" customHeight="1">
      <c r="A57" s="96"/>
      <c r="B57" s="101"/>
      <c r="C57" s="101"/>
      <c r="D57" s="101"/>
      <c r="E57" s="101"/>
      <c r="F57" s="101"/>
      <c r="G57" s="101"/>
      <c r="H57" s="101"/>
      <c r="I57" s="101"/>
      <c r="J57" s="101"/>
    </row>
    <row r="58" spans="1:10" ht="12.75" customHeight="1">
      <c r="A58" s="96" t="s">
        <v>69</v>
      </c>
      <c r="B58" s="74" t="s">
        <v>72</v>
      </c>
      <c r="C58" s="75"/>
      <c r="D58" s="75"/>
      <c r="E58" s="75"/>
      <c r="F58" s="75"/>
      <c r="G58" s="75"/>
      <c r="H58" s="75"/>
      <c r="I58" s="75"/>
      <c r="J58" s="75"/>
    </row>
    <row r="59" spans="1:10" s="79" customFormat="1" ht="12.75" customHeight="1">
      <c r="A59" s="96"/>
      <c r="B59" s="301" t="s">
        <v>224</v>
      </c>
      <c r="C59" s="301"/>
      <c r="D59" s="301"/>
      <c r="E59" s="301"/>
      <c r="F59" s="301"/>
      <c r="G59" s="301"/>
      <c r="H59" s="301"/>
      <c r="I59" s="301"/>
      <c r="J59" s="301"/>
    </row>
    <row r="60" spans="1:10" ht="12.75">
      <c r="A60" s="96"/>
      <c r="B60" s="77"/>
      <c r="C60" s="77"/>
      <c r="D60" s="77"/>
      <c r="E60" s="77"/>
      <c r="F60" s="77"/>
      <c r="G60" s="77"/>
      <c r="H60" s="77"/>
      <c r="I60" s="77"/>
      <c r="J60" s="77"/>
    </row>
    <row r="61" spans="1:10" ht="12.75" customHeight="1">
      <c r="A61" s="96" t="s">
        <v>71</v>
      </c>
      <c r="B61" s="74" t="s">
        <v>26</v>
      </c>
      <c r="C61" s="75"/>
      <c r="D61" s="75"/>
      <c r="E61" s="75"/>
      <c r="F61" s="75"/>
      <c r="G61" s="75"/>
      <c r="H61" s="75"/>
      <c r="I61" s="75"/>
      <c r="J61" s="75"/>
    </row>
    <row r="62" spans="1:10" ht="12.75" customHeight="1">
      <c r="A62" s="96"/>
      <c r="B62" s="98" t="s">
        <v>190</v>
      </c>
      <c r="C62" s="75"/>
      <c r="D62" s="75"/>
      <c r="E62" s="75"/>
      <c r="F62" s="75"/>
      <c r="G62" s="75"/>
      <c r="H62" s="75"/>
      <c r="I62" s="75"/>
      <c r="J62" s="75"/>
    </row>
    <row r="63" spans="1:10" ht="12.75" customHeight="1">
      <c r="A63" s="96"/>
      <c r="B63" s="74"/>
      <c r="C63" s="75"/>
      <c r="D63" s="75"/>
      <c r="E63" s="75"/>
      <c r="F63" s="75"/>
      <c r="G63" s="75"/>
      <c r="H63" s="75"/>
      <c r="I63" s="75"/>
      <c r="J63" s="75"/>
    </row>
    <row r="64" spans="1:10" ht="12.75" customHeight="1">
      <c r="A64" s="82"/>
      <c r="B64" s="298" t="s">
        <v>191</v>
      </c>
      <c r="C64" s="298"/>
      <c r="D64" s="298"/>
      <c r="E64" s="298"/>
      <c r="F64" s="298"/>
      <c r="G64" s="298"/>
      <c r="H64" s="298"/>
      <c r="I64" s="298"/>
      <c r="J64" s="298"/>
    </row>
    <row r="65" spans="1:10" ht="12.75" customHeight="1">
      <c r="A65" s="82"/>
      <c r="B65" s="299"/>
      <c r="C65" s="299"/>
      <c r="D65" s="299"/>
      <c r="E65" s="299"/>
      <c r="F65" s="299"/>
      <c r="G65" s="299"/>
      <c r="H65" s="299"/>
      <c r="I65" s="299"/>
      <c r="J65" s="299"/>
    </row>
    <row r="66" spans="1:10" ht="12.75" customHeight="1">
      <c r="A66" s="82"/>
      <c r="B66" s="300"/>
      <c r="C66" s="300"/>
      <c r="D66" s="300"/>
      <c r="E66" s="300"/>
      <c r="F66" s="300"/>
      <c r="G66" s="300"/>
      <c r="H66" s="300"/>
      <c r="I66" s="300"/>
      <c r="J66" s="300"/>
    </row>
    <row r="67" spans="1:10" ht="12.75" customHeight="1">
      <c r="A67" s="82"/>
      <c r="B67" s="300"/>
      <c r="C67" s="300"/>
      <c r="D67" s="300"/>
      <c r="E67" s="300"/>
      <c r="F67" s="300"/>
      <c r="G67" s="300"/>
      <c r="H67" s="300"/>
      <c r="I67" s="300"/>
      <c r="J67" s="300"/>
    </row>
    <row r="68" spans="1:10" ht="12.75" customHeight="1">
      <c r="A68" s="82"/>
      <c r="B68" s="300"/>
      <c r="C68" s="300"/>
      <c r="D68" s="300"/>
      <c r="E68" s="300"/>
      <c r="F68" s="300"/>
      <c r="G68" s="300"/>
      <c r="H68" s="300"/>
      <c r="I68" s="300"/>
      <c r="J68" s="300"/>
    </row>
    <row r="69" spans="1:10" ht="12.75" customHeight="1">
      <c r="A69" s="82"/>
      <c r="B69" s="300"/>
      <c r="C69" s="300"/>
      <c r="D69" s="300"/>
      <c r="E69" s="300"/>
      <c r="F69" s="300"/>
      <c r="G69" s="300"/>
      <c r="H69" s="300"/>
      <c r="I69" s="300"/>
      <c r="J69" s="300"/>
    </row>
    <row r="70" spans="1:10" ht="12.75" customHeight="1">
      <c r="A70" s="82"/>
      <c r="B70" s="148"/>
      <c r="C70" s="148"/>
      <c r="D70" s="148"/>
      <c r="E70" s="148"/>
      <c r="F70" s="148"/>
      <c r="G70" s="148"/>
      <c r="H70" s="148"/>
      <c r="I70" s="148"/>
      <c r="J70" s="148"/>
    </row>
    <row r="71" spans="1:10" ht="12.75" customHeight="1">
      <c r="A71" s="96" t="s">
        <v>71</v>
      </c>
      <c r="B71" s="74" t="s">
        <v>218</v>
      </c>
      <c r="C71" s="148"/>
      <c r="D71" s="148"/>
      <c r="E71" s="148"/>
      <c r="F71" s="148"/>
      <c r="G71" s="148"/>
      <c r="H71" s="148"/>
      <c r="I71" s="148"/>
      <c r="J71" s="148"/>
    </row>
    <row r="72" spans="1:10" ht="12.75" customHeight="1">
      <c r="A72" s="82"/>
      <c r="B72" s="98" t="s">
        <v>192</v>
      </c>
      <c r="C72" s="148"/>
      <c r="D72" s="148"/>
      <c r="E72" s="148"/>
      <c r="F72" s="148"/>
      <c r="G72" s="148"/>
      <c r="H72" s="148"/>
      <c r="I72" s="148"/>
      <c r="J72" s="148"/>
    </row>
    <row r="73" spans="1:10" ht="12.75" customHeight="1">
      <c r="A73" s="82"/>
      <c r="B73" s="148"/>
      <c r="C73" s="148"/>
      <c r="D73" s="148"/>
      <c r="E73" s="148"/>
      <c r="F73" s="148"/>
      <c r="G73" s="148"/>
      <c r="H73" s="148"/>
      <c r="I73" s="148"/>
      <c r="J73" s="148"/>
    </row>
    <row r="74" spans="1:10" ht="12.75" customHeight="1">
      <c r="A74" s="82"/>
      <c r="B74" s="294" t="s">
        <v>193</v>
      </c>
      <c r="C74" s="294"/>
      <c r="D74" s="294"/>
      <c r="E74" s="294"/>
      <c r="F74" s="294"/>
      <c r="G74" s="294"/>
      <c r="H74" s="294"/>
      <c r="I74" s="294"/>
      <c r="J74" s="294"/>
    </row>
    <row r="75" spans="1:10" ht="12.75" customHeight="1">
      <c r="A75" s="82"/>
      <c r="B75" s="294"/>
      <c r="C75" s="294"/>
      <c r="D75" s="294"/>
      <c r="E75" s="294"/>
      <c r="F75" s="294"/>
      <c r="G75" s="294"/>
      <c r="H75" s="294"/>
      <c r="I75" s="294"/>
      <c r="J75" s="294"/>
    </row>
    <row r="76" spans="1:10" ht="12.75" customHeight="1">
      <c r="A76" s="82"/>
      <c r="B76" s="294"/>
      <c r="C76" s="294"/>
      <c r="D76" s="294"/>
      <c r="E76" s="294"/>
      <c r="F76" s="294"/>
      <c r="G76" s="294"/>
      <c r="H76" s="294"/>
      <c r="I76" s="294"/>
      <c r="J76" s="294"/>
    </row>
    <row r="77" spans="1:10" ht="12.75" customHeight="1">
      <c r="A77" s="82"/>
      <c r="B77" s="294"/>
      <c r="C77" s="294"/>
      <c r="D77" s="294"/>
      <c r="E77" s="294"/>
      <c r="F77" s="294"/>
      <c r="G77" s="294"/>
      <c r="H77" s="294"/>
      <c r="I77" s="294"/>
      <c r="J77" s="294"/>
    </row>
    <row r="78" spans="1:10" ht="12.75" customHeight="1">
      <c r="A78" s="82"/>
      <c r="B78" s="294"/>
      <c r="C78" s="294"/>
      <c r="D78" s="294"/>
      <c r="E78" s="294"/>
      <c r="F78" s="294"/>
      <c r="G78" s="294"/>
      <c r="H78" s="294"/>
      <c r="I78" s="294"/>
      <c r="J78" s="294"/>
    </row>
    <row r="79" spans="1:10" ht="12.75" customHeight="1">
      <c r="A79" s="82"/>
      <c r="B79" s="3"/>
      <c r="C79" s="148"/>
      <c r="D79" s="148"/>
      <c r="E79" s="148"/>
      <c r="F79" s="282" t="s">
        <v>194</v>
      </c>
      <c r="G79" s="282"/>
      <c r="H79" s="282"/>
      <c r="I79" s="282"/>
      <c r="J79" s="282"/>
    </row>
    <row r="80" spans="1:10" ht="12.75" customHeight="1">
      <c r="A80" s="82"/>
      <c r="B80" s="3"/>
      <c r="C80" s="148"/>
      <c r="D80" s="148"/>
      <c r="E80" s="148"/>
      <c r="F80" s="274" t="s">
        <v>115</v>
      </c>
      <c r="G80" s="274"/>
      <c r="H80" s="13"/>
      <c r="I80" s="274" t="s">
        <v>113</v>
      </c>
      <c r="J80" s="274"/>
    </row>
    <row r="81" spans="1:10" ht="12.75" customHeight="1">
      <c r="A81" s="82"/>
      <c r="B81" s="3"/>
      <c r="C81" s="148"/>
      <c r="D81" s="148"/>
      <c r="E81" s="148"/>
      <c r="F81" s="5" t="s">
        <v>152</v>
      </c>
      <c r="G81" s="5" t="s">
        <v>155</v>
      </c>
      <c r="H81" s="15"/>
      <c r="I81" s="5" t="s">
        <v>152</v>
      </c>
      <c r="J81" s="5" t="s">
        <v>155</v>
      </c>
    </row>
    <row r="82" spans="1:10" ht="12.75" customHeight="1">
      <c r="A82" s="82"/>
      <c r="B82" s="3"/>
      <c r="C82" s="148"/>
      <c r="D82" s="148"/>
      <c r="E82" s="148"/>
      <c r="F82" s="5" t="s">
        <v>153</v>
      </c>
      <c r="G82" s="5" t="s">
        <v>156</v>
      </c>
      <c r="H82" s="15"/>
      <c r="I82" s="5" t="s">
        <v>153</v>
      </c>
      <c r="J82" s="5" t="s">
        <v>156</v>
      </c>
    </row>
    <row r="83" spans="1:10" ht="12.75" customHeight="1">
      <c r="A83" s="82"/>
      <c r="B83" s="3"/>
      <c r="C83" s="148"/>
      <c r="D83" s="148"/>
      <c r="E83" s="148"/>
      <c r="F83" s="5" t="s">
        <v>154</v>
      </c>
      <c r="G83" s="5" t="s">
        <v>154</v>
      </c>
      <c r="H83" s="15"/>
      <c r="I83" s="5" t="s">
        <v>157</v>
      </c>
      <c r="J83" s="5" t="s">
        <v>158</v>
      </c>
    </row>
    <row r="84" spans="1:10" ht="12.75" customHeight="1">
      <c r="A84" s="82"/>
      <c r="B84" s="3"/>
      <c r="C84" s="148"/>
      <c r="D84" s="148"/>
      <c r="E84" s="148"/>
      <c r="F84" s="16">
        <f>'Consolidated IS'!D14</f>
        <v>39721</v>
      </c>
      <c r="G84" s="16">
        <f>'Consolidated IS'!E14</f>
        <v>39355</v>
      </c>
      <c r="H84" s="17"/>
      <c r="I84" s="16">
        <f>'Consolidated IS'!G14</f>
        <v>39721</v>
      </c>
      <c r="J84" s="16">
        <f>'Consolidated IS'!H14</f>
        <v>39355</v>
      </c>
    </row>
    <row r="85" spans="1:10" ht="12.75" customHeight="1">
      <c r="A85" s="82"/>
      <c r="B85" s="3"/>
      <c r="C85" s="148"/>
      <c r="D85" s="148"/>
      <c r="E85" s="148"/>
      <c r="F85" s="150"/>
      <c r="G85" s="16"/>
      <c r="H85" s="17"/>
      <c r="I85" s="16"/>
      <c r="J85" s="16"/>
    </row>
    <row r="86" spans="1:10" ht="12.75" customHeight="1">
      <c r="A86" s="82"/>
      <c r="B86" s="3" t="s">
        <v>195</v>
      </c>
      <c r="C86" s="148"/>
      <c r="D86" s="148"/>
      <c r="E86" s="148"/>
      <c r="F86" s="153">
        <v>8870185</v>
      </c>
      <c r="G86" s="153">
        <v>8230409</v>
      </c>
      <c r="H86" s="17"/>
      <c r="I86" s="153">
        <v>23817776</v>
      </c>
      <c r="J86" s="153">
        <v>20379665</v>
      </c>
    </row>
    <row r="87" spans="1:10" ht="12.75" customHeight="1">
      <c r="A87" s="82"/>
      <c r="B87" s="3" t="s">
        <v>196</v>
      </c>
      <c r="C87" s="148"/>
      <c r="D87" s="148"/>
      <c r="E87" s="148"/>
      <c r="F87" s="153">
        <v>3071900</v>
      </c>
      <c r="G87" s="153">
        <v>8733163</v>
      </c>
      <c r="H87" s="17"/>
      <c r="I87" s="153">
        <v>11328610</v>
      </c>
      <c r="J87" s="153">
        <v>19805054</v>
      </c>
    </row>
    <row r="88" spans="1:10" ht="12.75" customHeight="1">
      <c r="A88" s="82"/>
      <c r="B88" s="3" t="s">
        <v>197</v>
      </c>
      <c r="C88" s="148"/>
      <c r="D88" s="148"/>
      <c r="E88" s="148"/>
      <c r="F88" s="277">
        <f>522829+1</f>
        <v>522830</v>
      </c>
      <c r="G88" s="154">
        <v>217122</v>
      </c>
      <c r="H88" s="17"/>
      <c r="I88" s="154">
        <v>938070</v>
      </c>
      <c r="J88" s="154">
        <v>683068</v>
      </c>
    </row>
    <row r="89" spans="1:10" ht="12.75" customHeight="1" thickBot="1">
      <c r="A89" s="82"/>
      <c r="B89" s="3"/>
      <c r="C89" s="148"/>
      <c r="D89" s="148"/>
      <c r="E89" s="148"/>
      <c r="F89" s="278">
        <f>SUM(F86:F88)</f>
        <v>12464915</v>
      </c>
      <c r="G89" s="155">
        <f>SUM(G86:G88)</f>
        <v>17180694</v>
      </c>
      <c r="H89" s="148"/>
      <c r="I89" s="155">
        <f>SUM(I86:I88)</f>
        <v>36084456</v>
      </c>
      <c r="J89" s="155">
        <f>SUM(J86:J88)</f>
        <v>40867787</v>
      </c>
    </row>
    <row r="90" spans="1:10" ht="12.75" customHeight="1">
      <c r="A90" s="82"/>
      <c r="B90" s="3"/>
      <c r="C90" s="148"/>
      <c r="D90" s="148"/>
      <c r="E90" s="148"/>
      <c r="F90" s="148"/>
      <c r="G90" s="148"/>
      <c r="H90" s="148"/>
      <c r="I90" s="148"/>
      <c r="J90" s="148"/>
    </row>
    <row r="91" spans="1:10" ht="12.75" customHeight="1">
      <c r="A91" s="82"/>
      <c r="B91" s="3"/>
      <c r="C91" s="148"/>
      <c r="D91" s="148"/>
      <c r="E91" s="148"/>
      <c r="F91" s="295" t="s">
        <v>198</v>
      </c>
      <c r="G91" s="295"/>
      <c r="H91" s="149"/>
      <c r="I91" s="282" t="s">
        <v>199</v>
      </c>
      <c r="J91" s="282"/>
    </row>
    <row r="92" spans="1:10" ht="12.75" customHeight="1">
      <c r="A92" s="82"/>
      <c r="B92" s="3"/>
      <c r="C92" s="148"/>
      <c r="D92" s="148"/>
      <c r="E92" s="148"/>
      <c r="F92" s="195">
        <f>F84</f>
        <v>39721</v>
      </c>
      <c r="G92" s="195">
        <f>G84</f>
        <v>39355</v>
      </c>
      <c r="H92" s="148"/>
      <c r="I92" s="97">
        <f>I84</f>
        <v>39721</v>
      </c>
      <c r="J92" s="195">
        <f>J84</f>
        <v>39355</v>
      </c>
    </row>
    <row r="93" spans="1:10" ht="12.75" customHeight="1">
      <c r="A93" s="82"/>
      <c r="B93" s="3"/>
      <c r="C93" s="148"/>
      <c r="D93" s="148"/>
      <c r="E93" s="148"/>
      <c r="F93" s="195"/>
      <c r="G93" s="195"/>
      <c r="H93" s="148"/>
      <c r="I93" s="97"/>
      <c r="J93" s="97"/>
    </row>
    <row r="94" spans="1:10" ht="12.75" customHeight="1">
      <c r="A94" s="82"/>
      <c r="B94" s="3" t="s">
        <v>200</v>
      </c>
      <c r="C94" s="148"/>
      <c r="D94" s="148"/>
      <c r="E94" s="148"/>
      <c r="F94" s="254">
        <v>50831901</v>
      </c>
      <c r="G94" s="248">
        <v>54914208</v>
      </c>
      <c r="H94" s="148"/>
      <c r="I94" s="88">
        <v>2338271</v>
      </c>
      <c r="J94" s="88">
        <v>7154171</v>
      </c>
    </row>
    <row r="95" spans="1:10" ht="12.75" customHeight="1">
      <c r="A95" s="82"/>
      <c r="B95" s="3" t="s">
        <v>201</v>
      </c>
      <c r="C95" s="148"/>
      <c r="D95" s="148"/>
      <c r="E95" s="148"/>
      <c r="F95" s="255">
        <v>6040975</v>
      </c>
      <c r="G95" s="249">
        <v>5061076</v>
      </c>
      <c r="H95" s="148"/>
      <c r="I95" s="157">
        <v>19462</v>
      </c>
      <c r="J95" s="157">
        <v>1435083</v>
      </c>
    </row>
    <row r="96" spans="1:13" ht="12.75" customHeight="1" thickBot="1">
      <c r="A96" s="82"/>
      <c r="B96" s="3"/>
      <c r="C96" s="148"/>
      <c r="D96" s="148"/>
      <c r="E96" s="148"/>
      <c r="F96" s="251">
        <f>SUM(F94:F95)</f>
        <v>56872876</v>
      </c>
      <c r="G96" s="250">
        <f>SUM(G94:G95)</f>
        <v>59975284</v>
      </c>
      <c r="H96" s="148"/>
      <c r="I96" s="251">
        <f>SUM(I94:I95)</f>
        <v>2357733</v>
      </c>
      <c r="J96" s="158">
        <f>SUM(J94:J95)</f>
        <v>8589254</v>
      </c>
      <c r="M96" s="119"/>
    </row>
    <row r="97" spans="1:10" ht="12.75" customHeight="1">
      <c r="A97" s="82"/>
      <c r="B97" s="3"/>
      <c r="C97" s="148"/>
      <c r="D97" s="148"/>
      <c r="E97" s="148"/>
      <c r="F97" s="204"/>
      <c r="G97" s="204"/>
      <c r="H97" s="148"/>
      <c r="I97" s="205"/>
      <c r="J97" s="205"/>
    </row>
    <row r="98" spans="1:10" ht="41.25" customHeight="1">
      <c r="A98" s="82"/>
      <c r="B98" s="296" t="s">
        <v>296</v>
      </c>
      <c r="C98" s="296"/>
      <c r="D98" s="296"/>
      <c r="E98" s="296"/>
      <c r="F98" s="296"/>
      <c r="G98" s="296"/>
      <c r="H98" s="296"/>
      <c r="I98" s="296"/>
      <c r="J98" s="296"/>
    </row>
    <row r="99" spans="1:10" ht="12.75" customHeight="1">
      <c r="A99" s="82"/>
      <c r="B99" s="75"/>
      <c r="C99" s="75"/>
      <c r="D99" s="75"/>
      <c r="E99" s="75"/>
      <c r="F99" s="196"/>
      <c r="G99" s="196"/>
      <c r="H99" s="75"/>
      <c r="I99" s="75"/>
      <c r="J99" s="80"/>
    </row>
    <row r="100" spans="1:10" ht="12.75" customHeight="1">
      <c r="A100" s="96" t="s">
        <v>73</v>
      </c>
      <c r="B100" s="74" t="s">
        <v>75</v>
      </c>
      <c r="C100" s="75"/>
      <c r="D100" s="75"/>
      <c r="E100" s="75"/>
      <c r="F100" s="75"/>
      <c r="G100" s="75"/>
      <c r="H100" s="75"/>
      <c r="I100" s="75"/>
      <c r="J100" s="75"/>
    </row>
    <row r="101" spans="1:10" ht="12.75" customHeight="1">
      <c r="A101" s="82"/>
      <c r="B101" s="89" t="s">
        <v>223</v>
      </c>
      <c r="C101" s="89"/>
      <c r="D101" s="89"/>
      <c r="E101" s="89"/>
      <c r="F101" s="89"/>
      <c r="G101" s="89"/>
      <c r="H101" s="89"/>
      <c r="I101" s="89"/>
      <c r="J101" s="89"/>
    </row>
    <row r="102" spans="1:10" ht="12.75" customHeight="1">
      <c r="A102" s="82"/>
      <c r="B102" s="75"/>
      <c r="C102" s="75"/>
      <c r="D102" s="75"/>
      <c r="E102" s="75"/>
      <c r="F102" s="75"/>
      <c r="G102" s="75"/>
      <c r="H102" s="75"/>
      <c r="I102" s="75"/>
      <c r="J102" s="75"/>
    </row>
    <row r="103" spans="1:10" s="79" customFormat="1" ht="12.75" customHeight="1">
      <c r="A103" s="96" t="s">
        <v>74</v>
      </c>
      <c r="B103" s="78" t="s">
        <v>77</v>
      </c>
      <c r="C103" s="81"/>
      <c r="D103" s="81"/>
      <c r="E103" s="81"/>
      <c r="F103" s="81"/>
      <c r="G103" s="81"/>
      <c r="H103" s="81"/>
      <c r="I103" s="81"/>
      <c r="J103" s="81"/>
    </row>
    <row r="104" spans="1:10" s="126" customFormat="1" ht="25.5" customHeight="1">
      <c r="A104" s="82"/>
      <c r="B104" s="292" t="s">
        <v>169</v>
      </c>
      <c r="C104" s="293"/>
      <c r="D104" s="293"/>
      <c r="E104" s="293"/>
      <c r="F104" s="293"/>
      <c r="G104" s="293"/>
      <c r="H104" s="293"/>
      <c r="I104" s="293"/>
      <c r="J104" s="293"/>
    </row>
    <row r="105" spans="1:10" ht="12.75" customHeight="1">
      <c r="A105" s="82"/>
      <c r="B105" s="125"/>
      <c r="C105" s="76"/>
      <c r="D105" s="76"/>
      <c r="E105" s="76"/>
      <c r="F105" s="76"/>
      <c r="G105" s="76"/>
      <c r="H105" s="76"/>
      <c r="I105" s="76"/>
      <c r="J105" s="76"/>
    </row>
    <row r="106" spans="1:10" ht="12.75" customHeight="1">
      <c r="A106" s="96" t="s">
        <v>76</v>
      </c>
      <c r="B106" s="74" t="s">
        <v>79</v>
      </c>
      <c r="C106" s="75"/>
      <c r="D106" s="75"/>
      <c r="E106" s="75"/>
      <c r="F106" s="75"/>
      <c r="G106" s="75"/>
      <c r="H106" s="75"/>
      <c r="I106" s="75"/>
      <c r="J106" s="75"/>
    </row>
    <row r="107" spans="1:10" ht="12.75" customHeight="1">
      <c r="A107" s="96"/>
      <c r="B107" s="89" t="s">
        <v>11</v>
      </c>
      <c r="C107" s="89"/>
      <c r="D107" s="89"/>
      <c r="E107" s="89"/>
      <c r="F107" s="89"/>
      <c r="G107" s="89"/>
      <c r="H107" s="89"/>
      <c r="I107" s="89"/>
      <c r="J107" s="89"/>
    </row>
    <row r="108" spans="1:10" ht="12.75" customHeight="1">
      <c r="A108" s="96"/>
      <c r="B108" s="89"/>
      <c r="C108" s="89"/>
      <c r="D108" s="89"/>
      <c r="E108" s="89"/>
      <c r="F108" s="89"/>
      <c r="G108" s="89"/>
      <c r="H108" s="89"/>
      <c r="I108" s="89"/>
      <c r="J108" s="89"/>
    </row>
    <row r="109" spans="1:10" ht="12.75" customHeight="1">
      <c r="A109" s="96" t="s">
        <v>78</v>
      </c>
      <c r="B109" s="74" t="s">
        <v>80</v>
      </c>
      <c r="C109" s="75"/>
      <c r="D109" s="75"/>
      <c r="E109" s="75"/>
      <c r="F109" s="75"/>
      <c r="G109" s="75"/>
      <c r="H109" s="75"/>
      <c r="I109" s="75"/>
      <c r="J109" s="75"/>
    </row>
    <row r="110" spans="1:10" ht="12.75" customHeight="1">
      <c r="A110" s="82"/>
      <c r="B110" s="289" t="s">
        <v>294</v>
      </c>
      <c r="C110" s="289"/>
      <c r="D110" s="289"/>
      <c r="E110" s="289"/>
      <c r="F110" s="289"/>
      <c r="G110" s="289"/>
      <c r="H110" s="289"/>
      <c r="I110" s="289"/>
      <c r="J110" s="289"/>
    </row>
    <row r="111" spans="1:10" ht="27" customHeight="1">
      <c r="A111" s="82"/>
      <c r="B111" s="289"/>
      <c r="C111" s="289"/>
      <c r="D111" s="289"/>
      <c r="E111" s="289"/>
      <c r="F111" s="289"/>
      <c r="G111" s="289"/>
      <c r="H111" s="289"/>
      <c r="I111" s="289"/>
      <c r="J111" s="289"/>
    </row>
    <row r="112" spans="1:10" ht="12.75" customHeight="1">
      <c r="A112" s="82"/>
      <c r="B112" s="77"/>
      <c r="C112" s="77"/>
      <c r="D112" s="77"/>
      <c r="E112" s="77"/>
      <c r="F112" s="77"/>
      <c r="G112" s="77"/>
      <c r="H112" s="77"/>
      <c r="I112" s="77"/>
      <c r="J112" s="77"/>
    </row>
    <row r="113" spans="1:10" ht="12.75" customHeight="1">
      <c r="A113" s="96"/>
      <c r="B113" s="75"/>
      <c r="C113" s="75"/>
      <c r="D113" s="75"/>
      <c r="E113" s="75"/>
      <c r="F113" s="75"/>
      <c r="G113" s="75"/>
      <c r="H113" s="75"/>
      <c r="I113" s="75"/>
      <c r="J113" s="75"/>
    </row>
  </sheetData>
  <sheetProtection/>
  <mergeCells count="38">
    <mergeCell ref="D17:I17"/>
    <mergeCell ref="D18:I18"/>
    <mergeCell ref="D19:I19"/>
    <mergeCell ref="D20:I20"/>
    <mergeCell ref="B59:J59"/>
    <mergeCell ref="B51:J52"/>
    <mergeCell ref="D21:I21"/>
    <mergeCell ref="B24:C24"/>
    <mergeCell ref="B25:C25"/>
    <mergeCell ref="B55:J56"/>
    <mergeCell ref="B110:J111"/>
    <mergeCell ref="B20:C20"/>
    <mergeCell ref="B21:C21"/>
    <mergeCell ref="B23:C23"/>
    <mergeCell ref="B22:D22"/>
    <mergeCell ref="B36:J36"/>
    <mergeCell ref="D24:I24"/>
    <mergeCell ref="D25:I25"/>
    <mergeCell ref="B47:J48"/>
    <mergeCell ref="B64:J69"/>
    <mergeCell ref="B104:J104"/>
    <mergeCell ref="B74:J78"/>
    <mergeCell ref="F80:G80"/>
    <mergeCell ref="F91:G91"/>
    <mergeCell ref="I91:J91"/>
    <mergeCell ref="I80:J80"/>
    <mergeCell ref="F79:J79"/>
    <mergeCell ref="B98:J98"/>
    <mergeCell ref="B10:J12"/>
    <mergeCell ref="B14:J15"/>
    <mergeCell ref="B38:J41"/>
    <mergeCell ref="A1:J1"/>
    <mergeCell ref="A3:J3"/>
    <mergeCell ref="A5:J5"/>
    <mergeCell ref="A2:J2"/>
    <mergeCell ref="B17:C17"/>
    <mergeCell ref="B18:C18"/>
    <mergeCell ref="B19:C19"/>
  </mergeCells>
  <printOptions horizontalCentered="1"/>
  <pageMargins left="0.5" right="0.25" top="0.5" bottom="0.25" header="0.17" footer="0.28"/>
  <pageSetup horizontalDpi="300" verticalDpi="300" orientation="portrait" paperSize="9" scale="85" r:id="rId1"/>
  <rowBreaks count="1" manualBreakCount="1">
    <brk id="70" max="255" man="1"/>
  </rowBreaks>
</worksheet>
</file>

<file path=xl/worksheets/sheet7.xml><?xml version="1.0" encoding="utf-8"?>
<worksheet xmlns="http://schemas.openxmlformats.org/spreadsheetml/2006/main" xmlns:r="http://schemas.openxmlformats.org/officeDocument/2006/relationships">
  <dimension ref="A1:J117"/>
  <sheetViews>
    <sheetView showGridLines="0" view="pageBreakPreview" zoomScaleSheetLayoutView="100" zoomScalePageLayoutView="0" workbookViewId="0" topLeftCell="A1">
      <selection activeCell="B64" sqref="B64:H64"/>
    </sheetView>
  </sheetViews>
  <sheetFormatPr defaultColWidth="9.140625" defaultRowHeight="12.75"/>
  <cols>
    <col min="1" max="1" width="3.7109375" style="69" customWidth="1"/>
    <col min="2" max="2" width="3.7109375" style="3" customWidth="1"/>
    <col min="3" max="3" width="37.421875" style="3" customWidth="1"/>
    <col min="4" max="4" width="12.7109375" style="69" customWidth="1"/>
    <col min="5" max="5" width="14.421875" style="3" customWidth="1"/>
    <col min="6" max="6" width="1.7109375" style="3" customWidth="1"/>
    <col min="7" max="7" width="18.7109375" style="3" customWidth="1"/>
    <col min="8" max="8" width="13.8515625" style="3" customWidth="1"/>
    <col min="9" max="9" width="2.00390625" style="3" customWidth="1"/>
    <col min="10" max="16384" width="9.140625" style="3" customWidth="1"/>
  </cols>
  <sheetData>
    <row r="1" spans="1:8" ht="15.75">
      <c r="A1" s="281" t="s">
        <v>144</v>
      </c>
      <c r="B1" s="281"/>
      <c r="C1" s="281"/>
      <c r="D1" s="281"/>
      <c r="E1" s="281"/>
      <c r="F1" s="281"/>
      <c r="G1" s="281"/>
      <c r="H1" s="281"/>
    </row>
    <row r="2" spans="1:8" ht="12.75">
      <c r="A2" s="282" t="s">
        <v>143</v>
      </c>
      <c r="B2" s="282"/>
      <c r="C2" s="282"/>
      <c r="D2" s="282"/>
      <c r="E2" s="282"/>
      <c r="F2" s="282"/>
      <c r="G2" s="282"/>
      <c r="H2" s="282"/>
    </row>
    <row r="3" spans="1:8" ht="12.75">
      <c r="A3" s="280" t="s">
        <v>27</v>
      </c>
      <c r="B3" s="280"/>
      <c r="C3" s="280"/>
      <c r="D3" s="280"/>
      <c r="E3" s="280"/>
      <c r="F3" s="280"/>
      <c r="G3" s="280"/>
      <c r="H3" s="280"/>
    </row>
    <row r="4" spans="1:8" ht="12.75">
      <c r="A4" s="316"/>
      <c r="B4" s="316"/>
      <c r="C4" s="316"/>
      <c r="D4" s="316"/>
      <c r="E4" s="316"/>
      <c r="F4" s="316"/>
      <c r="G4" s="316"/>
      <c r="H4" s="316"/>
    </row>
    <row r="5" spans="1:8" ht="12.75">
      <c r="A5" s="282" t="str">
        <f>'Notes A'!A5:J5</f>
        <v>QUARTERLY REPORT ON CONSOLIDATED RESULTS FOR THE QUARTER ENDED 30 SEPTEMBER 2008</v>
      </c>
      <c r="B5" s="282"/>
      <c r="C5" s="282"/>
      <c r="D5" s="282"/>
      <c r="E5" s="282"/>
      <c r="F5" s="282"/>
      <c r="G5" s="282"/>
      <c r="H5" s="282"/>
    </row>
    <row r="6" spans="1:8" ht="12.75">
      <c r="A6" s="306"/>
      <c r="B6" s="306"/>
      <c r="C6" s="306"/>
      <c r="D6" s="306"/>
      <c r="E6" s="306"/>
      <c r="F6" s="306"/>
      <c r="G6" s="306"/>
      <c r="H6" s="306"/>
    </row>
    <row r="7" spans="1:8" ht="12.75">
      <c r="A7" s="96" t="s">
        <v>81</v>
      </c>
      <c r="B7" s="308" t="s">
        <v>167</v>
      </c>
      <c r="C7" s="288"/>
      <c r="D7" s="288"/>
      <c r="E7" s="288"/>
      <c r="F7" s="288"/>
      <c r="G7" s="288"/>
      <c r="H7" s="288"/>
    </row>
    <row r="8" spans="1:8" ht="12.75">
      <c r="A8" s="96"/>
      <c r="B8" s="288"/>
      <c r="C8" s="288"/>
      <c r="D8" s="288"/>
      <c r="E8" s="288"/>
      <c r="F8" s="288"/>
      <c r="G8" s="288"/>
      <c r="H8" s="288"/>
    </row>
    <row r="9" spans="1:8" ht="12.75">
      <c r="A9" s="82"/>
      <c r="B9" s="75"/>
      <c r="C9" s="75"/>
      <c r="D9" s="82"/>
      <c r="E9" s="75"/>
      <c r="F9" s="75"/>
      <c r="G9" s="75"/>
      <c r="H9" s="75"/>
    </row>
    <row r="10" spans="1:8" ht="12.75">
      <c r="A10" s="96" t="s">
        <v>82</v>
      </c>
      <c r="B10" s="203" t="s">
        <v>83</v>
      </c>
      <c r="C10" s="196"/>
      <c r="D10" s="82"/>
      <c r="E10" s="75"/>
      <c r="F10" s="75"/>
      <c r="G10" s="75"/>
      <c r="H10" s="75"/>
    </row>
    <row r="11" spans="1:8" s="4" customFormat="1" ht="12.75">
      <c r="A11" s="201"/>
      <c r="B11" s="297" t="s">
        <v>307</v>
      </c>
      <c r="C11" s="297"/>
      <c r="D11" s="297"/>
      <c r="E11" s="297"/>
      <c r="F11" s="297"/>
      <c r="G11" s="297"/>
      <c r="H11" s="297"/>
    </row>
    <row r="12" spans="1:8" s="4" customFormat="1" ht="12.75">
      <c r="A12" s="201"/>
      <c r="B12" s="297"/>
      <c r="C12" s="297"/>
      <c r="D12" s="297"/>
      <c r="E12" s="297"/>
      <c r="F12" s="297"/>
      <c r="G12" s="297"/>
      <c r="H12" s="297"/>
    </row>
    <row r="13" spans="1:8" s="4" customFormat="1" ht="12.75">
      <c r="A13" s="201"/>
      <c r="B13" s="297"/>
      <c r="C13" s="297"/>
      <c r="D13" s="297"/>
      <c r="E13" s="297"/>
      <c r="F13" s="297"/>
      <c r="G13" s="297"/>
      <c r="H13" s="297"/>
    </row>
    <row r="14" spans="1:8" s="4" customFormat="1" ht="12.75">
      <c r="A14" s="201"/>
      <c r="B14" s="297"/>
      <c r="C14" s="297"/>
      <c r="D14" s="297"/>
      <c r="E14" s="297"/>
      <c r="F14" s="297"/>
      <c r="G14" s="297"/>
      <c r="H14" s="297"/>
    </row>
    <row r="15" spans="1:8" s="4" customFormat="1" ht="28.5" customHeight="1">
      <c r="A15" s="201"/>
      <c r="B15" s="297"/>
      <c r="C15" s="297"/>
      <c r="D15" s="297"/>
      <c r="E15" s="297"/>
      <c r="F15" s="297"/>
      <c r="G15" s="297"/>
      <c r="H15" s="297"/>
    </row>
    <row r="16" spans="1:8" s="4" customFormat="1" ht="12.75" customHeight="1">
      <c r="A16" s="197"/>
      <c r="B16" s="202"/>
      <c r="C16" s="202"/>
      <c r="D16" s="202"/>
      <c r="E16" s="202"/>
      <c r="F16" s="202"/>
      <c r="G16" s="202"/>
      <c r="H16" s="202"/>
    </row>
    <row r="17" spans="1:8" s="4" customFormat="1" ht="54" customHeight="1">
      <c r="A17" s="201"/>
      <c r="B17" s="297" t="s">
        <v>0</v>
      </c>
      <c r="C17" s="297"/>
      <c r="D17" s="297"/>
      <c r="E17" s="297"/>
      <c r="F17" s="297"/>
      <c r="G17" s="297"/>
      <c r="H17" s="297"/>
    </row>
    <row r="18" spans="1:8" s="4" customFormat="1" ht="12.75">
      <c r="A18" s="201"/>
      <c r="B18" s="200"/>
      <c r="C18" s="200"/>
      <c r="D18" s="200"/>
      <c r="E18" s="200"/>
      <c r="F18" s="200"/>
      <c r="G18" s="200"/>
      <c r="H18" s="200"/>
    </row>
    <row r="19" spans="1:8" s="4" customFormat="1" ht="12.75">
      <c r="A19" s="201" t="s">
        <v>84</v>
      </c>
      <c r="B19" s="203" t="s">
        <v>117</v>
      </c>
      <c r="C19" s="196"/>
      <c r="D19" s="197"/>
      <c r="E19" s="196"/>
      <c r="F19" s="196"/>
      <c r="G19" s="196"/>
      <c r="H19" s="196"/>
    </row>
    <row r="20" spans="1:8" ht="12.75" customHeight="1">
      <c r="A20" s="96"/>
      <c r="B20" s="297" t="s">
        <v>1</v>
      </c>
      <c r="C20" s="297"/>
      <c r="D20" s="297"/>
      <c r="E20" s="297"/>
      <c r="F20" s="297"/>
      <c r="G20" s="297"/>
      <c r="H20" s="297"/>
    </row>
    <row r="21" spans="1:8" ht="39" customHeight="1">
      <c r="A21" s="96"/>
      <c r="B21" s="297"/>
      <c r="C21" s="297"/>
      <c r="D21" s="297"/>
      <c r="E21" s="297"/>
      <c r="F21" s="297"/>
      <c r="G21" s="297"/>
      <c r="H21" s="297"/>
    </row>
    <row r="22" spans="1:8" ht="12.75">
      <c r="A22" s="82"/>
      <c r="B22" s="182"/>
      <c r="C22" s="182"/>
      <c r="D22" s="182"/>
      <c r="E22" s="182"/>
      <c r="F22" s="182"/>
      <c r="G22" s="182"/>
      <c r="H22" s="182"/>
    </row>
    <row r="23" spans="1:8" ht="12.75" customHeight="1">
      <c r="A23" s="96" t="s">
        <v>85</v>
      </c>
      <c r="B23" s="74" t="s">
        <v>216</v>
      </c>
      <c r="C23" s="75"/>
      <c r="D23" s="82"/>
      <c r="E23" s="75"/>
      <c r="F23" s="75"/>
      <c r="G23" s="75"/>
      <c r="H23" s="75"/>
    </row>
    <row r="24" spans="1:8" ht="26.25" customHeight="1">
      <c r="A24" s="96"/>
      <c r="B24" s="287" t="s">
        <v>270</v>
      </c>
      <c r="C24" s="287"/>
      <c r="D24" s="287"/>
      <c r="E24" s="287"/>
      <c r="F24" s="287"/>
      <c r="G24" s="287"/>
      <c r="H24" s="287"/>
    </row>
    <row r="25" spans="1:8" ht="12.75">
      <c r="A25" s="82"/>
      <c r="B25" s="288"/>
      <c r="C25" s="288"/>
      <c r="D25" s="288"/>
      <c r="E25" s="288"/>
      <c r="F25" s="288"/>
      <c r="G25" s="288"/>
      <c r="H25" s="288"/>
    </row>
    <row r="26" spans="1:8" ht="12.75">
      <c r="A26" s="96" t="s">
        <v>86</v>
      </c>
      <c r="B26" s="74" t="s">
        <v>87</v>
      </c>
      <c r="C26" s="75"/>
      <c r="D26" s="82"/>
      <c r="E26" s="75"/>
      <c r="F26" s="75"/>
      <c r="G26" s="75"/>
      <c r="H26" s="75"/>
    </row>
    <row r="27" spans="1:8" ht="12.75" customHeight="1">
      <c r="A27" s="82"/>
      <c r="B27" s="309" t="s">
        <v>264</v>
      </c>
      <c r="C27" s="309"/>
      <c r="D27" s="309"/>
      <c r="E27" s="309"/>
      <c r="F27" s="309"/>
      <c r="G27" s="309"/>
      <c r="H27" s="309"/>
    </row>
    <row r="28" spans="1:8" ht="12.75" customHeight="1">
      <c r="A28" s="82"/>
      <c r="B28" s="309"/>
      <c r="C28" s="309"/>
      <c r="D28" s="309"/>
      <c r="E28" s="309"/>
      <c r="F28" s="309"/>
      <c r="G28" s="309"/>
      <c r="H28" s="309"/>
    </row>
    <row r="29" spans="1:8" ht="12.75">
      <c r="A29" s="82"/>
      <c r="B29" s="171"/>
      <c r="C29" s="171"/>
      <c r="D29" s="171"/>
      <c r="E29" s="171"/>
      <c r="F29" s="171"/>
      <c r="G29" s="171"/>
      <c r="H29" s="171"/>
    </row>
    <row r="30" spans="1:8" ht="12.75">
      <c r="A30" s="96" t="s">
        <v>88</v>
      </c>
      <c r="B30" s="74" t="s">
        <v>40</v>
      </c>
      <c r="C30" s="75"/>
      <c r="D30" s="82"/>
      <c r="E30" s="75"/>
      <c r="F30" s="75"/>
      <c r="G30" s="75"/>
      <c r="H30" s="75"/>
    </row>
    <row r="31" spans="1:8" ht="12.75">
      <c r="A31" s="96"/>
      <c r="B31" s="74"/>
      <c r="C31" s="75"/>
      <c r="D31" s="307" t="s">
        <v>115</v>
      </c>
      <c r="E31" s="307"/>
      <c r="F31" s="173"/>
      <c r="G31" s="307" t="s">
        <v>113</v>
      </c>
      <c r="H31" s="307"/>
    </row>
    <row r="32" spans="1:8" ht="12.75">
      <c r="A32" s="96"/>
      <c r="B32" s="74"/>
      <c r="C32" s="75"/>
      <c r="D32" s="2" t="s">
        <v>152</v>
      </c>
      <c r="E32" s="2" t="s">
        <v>155</v>
      </c>
      <c r="F32" s="174"/>
      <c r="G32" s="2" t="s">
        <v>152</v>
      </c>
      <c r="H32" s="2" t="s">
        <v>155</v>
      </c>
    </row>
    <row r="33" spans="1:8" ht="12.75">
      <c r="A33" s="96"/>
      <c r="B33" s="74"/>
      <c r="C33" s="75"/>
      <c r="D33" s="2" t="s">
        <v>153</v>
      </c>
      <c r="E33" s="2" t="s">
        <v>156</v>
      </c>
      <c r="F33" s="174"/>
      <c r="G33" s="2" t="s">
        <v>153</v>
      </c>
      <c r="H33" s="2" t="s">
        <v>156</v>
      </c>
    </row>
    <row r="34" spans="1:8" ht="12.75">
      <c r="A34" s="96"/>
      <c r="B34" s="74"/>
      <c r="C34" s="75"/>
      <c r="D34" s="2" t="s">
        <v>154</v>
      </c>
      <c r="E34" s="2" t="s">
        <v>154</v>
      </c>
      <c r="F34" s="174"/>
      <c r="G34" s="2" t="s">
        <v>157</v>
      </c>
      <c r="H34" s="2" t="s">
        <v>158</v>
      </c>
    </row>
    <row r="35" spans="1:8" ht="12.75">
      <c r="A35" s="96"/>
      <c r="B35" s="74"/>
      <c r="C35" s="75"/>
      <c r="D35" s="175">
        <f>'Consolidated IS'!D14</f>
        <v>39721</v>
      </c>
      <c r="E35" s="175">
        <f>'Consolidated IS'!E14</f>
        <v>39355</v>
      </c>
      <c r="F35" s="176"/>
      <c r="G35" s="175">
        <f>'Consolidated IS'!G14</f>
        <v>39721</v>
      </c>
      <c r="H35" s="175">
        <f>'Consolidated IS'!H14</f>
        <v>39355</v>
      </c>
    </row>
    <row r="36" spans="1:8" ht="12.75">
      <c r="A36" s="96"/>
      <c r="B36" s="74"/>
      <c r="C36" s="75"/>
      <c r="D36" s="2" t="s">
        <v>37</v>
      </c>
      <c r="E36" s="2" t="s">
        <v>37</v>
      </c>
      <c r="F36" s="174"/>
      <c r="G36" s="2" t="s">
        <v>37</v>
      </c>
      <c r="H36" s="2" t="s">
        <v>37</v>
      </c>
    </row>
    <row r="37" spans="1:8" ht="12.75">
      <c r="A37" s="96"/>
      <c r="B37" s="75" t="s">
        <v>159</v>
      </c>
      <c r="C37" s="75"/>
      <c r="D37" s="88"/>
      <c r="E37" s="90"/>
      <c r="F37" s="90"/>
      <c r="G37" s="90"/>
      <c r="H37" s="90"/>
    </row>
    <row r="38" spans="1:8" ht="13.5" thickBot="1">
      <c r="A38" s="96"/>
      <c r="B38" s="75"/>
      <c r="C38" s="75" t="s">
        <v>18</v>
      </c>
      <c r="D38" s="103">
        <f>-'Consolidated IS'!D31</f>
        <v>30000</v>
      </c>
      <c r="E38" s="103">
        <f>-'Consolidated IS'!E31</f>
        <v>-4379</v>
      </c>
      <c r="F38" s="90"/>
      <c r="G38" s="103">
        <f>-'Consolidated IS'!G31</f>
        <v>176000</v>
      </c>
      <c r="H38" s="103">
        <f>-'Consolidated IS'!H31</f>
        <v>193424</v>
      </c>
    </row>
    <row r="39" spans="1:8" ht="12.75">
      <c r="A39" s="96"/>
      <c r="B39" s="74"/>
      <c r="C39" s="75"/>
      <c r="D39" s="82"/>
      <c r="E39" s="75"/>
      <c r="F39" s="75"/>
      <c r="G39" s="75"/>
      <c r="H39" s="75"/>
    </row>
    <row r="40" spans="1:8" ht="12.75" customHeight="1">
      <c r="A40" s="82"/>
      <c r="B40" s="309" t="s">
        <v>272</v>
      </c>
      <c r="C40" s="309"/>
      <c r="D40" s="309"/>
      <c r="E40" s="309"/>
      <c r="F40" s="309"/>
      <c r="G40" s="309"/>
      <c r="H40" s="309"/>
    </row>
    <row r="41" spans="1:8" ht="12.75" customHeight="1">
      <c r="A41" s="82"/>
      <c r="B41" s="309"/>
      <c r="C41" s="309"/>
      <c r="D41" s="309"/>
      <c r="E41" s="309"/>
      <c r="F41" s="309"/>
      <c r="G41" s="309"/>
      <c r="H41" s="309"/>
    </row>
    <row r="42" spans="1:8" ht="12.75" customHeight="1">
      <c r="A42" s="82"/>
      <c r="B42" s="309"/>
      <c r="C42" s="309"/>
      <c r="D42" s="309"/>
      <c r="E42" s="309"/>
      <c r="F42" s="309"/>
      <c r="G42" s="309"/>
      <c r="H42" s="309"/>
    </row>
    <row r="43" spans="1:8" ht="12.75" customHeight="1">
      <c r="A43" s="82"/>
      <c r="B43" s="309"/>
      <c r="C43" s="309"/>
      <c r="D43" s="309"/>
      <c r="E43" s="309"/>
      <c r="F43" s="309"/>
      <c r="G43" s="309"/>
      <c r="H43" s="309"/>
    </row>
    <row r="44" spans="1:8" ht="12.75" customHeight="1">
      <c r="A44" s="82"/>
      <c r="B44" s="309"/>
      <c r="C44" s="309"/>
      <c r="D44" s="309"/>
      <c r="E44" s="309"/>
      <c r="F44" s="309"/>
      <c r="G44" s="309"/>
      <c r="H44" s="309"/>
    </row>
    <row r="45" spans="1:8" ht="15.75" customHeight="1">
      <c r="A45" s="82"/>
      <c r="B45" s="315"/>
      <c r="C45" s="315"/>
      <c r="D45" s="315"/>
      <c r="E45" s="315"/>
      <c r="F45" s="315"/>
      <c r="G45" s="315"/>
      <c r="H45" s="315"/>
    </row>
    <row r="46" spans="1:8" ht="12.75">
      <c r="A46" s="82"/>
      <c r="B46" s="127"/>
      <c r="C46" s="127"/>
      <c r="D46" s="127"/>
      <c r="E46" s="127"/>
      <c r="F46" s="127"/>
      <c r="G46" s="127"/>
      <c r="H46" s="127"/>
    </row>
    <row r="47" spans="1:8" ht="12.75">
      <c r="A47" s="96" t="s">
        <v>89</v>
      </c>
      <c r="B47" s="74" t="s">
        <v>12</v>
      </c>
      <c r="C47" s="75"/>
      <c r="D47" s="82"/>
      <c r="E47" s="75"/>
      <c r="F47" s="75"/>
      <c r="G47" s="75"/>
      <c r="H47" s="75"/>
    </row>
    <row r="48" spans="1:8" ht="12.75">
      <c r="A48" s="82"/>
      <c r="B48" s="89" t="s">
        <v>160</v>
      </c>
      <c r="C48" s="95"/>
      <c r="D48" s="95"/>
      <c r="E48" s="95"/>
      <c r="F48" s="95"/>
      <c r="G48" s="95"/>
      <c r="H48" s="95"/>
    </row>
    <row r="49" spans="1:8" ht="12.75">
      <c r="A49" s="82"/>
      <c r="B49" s="95"/>
      <c r="C49" s="95"/>
      <c r="D49" s="95"/>
      <c r="E49" s="95"/>
      <c r="F49" s="95"/>
      <c r="G49" s="95"/>
      <c r="H49" s="95"/>
    </row>
    <row r="50" spans="1:8" ht="12.75">
      <c r="A50" s="96" t="s">
        <v>90</v>
      </c>
      <c r="B50" s="74" t="s">
        <v>13</v>
      </c>
      <c r="C50" s="75"/>
      <c r="D50" s="82"/>
      <c r="E50" s="75"/>
      <c r="F50" s="75"/>
      <c r="G50" s="75"/>
      <c r="H50" s="75"/>
    </row>
    <row r="51" spans="1:8" ht="12.75">
      <c r="A51" s="82"/>
      <c r="B51" s="314" t="s">
        <v>161</v>
      </c>
      <c r="C51" s="314"/>
      <c r="D51" s="314"/>
      <c r="E51" s="314"/>
      <c r="F51" s="314"/>
      <c r="G51" s="314"/>
      <c r="H51" s="314"/>
    </row>
    <row r="52" spans="1:8" ht="12.75">
      <c r="A52" s="82"/>
      <c r="B52" s="84"/>
      <c r="C52" s="84"/>
      <c r="D52" s="84"/>
      <c r="E52" s="84"/>
      <c r="F52" s="84"/>
      <c r="G52" s="84"/>
      <c r="H52" s="84"/>
    </row>
    <row r="53" spans="1:8" ht="12.75">
      <c r="A53" s="96" t="s">
        <v>91</v>
      </c>
      <c r="B53" s="74" t="s">
        <v>14</v>
      </c>
      <c r="C53" s="84"/>
      <c r="D53" s="84"/>
      <c r="E53" s="84"/>
      <c r="F53" s="84"/>
      <c r="G53" s="84"/>
      <c r="H53" s="84"/>
    </row>
    <row r="54" spans="1:8" ht="65.25" customHeight="1">
      <c r="A54" s="82"/>
      <c r="B54" s="297" t="s">
        <v>263</v>
      </c>
      <c r="C54" s="310"/>
      <c r="D54" s="310"/>
      <c r="E54" s="310"/>
      <c r="F54" s="310"/>
      <c r="G54" s="310"/>
      <c r="H54" s="310"/>
    </row>
    <row r="55" spans="1:8" ht="66.75" customHeight="1">
      <c r="A55" s="82"/>
      <c r="B55" s="279" t="s">
        <v>308</v>
      </c>
      <c r="C55" s="279"/>
      <c r="D55" s="279"/>
      <c r="E55" s="279"/>
      <c r="F55" s="279"/>
      <c r="G55" s="279"/>
      <c r="H55" s="279"/>
    </row>
    <row r="56" spans="1:8" ht="10.5" customHeight="1">
      <c r="A56" s="82"/>
      <c r="B56" s="172"/>
      <c r="C56" s="172"/>
      <c r="D56" s="172"/>
      <c r="E56" s="172"/>
      <c r="F56" s="172"/>
      <c r="G56" s="172"/>
      <c r="H56" s="172"/>
    </row>
    <row r="57" spans="1:8" ht="14.25" customHeight="1">
      <c r="A57" s="82"/>
      <c r="B57" s="302" t="s">
        <v>310</v>
      </c>
      <c r="C57" s="302"/>
      <c r="D57" s="302"/>
      <c r="E57" s="302"/>
      <c r="F57" s="302"/>
      <c r="G57" s="302"/>
      <c r="H57" s="302"/>
    </row>
    <row r="58" spans="1:8" ht="14.25" customHeight="1">
      <c r="A58" s="82"/>
      <c r="B58" s="302"/>
      <c r="C58" s="302"/>
      <c r="D58" s="302"/>
      <c r="E58" s="302"/>
      <c r="F58" s="302"/>
      <c r="G58" s="302"/>
      <c r="H58" s="302"/>
    </row>
    <row r="59" spans="1:8" ht="25.5" customHeight="1">
      <c r="A59" s="82"/>
      <c r="B59" s="302"/>
      <c r="C59" s="302"/>
      <c r="D59" s="302"/>
      <c r="E59" s="302"/>
      <c r="F59" s="302"/>
      <c r="G59" s="302"/>
      <c r="H59" s="302"/>
    </row>
    <row r="60" spans="1:8" ht="10.5" customHeight="1">
      <c r="A60" s="82"/>
      <c r="B60" s="177"/>
      <c r="C60" s="177"/>
      <c r="D60" s="177"/>
      <c r="E60" s="177"/>
      <c r="F60" s="177"/>
      <c r="G60" s="177"/>
      <c r="H60" s="177"/>
    </row>
    <row r="61" spans="1:8" ht="26.25" customHeight="1">
      <c r="A61" s="82"/>
      <c r="B61" s="310" t="s">
        <v>301</v>
      </c>
      <c r="C61" s="310"/>
      <c r="D61" s="310"/>
      <c r="E61" s="310"/>
      <c r="F61" s="310"/>
      <c r="G61" s="310"/>
      <c r="H61" s="310"/>
    </row>
    <row r="62" spans="1:8" ht="14.25" customHeight="1">
      <c r="A62" s="82"/>
      <c r="B62" s="313"/>
      <c r="C62" s="313"/>
      <c r="D62" s="313"/>
      <c r="E62" s="313"/>
      <c r="F62" s="313"/>
      <c r="G62" s="313"/>
      <c r="H62" s="313"/>
    </row>
    <row r="63" spans="1:8" ht="12.75">
      <c r="A63" s="96" t="s">
        <v>95</v>
      </c>
      <c r="B63" s="74" t="s">
        <v>217</v>
      </c>
      <c r="C63" s="84"/>
      <c r="D63" s="84"/>
      <c r="E63" s="84"/>
      <c r="F63" s="84"/>
      <c r="G63" s="84"/>
      <c r="H63" s="84"/>
    </row>
    <row r="64" spans="1:9" ht="40.5" customHeight="1">
      <c r="A64" s="82"/>
      <c r="B64" s="303" t="s">
        <v>309</v>
      </c>
      <c r="C64" s="303"/>
      <c r="D64" s="303"/>
      <c r="E64" s="303"/>
      <c r="F64" s="303"/>
      <c r="G64" s="303"/>
      <c r="H64" s="303"/>
      <c r="I64" s="86"/>
    </row>
    <row r="65" spans="1:8" ht="14.25" customHeight="1">
      <c r="A65" s="82"/>
      <c r="B65" s="75"/>
      <c r="C65" s="168"/>
      <c r="D65" s="169"/>
      <c r="E65" s="167"/>
      <c r="F65" s="166"/>
      <c r="G65" s="170"/>
      <c r="H65" s="165"/>
    </row>
    <row r="66" spans="1:8" ht="12.75">
      <c r="A66" s="96" t="s">
        <v>97</v>
      </c>
      <c r="B66" s="74" t="s">
        <v>92</v>
      </c>
      <c r="C66" s="75"/>
      <c r="D66" s="82"/>
      <c r="E66" s="75"/>
      <c r="F66" s="75"/>
      <c r="G66" s="75"/>
      <c r="H66" s="75"/>
    </row>
    <row r="67" spans="1:8" ht="12.75">
      <c r="A67" s="96"/>
      <c r="B67" s="75"/>
      <c r="C67" s="75"/>
      <c r="D67" s="82"/>
      <c r="E67" s="75"/>
      <c r="F67" s="75"/>
      <c r="G67" s="97" t="str">
        <f>'Balance Sheet'!C10</f>
        <v>AS AT</v>
      </c>
      <c r="H67" s="97"/>
    </row>
    <row r="68" spans="1:8" ht="12.75">
      <c r="A68" s="96"/>
      <c r="B68" s="74"/>
      <c r="C68" s="75"/>
      <c r="D68" s="82"/>
      <c r="E68" s="75"/>
      <c r="F68" s="75"/>
      <c r="G68" s="97">
        <f>'Balance Sheet'!C11</f>
        <v>39721</v>
      </c>
      <c r="H68" s="97"/>
    </row>
    <row r="69" spans="1:8" ht="12.75" customHeight="1">
      <c r="A69" s="82"/>
      <c r="B69" s="75"/>
      <c r="C69" s="75"/>
      <c r="D69" s="82"/>
      <c r="E69" s="75"/>
      <c r="G69" s="96" t="s">
        <v>37</v>
      </c>
      <c r="H69" s="96"/>
    </row>
    <row r="70" spans="1:8" ht="12.75" customHeight="1">
      <c r="A70" s="82"/>
      <c r="B70" s="82" t="s">
        <v>93</v>
      </c>
      <c r="C70" s="98" t="s">
        <v>118</v>
      </c>
      <c r="D70" s="82"/>
      <c r="E70" s="75"/>
      <c r="G70" s="75"/>
      <c r="H70" s="75"/>
    </row>
    <row r="71" spans="1:8" ht="12.75" customHeight="1">
      <c r="A71" s="82"/>
      <c r="B71" s="82"/>
      <c r="C71" s="75" t="s">
        <v>15</v>
      </c>
      <c r="D71" s="82"/>
      <c r="E71" s="75"/>
      <c r="G71" s="236">
        <f>G73-G72</f>
        <v>3086107</v>
      </c>
      <c r="H71" s="99"/>
    </row>
    <row r="72" spans="1:8" ht="12.75" customHeight="1">
      <c r="A72" s="82"/>
      <c r="B72" s="82"/>
      <c r="C72" s="75" t="s">
        <v>16</v>
      </c>
      <c r="D72" s="82"/>
      <c r="E72" s="75"/>
      <c r="G72" s="237">
        <v>887263</v>
      </c>
      <c r="H72" s="61"/>
    </row>
    <row r="73" spans="1:8" ht="12.75" customHeight="1" thickBot="1">
      <c r="A73" s="82"/>
      <c r="B73" s="82"/>
      <c r="C73" s="75"/>
      <c r="D73" s="82"/>
      <c r="E73" s="75"/>
      <c r="G73" s="238">
        <f>'Balance Sheet'!C29+'Balance Sheet'!C30+'Balance Sheet'!C31</f>
        <v>3973370</v>
      </c>
      <c r="H73" s="61"/>
    </row>
    <row r="74" spans="1:8" ht="12.75" customHeight="1">
      <c r="A74" s="82"/>
      <c r="B74" s="82" t="s">
        <v>94</v>
      </c>
      <c r="C74" s="98" t="s">
        <v>151</v>
      </c>
      <c r="D74" s="82"/>
      <c r="E74" s="75"/>
      <c r="G74" s="237"/>
      <c r="H74" s="61"/>
    </row>
    <row r="75" spans="1:8" ht="12.75" customHeight="1">
      <c r="A75" s="82"/>
      <c r="B75" s="75"/>
      <c r="C75" s="75" t="s">
        <v>15</v>
      </c>
      <c r="D75" s="82"/>
      <c r="E75" s="75"/>
      <c r="G75" s="237">
        <f>G77-G76</f>
        <v>2623653</v>
      </c>
      <c r="H75" s="61"/>
    </row>
    <row r="76" spans="1:8" ht="12.75" customHeight="1">
      <c r="A76" s="82"/>
      <c r="B76" s="75"/>
      <c r="C76" s="75" t="s">
        <v>16</v>
      </c>
      <c r="D76" s="82"/>
      <c r="E76" s="75"/>
      <c r="G76" s="239">
        <v>0</v>
      </c>
      <c r="H76" s="146"/>
    </row>
    <row r="77" spans="1:8" ht="12.75" customHeight="1" thickBot="1">
      <c r="A77" s="82"/>
      <c r="B77" s="75"/>
      <c r="C77" s="75"/>
      <c r="D77" s="82"/>
      <c r="E77" s="75"/>
      <c r="G77" s="238">
        <f>'Balance Sheet'!C46+'Balance Sheet'!C47</f>
        <v>2623653</v>
      </c>
      <c r="H77" s="61"/>
    </row>
    <row r="78" spans="1:8" ht="12.75" customHeight="1">
      <c r="A78" s="82"/>
      <c r="B78" s="75"/>
      <c r="C78" s="75" t="s">
        <v>162</v>
      </c>
      <c r="D78" s="82"/>
      <c r="E78" s="75"/>
      <c r="F78" s="85"/>
      <c r="G78" s="75"/>
      <c r="H78" s="75"/>
    </row>
    <row r="79" spans="1:10" ht="12.75" customHeight="1">
      <c r="A79" s="82"/>
      <c r="B79" s="75"/>
      <c r="C79" s="75"/>
      <c r="D79" s="82"/>
      <c r="E79" s="240" t="s">
        <v>163</v>
      </c>
      <c r="F79" s="241"/>
      <c r="G79" s="240" t="s">
        <v>37</v>
      </c>
      <c r="H79" s="96"/>
      <c r="J79" s="199"/>
    </row>
    <row r="80" spans="1:8" ht="12.75" customHeight="1">
      <c r="A80" s="82"/>
      <c r="B80" s="75"/>
      <c r="C80" s="75"/>
      <c r="D80" s="82"/>
      <c r="E80" s="242"/>
      <c r="F80" s="241"/>
      <c r="G80" s="243" t="s">
        <v>165</v>
      </c>
      <c r="H80" s="106"/>
    </row>
    <row r="81" spans="1:8" ht="12.75" customHeight="1">
      <c r="A81" s="82"/>
      <c r="B81" s="75"/>
      <c r="C81" s="75"/>
      <c r="D81" s="82"/>
      <c r="E81" s="244"/>
      <c r="F81" s="245"/>
      <c r="G81" s="246"/>
      <c r="H81" s="105"/>
    </row>
    <row r="82" spans="1:8" ht="12.75" customHeight="1" thickBot="1">
      <c r="A82" s="82"/>
      <c r="B82" s="75"/>
      <c r="C82" s="75" t="s">
        <v>164</v>
      </c>
      <c r="D82" s="82"/>
      <c r="E82" s="247">
        <v>2797866</v>
      </c>
      <c r="F82" s="237"/>
      <c r="G82" s="247">
        <v>284102</v>
      </c>
      <c r="H82" s="61"/>
    </row>
    <row r="83" spans="1:8" ht="12.75" customHeight="1">
      <c r="A83" s="82"/>
      <c r="B83" s="75"/>
      <c r="D83" s="82"/>
      <c r="E83" s="75"/>
      <c r="F83" s="75"/>
      <c r="G83" s="75"/>
      <c r="H83" s="75"/>
    </row>
    <row r="84" spans="1:8" ht="12.75" customHeight="1">
      <c r="A84" s="96" t="s">
        <v>99</v>
      </c>
      <c r="B84" s="74" t="s">
        <v>96</v>
      </c>
      <c r="C84" s="75"/>
      <c r="D84" s="82"/>
      <c r="E84" s="75"/>
      <c r="F84" s="75"/>
      <c r="G84" s="75"/>
      <c r="H84" s="75"/>
    </row>
    <row r="85" spans="1:10" s="4" customFormat="1" ht="12.75" customHeight="1">
      <c r="A85" s="197"/>
      <c r="B85" s="311" t="s">
        <v>300</v>
      </c>
      <c r="C85" s="311"/>
      <c r="D85" s="311"/>
      <c r="E85" s="311"/>
      <c r="F85" s="311"/>
      <c r="G85" s="311"/>
      <c r="H85" s="311"/>
      <c r="J85" s="198"/>
    </row>
    <row r="86" spans="1:8" s="4" customFormat="1" ht="12.75" customHeight="1">
      <c r="A86" s="197"/>
      <c r="B86" s="312"/>
      <c r="C86" s="312"/>
      <c r="D86" s="312"/>
      <c r="E86" s="312"/>
      <c r="F86" s="312"/>
      <c r="G86" s="312"/>
      <c r="H86" s="312"/>
    </row>
    <row r="87" ht="12.75" customHeight="1"/>
    <row r="88" ht="0.75" customHeight="1"/>
    <row r="89" spans="1:8" ht="12.75" customHeight="1">
      <c r="A89" s="96" t="s">
        <v>101</v>
      </c>
      <c r="B89" s="74" t="s">
        <v>98</v>
      </c>
      <c r="C89" s="75"/>
      <c r="D89" s="82"/>
      <c r="E89" s="75"/>
      <c r="F89" s="75"/>
      <c r="G89" s="75"/>
      <c r="H89" s="75"/>
    </row>
    <row r="90" spans="1:8" s="4" customFormat="1" ht="12.75" customHeight="1">
      <c r="A90" s="197"/>
      <c r="B90" s="311" t="s">
        <v>302</v>
      </c>
      <c r="C90" s="311"/>
      <c r="D90" s="311"/>
      <c r="E90" s="311"/>
      <c r="F90" s="311"/>
      <c r="G90" s="311"/>
      <c r="H90" s="311"/>
    </row>
    <row r="91" spans="1:8" s="4" customFormat="1" ht="12.75" customHeight="1">
      <c r="A91" s="197"/>
      <c r="B91" s="312"/>
      <c r="C91" s="312"/>
      <c r="D91" s="312"/>
      <c r="E91" s="312"/>
      <c r="F91" s="312"/>
      <c r="G91" s="312"/>
      <c r="H91" s="312"/>
    </row>
    <row r="92" spans="1:8" s="4" customFormat="1" ht="12.75" customHeight="1">
      <c r="A92" s="197"/>
      <c r="B92" s="182"/>
      <c r="C92" s="182"/>
      <c r="D92" s="182"/>
      <c r="E92" s="182"/>
      <c r="F92" s="182"/>
      <c r="G92" s="182"/>
      <c r="H92" s="182"/>
    </row>
    <row r="93" spans="1:8" ht="12.75" customHeight="1">
      <c r="A93" s="96" t="s">
        <v>103</v>
      </c>
      <c r="B93" s="74" t="s">
        <v>100</v>
      </c>
      <c r="C93" s="75"/>
      <c r="D93" s="82"/>
      <c r="E93" s="75"/>
      <c r="F93" s="75"/>
      <c r="G93" s="75"/>
      <c r="H93" s="75"/>
    </row>
    <row r="94" spans="1:8" ht="12.75" customHeight="1">
      <c r="A94" s="96"/>
      <c r="B94" s="164" t="s">
        <v>225</v>
      </c>
      <c r="C94" s="75"/>
      <c r="D94" s="82"/>
      <c r="E94" s="75"/>
      <c r="F94" s="75"/>
      <c r="G94" s="75"/>
      <c r="H94" s="75"/>
    </row>
    <row r="95" spans="1:8" ht="12.75" customHeight="1">
      <c r="A95" s="96"/>
      <c r="C95" s="75"/>
      <c r="D95" s="82"/>
      <c r="E95" s="75"/>
      <c r="F95" s="75"/>
      <c r="G95" s="75"/>
      <c r="H95" s="75"/>
    </row>
    <row r="96" spans="1:8" ht="12.75" customHeight="1">
      <c r="A96" s="96" t="s">
        <v>19</v>
      </c>
      <c r="B96" s="74" t="s">
        <v>102</v>
      </c>
      <c r="C96" s="75"/>
      <c r="D96" s="82"/>
      <c r="E96" s="75"/>
      <c r="F96" s="75"/>
      <c r="G96" s="75"/>
      <c r="H96" s="75"/>
    </row>
    <row r="97" spans="1:8" ht="12.75" customHeight="1">
      <c r="A97" s="96"/>
      <c r="B97" s="82"/>
      <c r="C97" s="75"/>
      <c r="D97" s="307" t="s">
        <v>115</v>
      </c>
      <c r="E97" s="307"/>
      <c r="F97" s="173"/>
      <c r="G97" s="307" t="s">
        <v>113</v>
      </c>
      <c r="H97" s="307"/>
    </row>
    <row r="98" spans="1:8" ht="12.75" customHeight="1">
      <c r="A98" s="96"/>
      <c r="B98" s="75"/>
      <c r="C98" s="86"/>
      <c r="D98" s="2" t="s">
        <v>152</v>
      </c>
      <c r="E98" s="2" t="s">
        <v>155</v>
      </c>
      <c r="F98" s="174"/>
      <c r="G98" s="2" t="s">
        <v>152</v>
      </c>
      <c r="H98" s="2" t="s">
        <v>155</v>
      </c>
    </row>
    <row r="99" spans="1:8" ht="12.75" customHeight="1">
      <c r="A99" s="96"/>
      <c r="B99" s="75"/>
      <c r="C99" s="83"/>
      <c r="D99" s="2" t="s">
        <v>153</v>
      </c>
      <c r="E99" s="2" t="s">
        <v>156</v>
      </c>
      <c r="F99" s="174"/>
      <c r="G99" s="2" t="s">
        <v>153</v>
      </c>
      <c r="H99" s="2" t="s">
        <v>156</v>
      </c>
    </row>
    <row r="100" spans="1:8" ht="12.75" customHeight="1">
      <c r="A100" s="96"/>
      <c r="B100" s="82"/>
      <c r="C100" s="75"/>
      <c r="D100" s="2" t="s">
        <v>154</v>
      </c>
      <c r="E100" s="2" t="s">
        <v>154</v>
      </c>
      <c r="F100" s="174"/>
      <c r="G100" s="2" t="s">
        <v>157</v>
      </c>
      <c r="H100" s="2" t="s">
        <v>158</v>
      </c>
    </row>
    <row r="101" spans="1:8" ht="12.75" customHeight="1">
      <c r="A101" s="96"/>
      <c r="B101" s="75"/>
      <c r="C101" s="86"/>
      <c r="D101" s="175">
        <f>D35</f>
        <v>39721</v>
      </c>
      <c r="E101" s="175">
        <f>E35</f>
        <v>39355</v>
      </c>
      <c r="F101" s="176"/>
      <c r="G101" s="175">
        <f>G35</f>
        <v>39721</v>
      </c>
      <c r="H101" s="175">
        <f>H35</f>
        <v>39355</v>
      </c>
    </row>
    <row r="102" spans="1:8" ht="12.75" customHeight="1">
      <c r="A102" s="96"/>
      <c r="B102" s="75"/>
      <c r="C102" s="83"/>
      <c r="D102" s="87"/>
      <c r="E102" s="87"/>
      <c r="G102" s="83"/>
      <c r="H102" s="83"/>
    </row>
    <row r="103" spans="1:8" ht="12.75" customHeight="1">
      <c r="A103" s="96"/>
      <c r="B103" s="75" t="s">
        <v>293</v>
      </c>
      <c r="C103" s="86"/>
      <c r="D103" s="100">
        <f>'Consolidated IS'!D33</f>
        <v>1419178</v>
      </c>
      <c r="E103" s="100">
        <f>'Consolidated IS'!E33</f>
        <v>2265924</v>
      </c>
      <c r="F103" s="90"/>
      <c r="G103" s="100">
        <f>'Consolidated IS'!G33</f>
        <v>1875380</v>
      </c>
      <c r="H103" s="100">
        <f>'Consolidated IS'!H33</f>
        <v>5796128</v>
      </c>
    </row>
    <row r="104" spans="1:8" ht="12.75" customHeight="1">
      <c r="A104" s="96"/>
      <c r="B104" s="75"/>
      <c r="C104" s="83"/>
      <c r="D104" s="87"/>
      <c r="E104" s="87"/>
      <c r="G104" s="83"/>
      <c r="H104" s="83"/>
    </row>
    <row r="105" spans="1:8" ht="12.75" customHeight="1">
      <c r="A105" s="96"/>
      <c r="B105" s="304" t="s">
        <v>17</v>
      </c>
      <c r="C105" s="305"/>
      <c r="D105" s="88">
        <f>Summary!C38</f>
        <v>230562907</v>
      </c>
      <c r="E105" s="88">
        <f>Summary!D38</f>
        <v>210040225</v>
      </c>
      <c r="G105" s="88">
        <f>Summary!F38</f>
        <v>230562907</v>
      </c>
      <c r="H105" s="88">
        <f>Summary!G38</f>
        <v>201894203</v>
      </c>
    </row>
    <row r="106" spans="1:8" ht="12.75" customHeight="1">
      <c r="A106" s="96"/>
      <c r="B106" s="305"/>
      <c r="C106" s="305"/>
      <c r="D106" s="88"/>
      <c r="E106" s="88"/>
      <c r="G106" s="88"/>
      <c r="H106" s="88"/>
    </row>
    <row r="107" spans="1:8" ht="12.75" customHeight="1">
      <c r="A107" s="96"/>
      <c r="B107" s="75"/>
      <c r="C107" s="75"/>
      <c r="D107" s="88"/>
      <c r="E107" s="82"/>
      <c r="G107" s="88"/>
      <c r="H107" s="75"/>
    </row>
    <row r="108" spans="1:8" ht="12.75" customHeight="1">
      <c r="A108" s="96"/>
      <c r="B108" s="178" t="s">
        <v>282</v>
      </c>
      <c r="C108" s="178"/>
      <c r="D108" s="178"/>
      <c r="E108" s="82"/>
      <c r="G108" s="75"/>
      <c r="H108" s="75"/>
    </row>
    <row r="109" spans="1:8" ht="12.75">
      <c r="A109" s="96"/>
      <c r="C109" s="179" t="s">
        <v>127</v>
      </c>
      <c r="D109" s="180">
        <f>Summary!C40</f>
        <v>0.62</v>
      </c>
      <c r="E109" s="180">
        <f>Summary!D40</f>
        <v>1.08</v>
      </c>
      <c r="G109" s="180">
        <f>Summary!F40</f>
        <v>0.81</v>
      </c>
      <c r="H109" s="180">
        <f>Summary!G40</f>
        <v>2.87</v>
      </c>
    </row>
    <row r="110" spans="1:8" ht="13.5" thickBot="1">
      <c r="A110" s="96"/>
      <c r="C110" s="179" t="s">
        <v>145</v>
      </c>
      <c r="D110" s="181" t="s">
        <v>39</v>
      </c>
      <c r="E110" s="181" t="s">
        <v>39</v>
      </c>
      <c r="G110" s="181" t="s">
        <v>39</v>
      </c>
      <c r="H110" s="181" t="s">
        <v>39</v>
      </c>
    </row>
    <row r="111" spans="1:8" ht="12.75">
      <c r="A111" s="96"/>
      <c r="B111" s="183"/>
      <c r="C111" s="75"/>
      <c r="D111" s="93"/>
      <c r="E111" s="92"/>
      <c r="G111" s="91"/>
      <c r="H111" s="91"/>
    </row>
    <row r="112" spans="1:8" ht="12.75" customHeight="1">
      <c r="A112" s="96" t="s">
        <v>219</v>
      </c>
      <c r="B112" s="74" t="s">
        <v>24</v>
      </c>
      <c r="C112" s="75"/>
      <c r="D112" s="75"/>
      <c r="E112" s="75"/>
      <c r="F112" s="196"/>
      <c r="G112" s="75"/>
      <c r="H112" s="75"/>
    </row>
    <row r="113" spans="1:8" ht="12.75" customHeight="1">
      <c r="A113" s="82"/>
      <c r="B113" s="287" t="s">
        <v>260</v>
      </c>
      <c r="C113" s="287"/>
      <c r="D113" s="287"/>
      <c r="E113" s="287"/>
      <c r="F113" s="287"/>
      <c r="G113" s="287"/>
      <c r="H113" s="287"/>
    </row>
    <row r="114" spans="1:8" ht="12.75" customHeight="1">
      <c r="A114" s="82"/>
      <c r="B114" s="287"/>
      <c r="C114" s="287"/>
      <c r="D114" s="287"/>
      <c r="E114" s="287"/>
      <c r="F114" s="287"/>
      <c r="G114" s="287"/>
      <c r="H114" s="287"/>
    </row>
    <row r="115" spans="1:8" ht="12.75" customHeight="1">
      <c r="A115" s="82"/>
      <c r="B115" s="75"/>
      <c r="C115" s="75"/>
      <c r="D115" s="75"/>
      <c r="E115" s="75"/>
      <c r="F115" s="75"/>
      <c r="G115" s="75"/>
      <c r="H115" s="75"/>
    </row>
    <row r="116" spans="1:8" ht="12.75">
      <c r="A116" s="96" t="s">
        <v>261</v>
      </c>
      <c r="B116" s="74" t="s">
        <v>20</v>
      </c>
      <c r="C116" s="75"/>
      <c r="D116" s="94"/>
      <c r="E116" s="75"/>
      <c r="F116" s="75"/>
      <c r="G116" s="75"/>
      <c r="H116" s="75"/>
    </row>
    <row r="117" spans="2:9" ht="12.75">
      <c r="B117" s="256" t="s">
        <v>299</v>
      </c>
      <c r="C117" s="256"/>
      <c r="D117" s="257"/>
      <c r="E117" s="256"/>
      <c r="F117" s="256"/>
      <c r="G117" s="256"/>
      <c r="H117" s="256"/>
      <c r="I117" s="256"/>
    </row>
  </sheetData>
  <sheetProtection/>
  <mergeCells count="28">
    <mergeCell ref="B17:H17"/>
    <mergeCell ref="B40:H45"/>
    <mergeCell ref="B55:H55"/>
    <mergeCell ref="A1:H1"/>
    <mergeCell ref="A3:H3"/>
    <mergeCell ref="A4:H4"/>
    <mergeCell ref="A5:H5"/>
    <mergeCell ref="A2:H2"/>
    <mergeCell ref="B113:H114"/>
    <mergeCell ref="B11:H15"/>
    <mergeCell ref="G31:H31"/>
    <mergeCell ref="B54:H54"/>
    <mergeCell ref="B90:H91"/>
    <mergeCell ref="B85:H86"/>
    <mergeCell ref="B62:H62"/>
    <mergeCell ref="B61:H61"/>
    <mergeCell ref="B20:H21"/>
    <mergeCell ref="B51:H51"/>
    <mergeCell ref="B57:H59"/>
    <mergeCell ref="B64:H64"/>
    <mergeCell ref="B105:C106"/>
    <mergeCell ref="A6:H6"/>
    <mergeCell ref="D97:E97"/>
    <mergeCell ref="G97:H97"/>
    <mergeCell ref="B7:H8"/>
    <mergeCell ref="D31:E31"/>
    <mergeCell ref="B27:H28"/>
    <mergeCell ref="B24:H25"/>
  </mergeCells>
  <printOptions horizontalCentered="1"/>
  <pageMargins left="0.5" right="0.25" top="0.4" bottom="0.25" header="0.25" footer="0.17"/>
  <pageSetup horizontalDpi="300" verticalDpi="300" orientation="portrait" paperSize="9" scale="82" r:id="rId1"/>
  <rowBreaks count="2" manualBreakCount="2">
    <brk id="52" max="255" man="1"/>
    <brk id="9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TMFPG-ADELINE</cp:lastModifiedBy>
  <cp:lastPrinted>2008-11-19T03:01:10Z</cp:lastPrinted>
  <dcterms:created xsi:type="dcterms:W3CDTF">2005-02-17T14:42:07Z</dcterms:created>
  <dcterms:modified xsi:type="dcterms:W3CDTF">2008-11-26T03:28:40Z</dcterms:modified>
  <cp:category/>
  <cp:version/>
  <cp:contentType/>
  <cp:contentStatus/>
</cp:coreProperties>
</file>