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20" windowHeight="7760" activeTab="0"/>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<sst xmlns="http://schemas.openxmlformats.org/spreadsheetml/2006/main" count="196" uniqueCount="142">
  <si>
    <t>TOTAL EQUITY AND LIABILITIES</t>
  </si>
  <si>
    <t xml:space="preserve">Borrowings </t>
  </si>
  <si>
    <t>Current liabilities</t>
  </si>
  <si>
    <t>Deferred tax liabilities</t>
  </si>
  <si>
    <t>Borrowings</t>
  </si>
  <si>
    <t>Non-current liabilities</t>
  </si>
  <si>
    <t>Share capital</t>
  </si>
  <si>
    <t>EQUITY AND LIABILITIES</t>
  </si>
  <si>
    <t>TOTAL ASSETS</t>
  </si>
  <si>
    <t>Cash and bank balances</t>
  </si>
  <si>
    <t>Tax recoverable</t>
  </si>
  <si>
    <t>Inventories</t>
  </si>
  <si>
    <t>Current assets</t>
  </si>
  <si>
    <t>Property, plant and equipment</t>
  </si>
  <si>
    <t>Non-current assets</t>
  </si>
  <si>
    <t xml:space="preserve">ASSETS </t>
  </si>
  <si>
    <t>RM'000</t>
  </si>
  <si>
    <t>(AUDITED)</t>
  </si>
  <si>
    <t>(UNAUDITED)</t>
  </si>
  <si>
    <t>(The figures have not been audited)</t>
  </si>
  <si>
    <t>(Incorporated in Malaysia)</t>
  </si>
  <si>
    <t xml:space="preserve">  Diluted</t>
  </si>
  <si>
    <t xml:space="preserve">  Basic</t>
  </si>
  <si>
    <t>Earnings per share (sen)</t>
  </si>
  <si>
    <t>TAX EXPENSE</t>
  </si>
  <si>
    <t>FINANCE COSTS</t>
  </si>
  <si>
    <t>OTHER INCOME</t>
  </si>
  <si>
    <t>GROSS PROFIT</t>
  </si>
  <si>
    <t>COST OF SALES</t>
  </si>
  <si>
    <t xml:space="preserve">TO DATE </t>
  </si>
  <si>
    <t>QUARTER</t>
  </si>
  <si>
    <t>CORRESPONDING</t>
  </si>
  <si>
    <t>YEAR</t>
  </si>
  <si>
    <t>PRECEDING YEAR</t>
  </si>
  <si>
    <t>CURRENT</t>
  </si>
  <si>
    <t>CUMULATIVE QUARTER</t>
  </si>
  <si>
    <t>INDIVIDUAL QUARTER</t>
  </si>
  <si>
    <t xml:space="preserve">PROFITS </t>
  </si>
  <si>
    <t>CAPITAL</t>
  </si>
  <si>
    <t>TOTAL</t>
  </si>
  <si>
    <t>RETAINED</t>
  </si>
  <si>
    <t xml:space="preserve">SHARE </t>
  </si>
  <si>
    <t>CONDENSED CONSOLIDATED STATEMENT OF CHANGES IN EQUITY</t>
  </si>
  <si>
    <t>Less: Fixed deposits pledged to financial instituitions</t>
  </si>
  <si>
    <t xml:space="preserve">    Cash and cash equivalents included in the cash flow statements comprise of the following: </t>
  </si>
  <si>
    <t>CASH AND CASH EQUIVALENTS</t>
  </si>
  <si>
    <t>Repayment of hire purchase creditors</t>
  </si>
  <si>
    <t>CASH FLOWS FROM FINANCING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</si>
  <si>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</si>
  <si>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</si>
  <si>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</si>
  <si>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</si>
  <si>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</si>
  <si>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</si>
  <si>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</si>
  <si>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</si>
  <si>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</si>
  <si>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Adjustments for:</t>
  </si>
  <si>
    <t>Profit before tax</t>
  </si>
  <si>
    <t>CASH FLOWS FROM OPERATING ACTIVITIES</t>
  </si>
  <si>
    <t>REVENUE</t>
  </si>
  <si>
    <t>Tax liabilities</t>
  </si>
  <si>
    <t>CASH AND CASH EQUIVALENT AT END OF THE</t>
  </si>
  <si>
    <t>PERIOD TO DATE</t>
  </si>
  <si>
    <t xml:space="preserve">FINANCIAL </t>
  </si>
  <si>
    <t>RESERVE</t>
  </si>
  <si>
    <t>TOTAL EQUITY</t>
  </si>
  <si>
    <t>TOTAL LIABILITIES</t>
  </si>
  <si>
    <t xml:space="preserve">  CONTROLLED ENTITY</t>
  </si>
  <si>
    <t>Investment in a jointly controlled entity</t>
  </si>
  <si>
    <t xml:space="preserve">WARRANT </t>
  </si>
  <si>
    <t>Repayment of term loans</t>
  </si>
  <si>
    <t xml:space="preserve">(The unaudited Condensed Consolidated Statement of Changes in Equity should be read in conjunction with the audited financial statements for the </t>
  </si>
  <si>
    <t>EXCHANGE</t>
  </si>
  <si>
    <t xml:space="preserve">TRANSLATION </t>
  </si>
  <si>
    <t xml:space="preserve">  ASSOCIATED COMPANY</t>
  </si>
  <si>
    <t>Prepaid lease payments for land</t>
  </si>
  <si>
    <t xml:space="preserve">QUARTER </t>
  </si>
  <si>
    <t xml:space="preserve">PERIOD </t>
  </si>
  <si>
    <t xml:space="preserve">PERIOD  </t>
  </si>
  <si>
    <t>Amortisation of prepaid lease payments for land</t>
  </si>
  <si>
    <t>AT BEGINNING OF THE FINANCIAL YEAR</t>
  </si>
  <si>
    <t>KARYON INDUSTRIES BERHAD (Company No: 612797-T)</t>
  </si>
  <si>
    <t xml:space="preserve">CONDENSED CONSOLIDATED STATEMENT OF COMPREHENSIVE INCOME </t>
  </si>
  <si>
    <t>ADMINISTRATIVE AND OPERATING EXPENSES</t>
  </si>
  <si>
    <t xml:space="preserve"> FOR THE PERIOD</t>
  </si>
  <si>
    <t>CONDENSED CONSOLIDATED STATEMENT OF FINANCIAL POSITION</t>
  </si>
  <si>
    <t xml:space="preserve">(The unaudited Condensed Consolidated Statement of Financial Position should be read in conjunction with the audited financial statements for the </t>
  </si>
  <si>
    <t xml:space="preserve">(The unaudited Condensed Consolidated Statement of Comprehensive Income should be read in conjunction with the audited financial statements for the </t>
  </si>
  <si>
    <t>CONDENSED CONSOLIDATED STATEMENT OF CASH FLOWS</t>
  </si>
  <si>
    <t xml:space="preserve">Foreign currency translation difference from </t>
  </si>
  <si>
    <t>Trade and other receivables</t>
  </si>
  <si>
    <t>Cash and cash equivalents</t>
  </si>
  <si>
    <t>Trade and other payables</t>
  </si>
  <si>
    <t>Reserves</t>
  </si>
  <si>
    <t>Balance as at 01.01.2010</t>
  </si>
  <si>
    <t xml:space="preserve"> a jointly controlled entity</t>
  </si>
  <si>
    <t>Bad debts recovery</t>
  </si>
  <si>
    <t>1) Cash and cash equivalents</t>
  </si>
  <si>
    <t xml:space="preserve">(The unaudited Condensed Consolidated Statement of Cash Flows should be read in conjunction with the audited financial statement for the financial year </t>
  </si>
  <si>
    <t>Depreciation on property, plant &amp; equipment</t>
  </si>
  <si>
    <t xml:space="preserve">Purchase of property, plant and equipment </t>
  </si>
  <si>
    <t>Drawdown of bankers' acceptances</t>
  </si>
  <si>
    <t>PROFIT BEFORE TAX</t>
  </si>
  <si>
    <t>NET PROFIT FOR THE PERIOD</t>
  </si>
  <si>
    <t>TOTAL COMPREHENSIVE INCOME</t>
  </si>
  <si>
    <t>Profit attributable to:</t>
  </si>
  <si>
    <t>Total Comprehensive income attributable to:</t>
  </si>
  <si>
    <t>Cash and bank balances at end of the period</t>
  </si>
  <si>
    <t>Note:</t>
  </si>
  <si>
    <t xml:space="preserve">SHARE OF LOSS IN AN </t>
  </si>
  <si>
    <t>Share of loss in an associated company</t>
  </si>
  <si>
    <t>As at 31/12/10</t>
  </si>
  <si>
    <t>Total comprehensive income for the year</t>
  </si>
  <si>
    <t>Proceeds from sale of property, plant &amp; equipment</t>
  </si>
  <si>
    <t>Owners of the parent</t>
  </si>
  <si>
    <t>Net assets per share attributable to owners of the parent (RM)</t>
  </si>
  <si>
    <t>Equity attributable to owners of the parent</t>
  </si>
  <si>
    <t>ATTRIBUTABLE TO OWNERS OF THE PARENT</t>
  </si>
  <si>
    <t>FOR THE 1ST QUARTER ENDED 31 MARCH 2011</t>
  </si>
  <si>
    <t>31/03/11</t>
  </si>
  <si>
    <t>31/03/10</t>
  </si>
  <si>
    <t>Quarter ended 31 March 2010</t>
  </si>
  <si>
    <t>Balance as at 31.03.2011</t>
  </si>
  <si>
    <t>Balance as at 01.01.2011</t>
  </si>
  <si>
    <t>Balance as at 31.03.2010</t>
  </si>
  <si>
    <t>AS AT 31 MARCH 2011</t>
  </si>
  <si>
    <t>As at 31/03/11</t>
  </si>
  <si>
    <t>31/03/2011</t>
  </si>
  <si>
    <t>31/03/2010</t>
  </si>
  <si>
    <t>FINANCIAL PERIOD (Note 1)</t>
  </si>
  <si>
    <t>NET CASH FROM FINANCING ACTIVITIES</t>
  </si>
  <si>
    <t>Quarter ended 31 March 2011</t>
  </si>
  <si>
    <t>CASH GENERATED FROM/ (USED IN) OPERATIONS</t>
  </si>
  <si>
    <t>Share of (profit)/loss in a jointly controlled entity</t>
  </si>
  <si>
    <t>financial year ended 31 December 2010 and the accompanying explanatory notes attached to this interim financial statements on page 5-12)</t>
  </si>
  <si>
    <t>ended 31 December 2010 and the accompanying explanatory notes attached to this interim financial statements on page 5-12)</t>
  </si>
  <si>
    <t>OTHER COMPREHENSIVE LOSS</t>
  </si>
  <si>
    <t>NET CASH FROM/(USED IN) OPERATING ACTIVITIES</t>
  </si>
  <si>
    <t>NET CASH (USED IN)/FROM INVESTING ACTIVITIES</t>
  </si>
  <si>
    <t>NET INCREASE/(DECREASE) IN CASH AND CASH EQUIVALENT</t>
  </si>
  <si>
    <t xml:space="preserve">SHARE OF PROFIT/(LOSS) IN A JOINTLY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</si>
</sst>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40">
    <font>
      <sz val="10"/>
      <name val="Arial"/>
      <family val="0"/>
    </font>
    <font>
      <sz val="11"/>
      <color indexed="8"/>
      <name val="Calibri"/>
      <family val="2"/>
    </font>
    <font>
      <sz val="12"/>
      <name val="Times New Roman"/>
      <family val="1"/>
    </font>
    <font>
      <b/>
      <sz val="12"/>
      <name val="Times New Roman"/>
      <family val="1"/>
    </font>
    <font>
      <b/>
      <u val="single"/>
      <sz val="12"/>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top/>
      <bottom style="medium"/>
    </border>
    <border>
      <left style="medium"/>
      <right style="medium"/>
      <top style="medium"/>
      <bottom/>
    </border>
    <border>
      <left style="medium"/>
      <right style="medium"/>
      <top/>
      <bottom style="medium"/>
    </border>
    <border>
      <left style="thin"/>
      <right style="thin"/>
      <top/>
      <bottom style="thin"/>
    </border>
    <border>
      <left/>
      <right/>
      <top style="thin"/>
      <bottom style="double"/>
    </border>
    <border>
      <left/>
      <right style="thin"/>
      <top style="thin"/>
      <bottom/>
    </border>
    <border>
      <left/>
      <right style="thin"/>
      <top/>
      <bottom/>
    </border>
    <border>
      <left style="thin"/>
      <right style="thin"/>
      <top style="thin"/>
      <bottom style="double"/>
    </border>
    <border>
      <left/>
      <right/>
      <top/>
      <bottom style="thin"/>
    </border>
    <border>
      <left/>
      <right/>
      <top style="thin"/>
      <bottom/>
    </border>
    <border>
      <left/>
      <right/>
      <top style="thin"/>
      <bottom style="thin"/>
    </border>
    <border>
      <left style="thin"/>
      <right/>
      <top/>
      <bottom style="thin"/>
    </border>
    <border>
      <left/>
      <right style="thin"/>
      <top/>
      <bottom style="thin"/>
    </border>
    <border>
      <left/>
      <right/>
      <top/>
      <bottom style="double"/>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0" fillId="31" borderId="7" applyNumberFormat="0" applyFont="0" applyAlignment="0" applyProtection="0"/>
    <xf numFmtId="0" fontId="36" fillId="26"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2"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
    </xf>
    <xf numFmtId="0" fontId="4" fillId="0" borderId="0" xfId="0" applyFont="1" applyFill="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14" fontId="3" fillId="0" borderId="0" xfId="0" applyNumberFormat="1" applyFont="1" applyFill="1" applyAlignment="1">
      <alignment horizontal="center"/>
    </xf>
    <xf numFmtId="0" fontId="2" fillId="0" borderId="11" xfId="0" applyFont="1" applyFill="1" applyBorder="1" applyAlignment="1">
      <alignment/>
    </xf>
    <xf numFmtId="171" fontId="2" fillId="0" borderId="0" xfId="42" applyFont="1" applyFill="1" applyAlignment="1">
      <alignment/>
    </xf>
    <xf numFmtId="172" fontId="2" fillId="0" borderId="0" xfId="0" applyNumberFormat="1" applyFont="1" applyFill="1" applyAlignment="1">
      <alignment/>
    </xf>
    <xf numFmtId="0" fontId="2" fillId="0" borderId="0" xfId="0" applyFont="1" applyFill="1" applyBorder="1" applyAlignment="1">
      <alignment/>
    </xf>
    <xf numFmtId="172" fontId="2" fillId="0" borderId="0" xfId="42" applyNumberFormat="1" applyFont="1" applyFill="1" applyAlignment="1">
      <alignment/>
    </xf>
    <xf numFmtId="171" fontId="2" fillId="0" borderId="0" xfId="0" applyNumberFormat="1" applyFont="1" applyFill="1" applyAlignment="1">
      <alignment/>
    </xf>
    <xf numFmtId="171" fontId="3" fillId="0" borderId="0" xfId="0" applyNumberFormat="1" applyFont="1" applyFill="1" applyBorder="1" applyAlignment="1">
      <alignment horizontal="left"/>
    </xf>
    <xf numFmtId="171" fontId="2" fillId="0" borderId="0" xfId="0" applyNumberFormat="1" applyFont="1" applyFill="1" applyBorder="1" applyAlignment="1">
      <alignment/>
    </xf>
    <xf numFmtId="37" fontId="2" fillId="0" borderId="0" xfId="0" applyNumberFormat="1" applyFont="1" applyFill="1" applyBorder="1" applyAlignment="1">
      <alignment/>
    </xf>
    <xf numFmtId="0" fontId="3" fillId="0" borderId="12" xfId="0" applyFont="1" applyFill="1" applyBorder="1" applyAlignment="1">
      <alignment horizontal="center"/>
    </xf>
    <xf numFmtId="37" fontId="3" fillId="0" borderId="13" xfId="0" applyNumberFormat="1" applyFont="1" applyFill="1" applyBorder="1" applyAlignment="1">
      <alignment horizontal="center"/>
    </xf>
    <xf numFmtId="37" fontId="3" fillId="0" borderId="14" xfId="0" applyNumberFormat="1" applyFont="1" applyFill="1" applyBorder="1" applyAlignment="1">
      <alignment horizontal="center"/>
    </xf>
    <xf numFmtId="169" fontId="2" fillId="0" borderId="0" xfId="0" applyNumberFormat="1" applyFont="1" applyFill="1" applyBorder="1" applyAlignment="1">
      <alignment/>
    </xf>
    <xf numFmtId="171" fontId="3" fillId="0" borderId="0" xfId="0" applyNumberFormat="1" applyFont="1" applyFill="1" applyBorder="1" applyAlignment="1">
      <alignment/>
    </xf>
    <xf numFmtId="169" fontId="2" fillId="0" borderId="10" xfId="0" applyNumberFormat="1" applyFont="1" applyFill="1" applyBorder="1" applyAlignment="1">
      <alignment/>
    </xf>
    <xf numFmtId="169" fontId="2" fillId="0" borderId="11" xfId="0" applyNumberFormat="1" applyFont="1" applyFill="1" applyBorder="1" applyAlignment="1">
      <alignment/>
    </xf>
    <xf numFmtId="169" fontId="2" fillId="0" borderId="15" xfId="0" applyNumberFormat="1" applyFont="1" applyFill="1" applyBorder="1" applyAlignment="1">
      <alignment/>
    </xf>
    <xf numFmtId="169" fontId="2" fillId="0" borderId="16" xfId="0" applyNumberFormat="1" applyFont="1" applyFill="1" applyBorder="1" applyAlignment="1">
      <alignment/>
    </xf>
    <xf numFmtId="169" fontId="3" fillId="0" borderId="0" xfId="0" applyNumberFormat="1" applyFont="1" applyFill="1" applyBorder="1" applyAlignment="1">
      <alignment/>
    </xf>
    <xf numFmtId="2" fontId="2" fillId="0" borderId="12" xfId="0" applyNumberFormat="1" applyFont="1" applyFill="1" applyBorder="1" applyAlignment="1">
      <alignment horizontal="right"/>
    </xf>
    <xf numFmtId="1" fontId="2" fillId="0" borderId="0" xfId="0" applyNumberFormat="1" applyFont="1" applyFill="1" applyBorder="1" applyAlignment="1">
      <alignment horizontal="right"/>
    </xf>
    <xf numFmtId="0" fontId="3" fillId="0" borderId="17" xfId="0" applyFont="1" applyFill="1" applyBorder="1" applyAlignment="1">
      <alignment horizontal="center"/>
    </xf>
    <xf numFmtId="0" fontId="3" fillId="0" borderId="18" xfId="0" applyFont="1" applyFill="1" applyBorder="1" applyAlignment="1">
      <alignment horizontal="center"/>
    </xf>
    <xf numFmtId="0" fontId="2" fillId="0" borderId="18" xfId="0" applyFont="1" applyFill="1" applyBorder="1" applyAlignment="1">
      <alignment/>
    </xf>
    <xf numFmtId="0" fontId="4" fillId="0" borderId="11" xfId="0" applyFont="1" applyFill="1" applyBorder="1" applyAlignment="1">
      <alignment horizontal="center"/>
    </xf>
    <xf numFmtId="0" fontId="4" fillId="0" borderId="18" xfId="0" applyFont="1" applyFill="1" applyBorder="1" applyAlignment="1">
      <alignment horizontal="center"/>
    </xf>
    <xf numFmtId="172" fontId="2" fillId="0" borderId="11" xfId="42" applyNumberFormat="1" applyFont="1" applyFill="1" applyBorder="1" applyAlignment="1">
      <alignment horizontal="right"/>
    </xf>
    <xf numFmtId="172" fontId="2" fillId="0" borderId="18" xfId="42" applyNumberFormat="1" applyFont="1" applyFill="1" applyBorder="1" applyAlignment="1">
      <alignment horizontal="right"/>
    </xf>
    <xf numFmtId="172" fontId="2" fillId="0" borderId="15" xfId="42" applyNumberFormat="1" applyFont="1" applyFill="1" applyBorder="1" applyAlignment="1">
      <alignment horizontal="right"/>
    </xf>
    <xf numFmtId="172" fontId="2" fillId="0" borderId="19" xfId="42" applyNumberFormat="1" applyFont="1" applyFill="1" applyBorder="1" applyAlignment="1">
      <alignment horizontal="right"/>
    </xf>
    <xf numFmtId="172" fontId="2" fillId="0" borderId="0" xfId="42" applyNumberFormat="1" applyFont="1" applyFill="1" applyBorder="1" applyAlignment="1">
      <alignment/>
    </xf>
    <xf numFmtId="172" fontId="2" fillId="0" borderId="0" xfId="42" applyNumberFormat="1" applyFont="1" applyFill="1" applyAlignment="1">
      <alignment horizontal="center"/>
    </xf>
    <xf numFmtId="172" fontId="2" fillId="0" borderId="20" xfId="42" applyNumberFormat="1" applyFont="1" applyFill="1" applyBorder="1" applyAlignment="1">
      <alignment/>
    </xf>
    <xf numFmtId="172" fontId="2" fillId="0" borderId="20" xfId="42" applyNumberFormat="1" applyFont="1" applyFill="1" applyBorder="1" applyAlignment="1">
      <alignment horizontal="center"/>
    </xf>
    <xf numFmtId="172" fontId="2" fillId="0" borderId="21" xfId="42" applyNumberFormat="1" applyFont="1" applyFill="1" applyBorder="1" applyAlignment="1">
      <alignment/>
    </xf>
    <xf numFmtId="169" fontId="2" fillId="0" borderId="22" xfId="0" applyNumberFormat="1" applyFont="1" applyFill="1" applyBorder="1" applyAlignment="1">
      <alignment/>
    </xf>
    <xf numFmtId="169" fontId="2" fillId="0" borderId="0" xfId="0" applyNumberFormat="1" applyFont="1" applyFill="1" applyAlignment="1">
      <alignment/>
    </xf>
    <xf numFmtId="171" fontId="3" fillId="0" borderId="0" xfId="42" applyFont="1" applyFill="1" applyAlignment="1">
      <alignment/>
    </xf>
    <xf numFmtId="171" fontId="2" fillId="0" borderId="0" xfId="42" applyFont="1" applyFill="1" applyAlignment="1">
      <alignment/>
    </xf>
    <xf numFmtId="171" fontId="2" fillId="0" borderId="0" xfId="42" applyFont="1" applyFill="1" applyAlignment="1">
      <alignment horizontal="left" indent="2"/>
    </xf>
    <xf numFmtId="171" fontId="2" fillId="0" borderId="0" xfId="42" applyFont="1" applyFill="1" applyBorder="1" applyAlignment="1">
      <alignment/>
    </xf>
    <xf numFmtId="171" fontId="3" fillId="0" borderId="0" xfId="42" applyFont="1" applyFill="1" applyBorder="1" applyAlignment="1">
      <alignment/>
    </xf>
    <xf numFmtId="171" fontId="2" fillId="0" borderId="0" xfId="42" applyFont="1" applyFill="1" applyBorder="1" applyAlignment="1">
      <alignment horizontal="center"/>
    </xf>
    <xf numFmtId="171" fontId="3" fillId="0" borderId="0" xfId="42" applyFont="1" applyFill="1" applyBorder="1" applyAlignment="1">
      <alignment horizontal="left"/>
    </xf>
    <xf numFmtId="0" fontId="2" fillId="0" borderId="23" xfId="0" applyFont="1" applyFill="1" applyBorder="1" applyAlignment="1">
      <alignment/>
    </xf>
    <xf numFmtId="0" fontId="2" fillId="0" borderId="20" xfId="0" applyFont="1" applyFill="1" applyBorder="1" applyAlignment="1">
      <alignment/>
    </xf>
    <xf numFmtId="0" fontId="2" fillId="0" borderId="24" xfId="0" applyFont="1" applyFill="1" applyBorder="1" applyAlignment="1">
      <alignment/>
    </xf>
    <xf numFmtId="14" fontId="3" fillId="0" borderId="0" xfId="0" applyNumberFormat="1" applyFont="1" applyFill="1" applyAlignment="1" quotePrefix="1">
      <alignment horizontal="center"/>
    </xf>
    <xf numFmtId="172" fontId="2" fillId="0" borderId="25" xfId="42" applyNumberFormat="1" applyFont="1" applyFill="1" applyBorder="1" applyAlignment="1">
      <alignment/>
    </xf>
    <xf numFmtId="172" fontId="2" fillId="0" borderId="22" xfId="42" applyNumberFormat="1" applyFont="1" applyFill="1" applyBorder="1" applyAlignment="1">
      <alignment/>
    </xf>
    <xf numFmtId="172" fontId="2" fillId="0" borderId="0" xfId="42" applyNumberFormat="1" applyFont="1" applyFill="1" applyBorder="1" applyAlignment="1">
      <alignment horizontal="center"/>
    </xf>
    <xf numFmtId="171" fontId="5" fillId="0" borderId="0" xfId="42" applyFont="1" applyFill="1" applyAlignment="1">
      <alignment/>
    </xf>
    <xf numFmtId="171" fontId="2" fillId="0" borderId="0" xfId="42" applyFont="1" applyFill="1" applyAlignment="1">
      <alignment horizontal="right"/>
    </xf>
    <xf numFmtId="0" fontId="3" fillId="0" borderId="0" xfId="0" applyFont="1" applyFill="1" applyBorder="1" applyAlignment="1">
      <alignment horizontal="center"/>
    </xf>
    <xf numFmtId="14" fontId="3" fillId="0" borderId="0" xfId="0" applyNumberFormat="1" applyFont="1" applyFill="1" applyBorder="1" applyAlignment="1" quotePrefix="1">
      <alignment horizontal="center"/>
    </xf>
    <xf numFmtId="14"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172" fontId="2" fillId="0" borderId="0" xfId="0" applyNumberFormat="1" applyFont="1" applyFill="1" applyBorder="1" applyAlignment="1">
      <alignment/>
    </xf>
    <xf numFmtId="171" fontId="4" fillId="0" borderId="0" xfId="42" applyFont="1" applyFill="1" applyAlignment="1">
      <alignment/>
    </xf>
    <xf numFmtId="172" fontId="3" fillId="0" borderId="0" xfId="42" applyNumberFormat="1" applyFont="1" applyFill="1" applyAlignment="1">
      <alignment horizontal="center"/>
    </xf>
    <xf numFmtId="172" fontId="3" fillId="0" borderId="0" xfId="42" applyNumberFormat="1" applyFont="1" applyFill="1" applyAlignment="1" quotePrefix="1">
      <alignment horizontal="center"/>
    </xf>
    <xf numFmtId="172" fontId="2" fillId="0" borderId="0" xfId="42" applyNumberFormat="1" applyFont="1" applyFill="1" applyAlignment="1">
      <alignment horizontal="right"/>
    </xf>
    <xf numFmtId="172" fontId="2" fillId="0" borderId="16" xfId="42" applyNumberFormat="1" applyFont="1" applyFill="1" applyBorder="1" applyAlignment="1">
      <alignment/>
    </xf>
    <xf numFmtId="172" fontId="2" fillId="0" borderId="0" xfId="42" applyNumberFormat="1" applyFont="1" applyFill="1" applyBorder="1" applyAlignment="1">
      <alignment horizontal="right" vertical="justify"/>
    </xf>
    <xf numFmtId="0" fontId="2" fillId="0" borderId="0" xfId="0" applyFont="1" applyFill="1" applyAlignment="1">
      <alignment horizontal="right" shrinkToFit="1"/>
    </xf>
    <xf numFmtId="0" fontId="3" fillId="0" borderId="26" xfId="0" applyFont="1" applyFill="1" applyBorder="1" applyAlignment="1">
      <alignment horizontal="center"/>
    </xf>
    <xf numFmtId="0" fontId="3" fillId="0" borderId="21" xfId="0" applyFont="1" applyFill="1" applyBorder="1" applyAlignment="1">
      <alignment horizontal="center"/>
    </xf>
    <xf numFmtId="0" fontId="3" fillId="0" borderId="1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0</xdr:rowOff>
    </xdr:from>
    <xdr:to>
      <xdr:col>6</xdr:col>
      <xdr:colOff>0</xdr:colOff>
      <xdr:row>21</xdr:row>
      <xdr:rowOff>0</xdr:rowOff>
    </xdr:to>
    <xdr:sp>
      <xdr:nvSpPr>
        <xdr:cNvPr id="1" name="Text Box 1"/>
        <xdr:cNvSpPr txBox="1">
          <a:spLocks noChangeArrowheads="1"/>
        </xdr:cNvSpPr>
      </xdr:nvSpPr>
      <xdr:spPr>
        <a:xfrm>
          <a:off x="28575" y="3990975"/>
          <a:ext cx="8943975" cy="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63</xdr:row>
      <xdr:rowOff>0</xdr:rowOff>
    </xdr:from>
    <xdr:to>
      <xdr:col>5</xdr:col>
      <xdr:colOff>0</xdr:colOff>
      <xdr:row>63</xdr:row>
      <xdr:rowOff>0</xdr:rowOff>
    </xdr:to>
    <xdr:sp>
      <xdr:nvSpPr>
        <xdr:cNvPr id="1" name="Text Box 1"/>
        <xdr:cNvSpPr txBox="1">
          <a:spLocks noChangeArrowheads="1"/>
        </xdr:cNvSpPr>
      </xdr:nvSpPr>
      <xdr:spPr>
        <a:xfrm>
          <a:off x="28575" y="12011025"/>
          <a:ext cx="930592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75" zoomScaleNormal="75" zoomScalePageLayoutView="0" workbookViewId="0" topLeftCell="A22">
      <selection activeCell="E23" sqref="E23"/>
    </sheetView>
  </sheetViews>
  <sheetFormatPr defaultColWidth="9.140625" defaultRowHeight="12.75"/>
  <cols>
    <col min="1" max="1" width="3.00390625" style="9" customWidth="1"/>
    <col min="2" max="4" width="9.140625" style="1" customWidth="1"/>
    <col min="5" max="5" width="22.57421875" style="1" customWidth="1"/>
    <col min="6" max="6" width="16.28125" style="1" customWidth="1"/>
    <col min="7" max="7" width="22.28125" style="1" bestFit="1" customWidth="1"/>
    <col min="8" max="8" width="4.7109375" style="1" customWidth="1"/>
    <col min="9" max="9" width="15.7109375" style="1" customWidth="1"/>
    <col min="10" max="10" width="21.8515625" style="1" customWidth="1"/>
    <col min="11" max="11" width="1.7109375" style="1" customWidth="1"/>
    <col min="12" max="12" width="9.140625" style="1" customWidth="1"/>
    <col min="13" max="13" width="9.8515625" style="12" bestFit="1" customWidth="1"/>
    <col min="14" max="16384" width="9.140625" style="1" customWidth="1"/>
  </cols>
  <sheetData>
    <row r="1" ht="15">
      <c r="A1" s="45" t="s">
        <v>82</v>
      </c>
    </row>
    <row r="2" ht="15">
      <c r="A2" s="9" t="s">
        <v>20</v>
      </c>
    </row>
    <row r="4" ht="15">
      <c r="A4" s="45" t="s">
        <v>83</v>
      </c>
    </row>
    <row r="5" ht="15">
      <c r="A5" s="45" t="s">
        <v>119</v>
      </c>
    </row>
    <row r="6" ht="15">
      <c r="A6" s="45" t="s">
        <v>19</v>
      </c>
    </row>
    <row r="8" spans="6:10" ht="15">
      <c r="F8" s="2" t="s">
        <v>36</v>
      </c>
      <c r="G8" s="2"/>
      <c r="H8" s="3"/>
      <c r="I8" s="2" t="s">
        <v>35</v>
      </c>
      <c r="J8" s="2"/>
    </row>
    <row r="9" spans="6:10" ht="15">
      <c r="F9" s="4"/>
      <c r="G9" s="4"/>
      <c r="H9" s="3"/>
      <c r="I9" s="4"/>
      <c r="J9" s="4"/>
    </row>
    <row r="10" spans="6:10" ht="15">
      <c r="F10" s="61" t="s">
        <v>34</v>
      </c>
      <c r="G10" s="61" t="s">
        <v>33</v>
      </c>
      <c r="H10" s="61"/>
      <c r="I10" s="61" t="s">
        <v>34</v>
      </c>
      <c r="J10" s="61" t="s">
        <v>33</v>
      </c>
    </row>
    <row r="11" spans="6:10" ht="15">
      <c r="F11" s="61" t="s">
        <v>32</v>
      </c>
      <c r="G11" s="61" t="s">
        <v>31</v>
      </c>
      <c r="H11" s="61"/>
      <c r="I11" s="61" t="s">
        <v>32</v>
      </c>
      <c r="J11" s="61" t="s">
        <v>31</v>
      </c>
    </row>
    <row r="12" spans="6:10" ht="15">
      <c r="F12" s="61" t="s">
        <v>30</v>
      </c>
      <c r="G12" s="61" t="s">
        <v>77</v>
      </c>
      <c r="H12" s="61"/>
      <c r="I12" s="61" t="s">
        <v>29</v>
      </c>
      <c r="J12" s="61" t="s">
        <v>78</v>
      </c>
    </row>
    <row r="13" spans="6:11" ht="15">
      <c r="F13" s="62" t="s">
        <v>120</v>
      </c>
      <c r="G13" s="62" t="s">
        <v>121</v>
      </c>
      <c r="H13" s="63"/>
      <c r="I13" s="62" t="s">
        <v>120</v>
      </c>
      <c r="J13" s="62" t="s">
        <v>121</v>
      </c>
      <c r="K13" s="11"/>
    </row>
    <row r="14" spans="6:10" ht="15">
      <c r="F14" s="64" t="s">
        <v>16</v>
      </c>
      <c r="G14" s="64" t="s">
        <v>16</v>
      </c>
      <c r="H14" s="64"/>
      <c r="I14" s="64" t="s">
        <v>16</v>
      </c>
      <c r="J14" s="64" t="s">
        <v>16</v>
      </c>
    </row>
    <row r="15" spans="6:10" ht="15">
      <c r="F15" s="11"/>
      <c r="G15" s="11"/>
      <c r="H15" s="11"/>
      <c r="I15" s="11"/>
      <c r="J15" s="11"/>
    </row>
    <row r="16" spans="1:12" ht="15">
      <c r="A16" s="9" t="s">
        <v>60</v>
      </c>
      <c r="F16" s="38">
        <v>25865</v>
      </c>
      <c r="G16" s="58">
        <v>22459</v>
      </c>
      <c r="H16" s="65"/>
      <c r="I16" s="38">
        <v>25865</v>
      </c>
      <c r="J16" s="58">
        <v>22459</v>
      </c>
      <c r="K16" s="10"/>
      <c r="L16" s="10"/>
    </row>
    <row r="17" spans="6:10" ht="15">
      <c r="F17" s="38"/>
      <c r="G17" s="38"/>
      <c r="H17" s="11"/>
      <c r="I17" s="38"/>
      <c r="J17" s="38"/>
    </row>
    <row r="18" spans="1:11" ht="15">
      <c r="A18" s="9" t="s">
        <v>28</v>
      </c>
      <c r="F18" s="38">
        <v>-23090</v>
      </c>
      <c r="G18" s="58">
        <v>-19035</v>
      </c>
      <c r="H18" s="65"/>
      <c r="I18" s="38">
        <v>-23090</v>
      </c>
      <c r="J18" s="58">
        <v>-19035</v>
      </c>
      <c r="K18" s="10"/>
    </row>
    <row r="19" spans="6:11" ht="15">
      <c r="F19" s="40"/>
      <c r="G19" s="40"/>
      <c r="H19" s="11"/>
      <c r="I19" s="40"/>
      <c r="J19" s="40"/>
      <c r="K19" s="10"/>
    </row>
    <row r="20" spans="1:10" ht="15">
      <c r="A20" s="9" t="s">
        <v>27</v>
      </c>
      <c r="F20" s="38">
        <f>+F16+F18</f>
        <v>2775</v>
      </c>
      <c r="G20" s="38">
        <f>+G16+G18</f>
        <v>3424</v>
      </c>
      <c r="H20" s="65"/>
      <c r="I20" s="38">
        <f>+I16+I18</f>
        <v>2775</v>
      </c>
      <c r="J20" s="38">
        <f>+J16+J18</f>
        <v>3424</v>
      </c>
    </row>
    <row r="21" spans="6:10" ht="15">
      <c r="F21" s="38"/>
      <c r="G21" s="38"/>
      <c r="H21" s="11"/>
      <c r="I21" s="38"/>
      <c r="J21" s="38"/>
    </row>
    <row r="22" spans="1:10" ht="15">
      <c r="A22" s="9" t="s">
        <v>26</v>
      </c>
      <c r="F22" s="38">
        <v>56</v>
      </c>
      <c r="G22" s="58">
        <v>51</v>
      </c>
      <c r="H22" s="65"/>
      <c r="I22" s="38">
        <v>56</v>
      </c>
      <c r="J22" s="58">
        <v>51</v>
      </c>
    </row>
    <row r="23" spans="6:10" ht="15">
      <c r="F23" s="38"/>
      <c r="G23" s="38"/>
      <c r="H23" s="11"/>
      <c r="I23" s="38"/>
      <c r="J23" s="38"/>
    </row>
    <row r="24" spans="1:10" ht="15">
      <c r="A24" s="9" t="s">
        <v>84</v>
      </c>
      <c r="F24" s="38">
        <v>-1590</v>
      </c>
      <c r="G24" s="58">
        <v>-1544</v>
      </c>
      <c r="H24" s="65"/>
      <c r="I24" s="38">
        <v>-1590</v>
      </c>
      <c r="J24" s="58">
        <v>-1544</v>
      </c>
    </row>
    <row r="25" spans="6:10" ht="15">
      <c r="F25" s="38"/>
      <c r="G25" s="38"/>
      <c r="H25" s="11"/>
      <c r="I25" s="38"/>
      <c r="J25" s="38"/>
    </row>
    <row r="26" spans="1:10" ht="15">
      <c r="A26" s="9" t="s">
        <v>25</v>
      </c>
      <c r="F26" s="38">
        <v>-44</v>
      </c>
      <c r="G26" s="58">
        <v>-42</v>
      </c>
      <c r="H26" s="65"/>
      <c r="I26" s="38">
        <v>-44</v>
      </c>
      <c r="J26" s="58">
        <v>-42</v>
      </c>
    </row>
    <row r="27" spans="6:10" ht="15">
      <c r="F27" s="38"/>
      <c r="G27" s="38"/>
      <c r="H27" s="11"/>
      <c r="I27" s="38"/>
      <c r="J27" s="38"/>
    </row>
    <row r="28" spans="1:10" ht="15">
      <c r="A28" s="9" t="s">
        <v>110</v>
      </c>
      <c r="F28" s="38"/>
      <c r="G28" s="38"/>
      <c r="H28" s="65"/>
      <c r="I28" s="38"/>
      <c r="J28" s="38"/>
    </row>
    <row r="29" spans="1:10" ht="15">
      <c r="A29" s="9" t="s">
        <v>75</v>
      </c>
      <c r="F29" s="71">
        <v>0</v>
      </c>
      <c r="G29" s="58">
        <v>-44</v>
      </c>
      <c r="H29" s="11"/>
      <c r="I29" s="71">
        <v>0</v>
      </c>
      <c r="J29" s="58">
        <v>-44</v>
      </c>
    </row>
    <row r="30" spans="6:10" ht="15">
      <c r="F30" s="38"/>
      <c r="G30" s="38"/>
      <c r="H30" s="11"/>
      <c r="I30" s="38"/>
      <c r="J30" s="38"/>
    </row>
    <row r="31" spans="1:10" ht="15">
      <c r="A31" s="9" t="s">
        <v>141</v>
      </c>
      <c r="F31" s="38"/>
      <c r="G31" s="38"/>
      <c r="H31" s="11"/>
      <c r="I31" s="38"/>
      <c r="J31" s="38"/>
    </row>
    <row r="32" spans="1:10" ht="15">
      <c r="A32" s="9" t="s">
        <v>68</v>
      </c>
      <c r="F32" s="38">
        <v>63</v>
      </c>
      <c r="G32" s="58">
        <v>-1</v>
      </c>
      <c r="H32" s="11"/>
      <c r="I32" s="38">
        <v>63</v>
      </c>
      <c r="J32" s="58">
        <v>-1</v>
      </c>
    </row>
    <row r="33" spans="6:10" ht="15">
      <c r="F33" s="40"/>
      <c r="G33" s="40"/>
      <c r="H33" s="11"/>
      <c r="I33" s="40"/>
      <c r="J33" s="40"/>
    </row>
    <row r="34" spans="1:10" ht="15">
      <c r="A34" s="9" t="s">
        <v>103</v>
      </c>
      <c r="F34" s="38">
        <f>+SUM(F20:F32)</f>
        <v>1260</v>
      </c>
      <c r="G34" s="38">
        <f>+SUM(G20:G32)</f>
        <v>1844</v>
      </c>
      <c r="H34" s="65"/>
      <c r="I34" s="38">
        <f>+SUM(I20:I32)</f>
        <v>1260</v>
      </c>
      <c r="J34" s="38">
        <f>+SUM(J20:J32)</f>
        <v>1844</v>
      </c>
    </row>
    <row r="35" spans="6:10" ht="15">
      <c r="F35" s="38"/>
      <c r="G35" s="38"/>
      <c r="H35" s="11"/>
      <c r="I35" s="38"/>
      <c r="J35" s="38"/>
    </row>
    <row r="36" spans="1:10" ht="15">
      <c r="A36" s="9" t="s">
        <v>24</v>
      </c>
      <c r="F36" s="38">
        <v>-306</v>
      </c>
      <c r="G36" s="58">
        <v>-492</v>
      </c>
      <c r="H36" s="65"/>
      <c r="I36" s="38">
        <v>-306</v>
      </c>
      <c r="J36" s="38">
        <v>-492</v>
      </c>
    </row>
    <row r="37" spans="6:10" ht="15">
      <c r="F37" s="40"/>
      <c r="G37" s="40"/>
      <c r="H37" s="11"/>
      <c r="I37" s="40"/>
      <c r="J37" s="40"/>
    </row>
    <row r="38" spans="1:10" ht="15">
      <c r="A38" s="9" t="s">
        <v>104</v>
      </c>
      <c r="F38" s="57">
        <f>+F34+F36</f>
        <v>954</v>
      </c>
      <c r="G38" s="57">
        <f>+G34+G36</f>
        <v>1352</v>
      </c>
      <c r="H38" s="65"/>
      <c r="I38" s="57">
        <f>+SUM(I34:I36)</f>
        <v>954</v>
      </c>
      <c r="J38" s="57">
        <f>+SUM(J34:J36)</f>
        <v>1352</v>
      </c>
    </row>
    <row r="39" spans="6:10" ht="15">
      <c r="F39" s="38"/>
      <c r="G39" s="38"/>
      <c r="H39" s="11"/>
      <c r="I39" s="38"/>
      <c r="J39" s="38"/>
    </row>
    <row r="40" spans="1:10" ht="15">
      <c r="A40" s="9" t="s">
        <v>137</v>
      </c>
      <c r="F40" s="38"/>
      <c r="G40" s="38"/>
      <c r="H40" s="11"/>
      <c r="I40" s="38"/>
      <c r="J40" s="38"/>
    </row>
    <row r="41" spans="2:10" ht="15">
      <c r="B41" s="1" t="s">
        <v>90</v>
      </c>
      <c r="F41" s="38"/>
      <c r="G41" s="38"/>
      <c r="H41" s="11"/>
      <c r="I41" s="38"/>
      <c r="J41" s="38"/>
    </row>
    <row r="42" spans="2:10" ht="15">
      <c r="B42" s="1" t="s">
        <v>96</v>
      </c>
      <c r="F42" s="38">
        <v>-47</v>
      </c>
      <c r="G42" s="38">
        <v>-201</v>
      </c>
      <c r="H42" s="11"/>
      <c r="I42" s="38">
        <v>-47</v>
      </c>
      <c r="J42" s="38">
        <v>-201</v>
      </c>
    </row>
    <row r="43" spans="6:10" ht="15">
      <c r="F43" s="57">
        <f>+F42</f>
        <v>-47</v>
      </c>
      <c r="G43" s="57">
        <f>+G42</f>
        <v>-201</v>
      </c>
      <c r="H43" s="11"/>
      <c r="I43" s="57">
        <f>SUM(I42)</f>
        <v>-47</v>
      </c>
      <c r="J43" s="57">
        <f>SUM(J42)</f>
        <v>-201</v>
      </c>
    </row>
    <row r="44" spans="6:10" ht="15">
      <c r="F44" s="38"/>
      <c r="G44" s="38"/>
      <c r="H44" s="11"/>
      <c r="I44" s="38"/>
      <c r="J44" s="38"/>
    </row>
    <row r="45" spans="1:10" ht="15">
      <c r="A45" s="9" t="s">
        <v>105</v>
      </c>
      <c r="F45" s="38"/>
      <c r="G45" s="38"/>
      <c r="H45" s="11"/>
      <c r="I45" s="38"/>
      <c r="J45" s="38"/>
    </row>
    <row r="46" spans="1:10" ht="15.75" thickBot="1">
      <c r="A46" s="9" t="s">
        <v>85</v>
      </c>
      <c r="F46" s="56">
        <f>+F38+F43</f>
        <v>907</v>
      </c>
      <c r="G46" s="56">
        <f>+G38+G43</f>
        <v>1151</v>
      </c>
      <c r="H46" s="11"/>
      <c r="I46" s="56">
        <f>+I38+I43</f>
        <v>907</v>
      </c>
      <c r="J46" s="56">
        <f>+J38+J43</f>
        <v>1151</v>
      </c>
    </row>
    <row r="47" spans="6:10" ht="15.75" thickTop="1">
      <c r="F47" s="38"/>
      <c r="G47" s="38"/>
      <c r="H47" s="11"/>
      <c r="I47" s="38"/>
      <c r="J47" s="38"/>
    </row>
    <row r="48" spans="6:10" ht="15">
      <c r="F48" s="38"/>
      <c r="G48" s="38"/>
      <c r="H48" s="11"/>
      <c r="I48" s="38"/>
      <c r="J48" s="38"/>
    </row>
    <row r="49" spans="1:10" ht="15">
      <c r="A49" s="9" t="s">
        <v>106</v>
      </c>
      <c r="F49" s="38"/>
      <c r="G49" s="38"/>
      <c r="H49" s="11"/>
      <c r="I49" s="38"/>
      <c r="J49" s="38"/>
    </row>
    <row r="50" spans="2:10" ht="15.75" thickBot="1">
      <c r="B50" s="1" t="s">
        <v>115</v>
      </c>
      <c r="F50" s="56">
        <f>+F38</f>
        <v>954</v>
      </c>
      <c r="G50" s="56">
        <f>+G38</f>
        <v>1352</v>
      </c>
      <c r="H50" s="11"/>
      <c r="I50" s="56">
        <f>+I38</f>
        <v>954</v>
      </c>
      <c r="J50" s="56">
        <f>+J38</f>
        <v>1352</v>
      </c>
    </row>
    <row r="51" spans="6:10" ht="15.75" thickTop="1">
      <c r="F51" s="38"/>
      <c r="G51" s="38"/>
      <c r="H51" s="11"/>
      <c r="I51" s="38"/>
      <c r="J51" s="38"/>
    </row>
    <row r="52" spans="1:10" ht="15">
      <c r="A52" s="9" t="s">
        <v>107</v>
      </c>
      <c r="F52" s="38"/>
      <c r="G52" s="38"/>
      <c r="H52" s="11"/>
      <c r="I52" s="38"/>
      <c r="J52" s="38"/>
    </row>
    <row r="53" spans="2:10" ht="15.75" thickBot="1">
      <c r="B53" s="1" t="s">
        <v>115</v>
      </c>
      <c r="F53" s="56">
        <f>+F46</f>
        <v>907</v>
      </c>
      <c r="G53" s="56">
        <f>+G46</f>
        <v>1151</v>
      </c>
      <c r="H53" s="11"/>
      <c r="I53" s="56">
        <f>+I46</f>
        <v>907</v>
      </c>
      <c r="J53" s="56">
        <f>+J46</f>
        <v>1151</v>
      </c>
    </row>
    <row r="54" spans="6:10" ht="15.75" thickTop="1">
      <c r="F54" s="11"/>
      <c r="G54" s="11"/>
      <c r="H54" s="11"/>
      <c r="I54" s="11"/>
      <c r="J54" s="11"/>
    </row>
    <row r="56" ht="15">
      <c r="A56" s="9" t="s">
        <v>23</v>
      </c>
    </row>
    <row r="57" spans="1:10" ht="15">
      <c r="A57" s="9" t="s">
        <v>22</v>
      </c>
      <c r="F57" s="9">
        <v>0.4</v>
      </c>
      <c r="G57" s="60">
        <v>0.57</v>
      </c>
      <c r="I57" s="9">
        <v>0.4</v>
      </c>
      <c r="J57" s="9">
        <v>0.57</v>
      </c>
    </row>
    <row r="58" spans="1:10" ht="15">
      <c r="A58" s="9" t="s">
        <v>21</v>
      </c>
      <c r="F58" s="9">
        <v>0.4</v>
      </c>
      <c r="G58" s="60">
        <v>0.57</v>
      </c>
      <c r="I58" s="9">
        <v>0.4</v>
      </c>
      <c r="J58" s="9">
        <v>0.57</v>
      </c>
    </row>
    <row r="59" spans="6:10" ht="15">
      <c r="F59" s="9"/>
      <c r="G59" s="60"/>
      <c r="I59" s="9"/>
      <c r="J59" s="9"/>
    </row>
    <row r="60" spans="6:10" ht="15">
      <c r="F60" s="9"/>
      <c r="G60" s="60"/>
      <c r="I60" s="9"/>
      <c r="J60" s="9"/>
    </row>
    <row r="62" ht="15">
      <c r="A62" s="9" t="s">
        <v>88</v>
      </c>
    </row>
    <row r="63" ht="15">
      <c r="A63" s="9" t="s">
        <v>135</v>
      </c>
    </row>
  </sheetData>
  <sheetProtection/>
  <printOptions/>
  <pageMargins left="0.56" right="0.54" top="1" bottom="0.65" header="0.5" footer="0.5"/>
  <pageSetup cellComments="asDisplayed" fitToHeight="1" fitToWidth="1" horizontalDpi="600" verticalDpi="600" orientation="portrait" paperSize="9" scale="56"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zoomScale="75" zoomScaleNormal="75" zoomScalePageLayoutView="0" workbookViewId="0" topLeftCell="A16">
      <selection activeCell="F36" sqref="F36"/>
    </sheetView>
  </sheetViews>
  <sheetFormatPr defaultColWidth="9.140625" defaultRowHeight="12.75"/>
  <cols>
    <col min="1" max="1" width="5.140625" style="9" customWidth="1"/>
    <col min="2" max="2" width="61.00390625" style="13" customWidth="1"/>
    <col min="3" max="3" width="0.9921875" style="1" customWidth="1"/>
    <col min="4" max="4" width="18.00390625" style="1" customWidth="1"/>
    <col min="5" max="5" width="3.140625" style="1" customWidth="1"/>
    <col min="6" max="6" width="19.57421875" style="1" customWidth="1"/>
    <col min="7" max="7" width="2.7109375" style="1" customWidth="1"/>
    <col min="8" max="9" width="0" style="1" hidden="1" customWidth="1"/>
    <col min="10" max="16384" width="9.140625" style="1" customWidth="1"/>
  </cols>
  <sheetData>
    <row r="1" ht="15">
      <c r="A1" s="45" t="s">
        <v>82</v>
      </c>
    </row>
    <row r="2" ht="15">
      <c r="A2" s="9" t="s">
        <v>20</v>
      </c>
    </row>
    <row r="3" ht="15">
      <c r="A3" s="48"/>
    </row>
    <row r="4" spans="1:6" ht="15">
      <c r="A4" s="49" t="s">
        <v>86</v>
      </c>
      <c r="B4" s="14"/>
      <c r="C4" s="11"/>
      <c r="D4" s="11"/>
      <c r="E4" s="11"/>
      <c r="F4" s="11"/>
    </row>
    <row r="5" spans="1:6" ht="15">
      <c r="A5" s="49" t="s">
        <v>126</v>
      </c>
      <c r="B5" s="14"/>
      <c r="C5" s="11"/>
      <c r="D5" s="11"/>
      <c r="E5" s="11"/>
      <c r="F5" s="11"/>
    </row>
    <row r="6" spans="1:6" ht="15">
      <c r="A6" s="49" t="s">
        <v>19</v>
      </c>
      <c r="B6" s="15"/>
      <c r="C6" s="11"/>
      <c r="D6" s="16"/>
      <c r="E6" s="16"/>
      <c r="F6" s="16"/>
    </row>
    <row r="7" spans="1:6" ht="15">
      <c r="A7" s="49"/>
      <c r="B7" s="15"/>
      <c r="C7" s="11"/>
      <c r="D7" s="16"/>
      <c r="E7" s="16"/>
      <c r="F7" s="16"/>
    </row>
    <row r="8" spans="1:6" ht="15.75" thickBot="1">
      <c r="A8" s="49"/>
      <c r="B8" s="15"/>
      <c r="C8" s="11"/>
      <c r="D8" s="17" t="s">
        <v>18</v>
      </c>
      <c r="F8" s="17" t="s">
        <v>17</v>
      </c>
    </row>
    <row r="9" spans="1:6" ht="15.75" thickBot="1">
      <c r="A9" s="49"/>
      <c r="B9" s="15"/>
      <c r="C9" s="11"/>
      <c r="D9" s="16"/>
      <c r="E9" s="16"/>
      <c r="F9" s="16"/>
    </row>
    <row r="10" spans="1:6" ht="15">
      <c r="A10" s="50"/>
      <c r="B10" s="15"/>
      <c r="C10" s="11"/>
      <c r="D10" s="18" t="s">
        <v>127</v>
      </c>
      <c r="E10" s="16"/>
      <c r="F10" s="18" t="s">
        <v>112</v>
      </c>
    </row>
    <row r="11" spans="1:6" ht="15.75" thickBot="1">
      <c r="A11" s="50"/>
      <c r="B11" s="15"/>
      <c r="C11" s="11"/>
      <c r="D11" s="19" t="s">
        <v>16</v>
      </c>
      <c r="E11" s="16"/>
      <c r="F11" s="19" t="s">
        <v>16</v>
      </c>
    </row>
    <row r="12" spans="1:6" ht="15">
      <c r="A12" s="49" t="s">
        <v>15</v>
      </c>
      <c r="C12" s="11"/>
      <c r="D12" s="20"/>
      <c r="E12" s="20"/>
      <c r="F12" s="20"/>
    </row>
    <row r="13" spans="1:6" ht="15">
      <c r="A13" s="48"/>
      <c r="B13" s="21" t="s">
        <v>14</v>
      </c>
      <c r="C13" s="11"/>
      <c r="D13" s="20"/>
      <c r="E13" s="20"/>
      <c r="F13" s="20"/>
    </row>
    <row r="14" spans="1:10" ht="15">
      <c r="A14" s="50"/>
      <c r="B14" s="15" t="s">
        <v>13</v>
      </c>
      <c r="C14" s="11"/>
      <c r="D14" s="22">
        <v>18664</v>
      </c>
      <c r="E14" s="20"/>
      <c r="F14" s="22">
        <v>18644</v>
      </c>
      <c r="H14" s="44">
        <f>+D14-F14</f>
        <v>20</v>
      </c>
      <c r="J14" s="44"/>
    </row>
    <row r="15" spans="1:10" ht="15">
      <c r="A15" s="50"/>
      <c r="B15" s="15" t="s">
        <v>76</v>
      </c>
      <c r="C15" s="11"/>
      <c r="D15" s="23">
        <v>541</v>
      </c>
      <c r="E15" s="20"/>
      <c r="F15" s="23">
        <v>543</v>
      </c>
      <c r="H15" s="44">
        <f>+D15-F15</f>
        <v>-2</v>
      </c>
      <c r="J15" s="44"/>
    </row>
    <row r="16" spans="1:10" ht="15">
      <c r="A16" s="50"/>
      <c r="B16" s="15" t="s">
        <v>69</v>
      </c>
      <c r="C16" s="11"/>
      <c r="D16" s="24">
        <v>3963</v>
      </c>
      <c r="E16" s="20"/>
      <c r="F16" s="24">
        <v>3947</v>
      </c>
      <c r="H16" s="44">
        <f>+D16-F16</f>
        <v>16</v>
      </c>
      <c r="J16" s="44"/>
    </row>
    <row r="17" spans="1:10" ht="15">
      <c r="A17" s="50"/>
      <c r="B17" s="15"/>
      <c r="C17" s="11"/>
      <c r="D17" s="24">
        <f>SUM(D14:D16)</f>
        <v>23168</v>
      </c>
      <c r="E17" s="20"/>
      <c r="F17" s="24">
        <f>SUM(F14:F16)</f>
        <v>23134</v>
      </c>
      <c r="J17" s="44"/>
    </row>
    <row r="18" spans="1:10" ht="15">
      <c r="A18" s="50"/>
      <c r="B18" s="15"/>
      <c r="C18" s="11"/>
      <c r="D18" s="20"/>
      <c r="E18" s="20"/>
      <c r="F18" s="20"/>
      <c r="J18" s="44"/>
    </row>
    <row r="19" spans="1:10" ht="15">
      <c r="A19" s="48"/>
      <c r="B19" s="21" t="s">
        <v>12</v>
      </c>
      <c r="C19" s="11"/>
      <c r="D19" s="20"/>
      <c r="E19" s="20"/>
      <c r="F19" s="20"/>
      <c r="J19" s="44"/>
    </row>
    <row r="20" spans="1:10" ht="15">
      <c r="A20" s="50"/>
      <c r="B20" s="15" t="s">
        <v>11</v>
      </c>
      <c r="C20" s="11"/>
      <c r="D20" s="22">
        <v>13390</v>
      </c>
      <c r="E20" s="20"/>
      <c r="F20" s="22">
        <v>11078</v>
      </c>
      <c r="H20" s="44">
        <f>+D20-F20</f>
        <v>2312</v>
      </c>
      <c r="J20" s="44"/>
    </row>
    <row r="21" spans="1:10" ht="15">
      <c r="A21" s="50"/>
      <c r="B21" s="15" t="s">
        <v>91</v>
      </c>
      <c r="C21" s="11"/>
      <c r="D21" s="23">
        <f>16584+1037</f>
        <v>17621</v>
      </c>
      <c r="E21" s="20"/>
      <c r="F21" s="23">
        <v>16636</v>
      </c>
      <c r="H21" s="44">
        <f>+D21-F21</f>
        <v>985</v>
      </c>
      <c r="J21" s="44"/>
    </row>
    <row r="22" spans="1:10" ht="15">
      <c r="A22" s="50"/>
      <c r="B22" s="15" t="s">
        <v>10</v>
      </c>
      <c r="C22" s="11"/>
      <c r="D22" s="23">
        <v>384</v>
      </c>
      <c r="E22" s="20"/>
      <c r="F22" s="23">
        <v>283</v>
      </c>
      <c r="H22" s="44">
        <f>+D22-F22</f>
        <v>101</v>
      </c>
      <c r="J22" s="44"/>
    </row>
    <row r="23" spans="1:10" ht="15">
      <c r="A23" s="50"/>
      <c r="B23" s="15" t="s">
        <v>92</v>
      </c>
      <c r="C23" s="11"/>
      <c r="D23" s="24">
        <f>1478+7206</f>
        <v>8684</v>
      </c>
      <c r="E23" s="20"/>
      <c r="F23" s="24">
        <v>6789</v>
      </c>
      <c r="H23" s="44">
        <f>+D23-F23</f>
        <v>1895</v>
      </c>
      <c r="J23" s="44"/>
    </row>
    <row r="24" spans="1:10" ht="15">
      <c r="A24" s="50"/>
      <c r="B24" s="15"/>
      <c r="C24" s="11"/>
      <c r="D24" s="24">
        <f>SUM(D20:D23)</f>
        <v>40079</v>
      </c>
      <c r="E24" s="20"/>
      <c r="F24" s="24">
        <f>SUM(F20:F23)</f>
        <v>34786</v>
      </c>
      <c r="J24" s="44"/>
    </row>
    <row r="25" spans="1:10" ht="15">
      <c r="A25" s="50"/>
      <c r="B25" s="15"/>
      <c r="C25" s="11"/>
      <c r="D25" s="20"/>
      <c r="E25" s="20"/>
      <c r="F25" s="20"/>
      <c r="J25" s="44"/>
    </row>
    <row r="26" spans="1:10" ht="15.75" thickBot="1">
      <c r="A26" s="51" t="s">
        <v>8</v>
      </c>
      <c r="B26" s="15"/>
      <c r="C26" s="11"/>
      <c r="D26" s="25">
        <f>+D24+D17</f>
        <v>63247</v>
      </c>
      <c r="E26" s="20"/>
      <c r="F26" s="25">
        <f>+F24+F17</f>
        <v>57920</v>
      </c>
      <c r="J26" s="44"/>
    </row>
    <row r="27" spans="1:10" ht="15.75" thickTop="1">
      <c r="A27" s="50"/>
      <c r="B27" s="21"/>
      <c r="C27" s="11"/>
      <c r="D27" s="20"/>
      <c r="E27" s="20"/>
      <c r="F27" s="20"/>
      <c r="J27" s="44"/>
    </row>
    <row r="28" spans="1:10" ht="15">
      <c r="A28" s="49" t="s">
        <v>7</v>
      </c>
      <c r="C28" s="11"/>
      <c r="D28" s="20"/>
      <c r="E28" s="20"/>
      <c r="F28" s="20"/>
      <c r="J28" s="44"/>
    </row>
    <row r="29" spans="1:10" ht="15">
      <c r="A29" s="50"/>
      <c r="B29" s="21" t="s">
        <v>117</v>
      </c>
      <c r="C29" s="11"/>
      <c r="D29" s="20"/>
      <c r="E29" s="20"/>
      <c r="F29" s="20"/>
      <c r="J29" s="44"/>
    </row>
    <row r="30" spans="1:10" ht="15">
      <c r="A30" s="50"/>
      <c r="B30" s="15" t="s">
        <v>6</v>
      </c>
      <c r="C30" s="11"/>
      <c r="D30" s="20">
        <v>23762</v>
      </c>
      <c r="E30" s="20"/>
      <c r="F30" s="20">
        <v>23762</v>
      </c>
      <c r="H30" s="44">
        <f>+D30-F30</f>
        <v>0</v>
      </c>
      <c r="J30" s="44"/>
    </row>
    <row r="31" spans="1:10" ht="15">
      <c r="A31" s="50"/>
      <c r="B31" s="15" t="s">
        <v>94</v>
      </c>
      <c r="C31" s="11"/>
      <c r="D31" s="20">
        <f>EQUITY!C20+EQUITY!D20+EQUITY!E20</f>
        <v>24304</v>
      </c>
      <c r="E31" s="20"/>
      <c r="F31" s="20">
        <v>23397</v>
      </c>
      <c r="H31" s="44">
        <f>+D31-F31</f>
        <v>907</v>
      </c>
      <c r="J31" s="44"/>
    </row>
    <row r="32" spans="1:10" ht="15">
      <c r="A32" s="50"/>
      <c r="B32" s="21"/>
      <c r="C32" s="11"/>
      <c r="D32" s="20"/>
      <c r="E32" s="20"/>
      <c r="F32" s="20"/>
      <c r="J32" s="44"/>
    </row>
    <row r="33" spans="1:10" ht="15">
      <c r="A33" s="51" t="s">
        <v>66</v>
      </c>
      <c r="B33" s="21"/>
      <c r="C33" s="11"/>
      <c r="D33" s="43">
        <f>SUM(D30:D32)</f>
        <v>48066</v>
      </c>
      <c r="E33" s="20"/>
      <c r="F33" s="43">
        <f>SUM(F30:F32)</f>
        <v>47159</v>
      </c>
      <c r="J33" s="44"/>
    </row>
    <row r="34" spans="1:10" ht="15">
      <c r="A34" s="50"/>
      <c r="B34" s="21"/>
      <c r="C34" s="11"/>
      <c r="D34" s="20"/>
      <c r="E34" s="20"/>
      <c r="F34" s="20"/>
      <c r="J34" s="44"/>
    </row>
    <row r="35" spans="1:10" ht="15">
      <c r="A35" s="50"/>
      <c r="B35" s="21" t="s">
        <v>5</v>
      </c>
      <c r="C35" s="11"/>
      <c r="D35" s="20"/>
      <c r="E35" s="20"/>
      <c r="F35" s="20"/>
      <c r="J35" s="44"/>
    </row>
    <row r="36" spans="1:10" ht="15">
      <c r="A36" s="50"/>
      <c r="B36" s="15" t="s">
        <v>4</v>
      </c>
      <c r="C36" s="11"/>
      <c r="D36" s="22">
        <v>844</v>
      </c>
      <c r="E36" s="20"/>
      <c r="F36" s="22">
        <v>932</v>
      </c>
      <c r="H36" s="44">
        <f>+D36-F36</f>
        <v>-88</v>
      </c>
      <c r="J36" s="44"/>
    </row>
    <row r="37" spans="1:10" ht="15">
      <c r="A37" s="50"/>
      <c r="B37" s="15" t="s">
        <v>3</v>
      </c>
      <c r="C37" s="11"/>
      <c r="D37" s="24">
        <v>1111</v>
      </c>
      <c r="E37" s="20"/>
      <c r="F37" s="24">
        <v>1111</v>
      </c>
      <c r="H37" s="44">
        <f>+D37-F37</f>
        <v>0</v>
      </c>
      <c r="J37" s="44"/>
    </row>
    <row r="38" spans="1:10" ht="15">
      <c r="A38" s="50"/>
      <c r="B38" s="21"/>
      <c r="C38" s="11"/>
      <c r="D38" s="20">
        <f>SUM(D36:D37)</f>
        <v>1955</v>
      </c>
      <c r="E38" s="20"/>
      <c r="F38" s="20">
        <f>SUM(F36:F37)</f>
        <v>2043</v>
      </c>
      <c r="J38" s="44"/>
    </row>
    <row r="39" spans="1:10" ht="15">
      <c r="A39" s="50"/>
      <c r="B39" s="21"/>
      <c r="C39" s="11"/>
      <c r="D39" s="20"/>
      <c r="E39" s="20"/>
      <c r="F39" s="20"/>
      <c r="J39" s="44"/>
    </row>
    <row r="40" spans="1:10" ht="15">
      <c r="A40" s="50"/>
      <c r="B40" s="21" t="s">
        <v>2</v>
      </c>
      <c r="C40" s="11"/>
      <c r="D40" s="20"/>
      <c r="E40" s="20"/>
      <c r="F40" s="20"/>
      <c r="J40" s="44"/>
    </row>
    <row r="41" spans="1:10" ht="15">
      <c r="A41" s="50"/>
      <c r="B41" s="15" t="s">
        <v>93</v>
      </c>
      <c r="C41" s="11"/>
      <c r="D41" s="22">
        <v>11517</v>
      </c>
      <c r="E41" s="20"/>
      <c r="F41" s="22">
        <v>7589</v>
      </c>
      <c r="H41" s="44">
        <f>+D41-F41</f>
        <v>3928</v>
      </c>
      <c r="J41" s="44"/>
    </row>
    <row r="42" spans="1:10" ht="15">
      <c r="A42" s="50"/>
      <c r="B42" s="15" t="s">
        <v>1</v>
      </c>
      <c r="C42" s="11"/>
      <c r="D42" s="23">
        <v>1665</v>
      </c>
      <c r="E42" s="20"/>
      <c r="F42" s="23">
        <v>1070</v>
      </c>
      <c r="H42" s="44">
        <f>+D42-F42</f>
        <v>595</v>
      </c>
      <c r="J42" s="44"/>
    </row>
    <row r="43" spans="1:10" ht="15">
      <c r="A43" s="50"/>
      <c r="B43" s="15" t="s">
        <v>61</v>
      </c>
      <c r="C43" s="11"/>
      <c r="D43" s="24">
        <v>44</v>
      </c>
      <c r="E43" s="20"/>
      <c r="F43" s="24">
        <v>59</v>
      </c>
      <c r="H43" s="44">
        <f>+D43-F43</f>
        <v>-15</v>
      </c>
      <c r="J43" s="44"/>
    </row>
    <row r="44" spans="1:10" ht="15">
      <c r="A44" s="50"/>
      <c r="B44" s="21"/>
      <c r="C44" s="11"/>
      <c r="D44" s="20">
        <f>SUM(D41:D43)</f>
        <v>13226</v>
      </c>
      <c r="E44" s="20"/>
      <c r="F44" s="20">
        <f>SUM(F41:F43)</f>
        <v>8718</v>
      </c>
      <c r="J44" s="44"/>
    </row>
    <row r="45" spans="1:10" ht="15">
      <c r="A45" s="50"/>
      <c r="B45" s="21"/>
      <c r="C45" s="11"/>
      <c r="D45" s="20"/>
      <c r="E45" s="20"/>
      <c r="F45" s="20"/>
      <c r="J45" s="44"/>
    </row>
    <row r="46" spans="1:10" ht="15">
      <c r="A46" s="51" t="s">
        <v>67</v>
      </c>
      <c r="B46" s="21"/>
      <c r="C46" s="11"/>
      <c r="D46" s="43">
        <f>+D44+D38</f>
        <v>15181</v>
      </c>
      <c r="E46" s="20"/>
      <c r="F46" s="43">
        <f>+F44+F38</f>
        <v>10761</v>
      </c>
      <c r="J46" s="44"/>
    </row>
    <row r="47" spans="1:10" ht="15">
      <c r="A47" s="50"/>
      <c r="D47" s="11"/>
      <c r="E47" s="11"/>
      <c r="F47" s="11"/>
      <c r="J47" s="44"/>
    </row>
    <row r="48" spans="1:10" ht="15.75" thickBot="1">
      <c r="A48" s="51" t="s">
        <v>0</v>
      </c>
      <c r="B48" s="21"/>
      <c r="C48" s="11"/>
      <c r="D48" s="25">
        <f>+D46+D33</f>
        <v>63247</v>
      </c>
      <c r="E48" s="20"/>
      <c r="F48" s="25">
        <f>+F46+F33</f>
        <v>57920</v>
      </c>
      <c r="J48" s="44"/>
    </row>
    <row r="49" spans="1:6" ht="15.75" thickTop="1">
      <c r="A49" s="50"/>
      <c r="B49" s="21"/>
      <c r="C49" s="11"/>
      <c r="D49" s="26"/>
      <c r="E49" s="20"/>
      <c r="F49" s="49"/>
    </row>
    <row r="50" spans="3:6" ht="15">
      <c r="C50" s="11"/>
      <c r="D50" s="20"/>
      <c r="E50" s="20"/>
      <c r="F50" s="48"/>
    </row>
    <row r="51" spans="1:6" ht="15.75" thickBot="1">
      <c r="A51" s="48" t="s">
        <v>116</v>
      </c>
      <c r="C51" s="11"/>
      <c r="D51" s="27">
        <f>+D33/(D30*10)</f>
        <v>0.20228095278175237</v>
      </c>
      <c r="E51" s="28"/>
      <c r="F51" s="27">
        <f>+F33/(F30*10)</f>
        <v>0.19846393401228854</v>
      </c>
    </row>
    <row r="52" spans="1:6" ht="15">
      <c r="A52" s="50"/>
      <c r="B52" s="15"/>
      <c r="C52" s="11"/>
      <c r="D52" s="20"/>
      <c r="E52" s="20"/>
      <c r="F52" s="20"/>
    </row>
    <row r="53" ht="15">
      <c r="A53" s="48"/>
    </row>
    <row r="54" ht="15">
      <c r="A54" s="48" t="s">
        <v>87</v>
      </c>
    </row>
    <row r="55" ht="15">
      <c r="A55" s="9" t="s">
        <v>135</v>
      </c>
    </row>
    <row r="56" ht="15">
      <c r="A56" s="48"/>
    </row>
    <row r="57" ht="15">
      <c r="A57" s="48"/>
    </row>
    <row r="58" ht="15">
      <c r="A58" s="48"/>
    </row>
    <row r="59" ht="15">
      <c r="A59" s="48"/>
    </row>
    <row r="60" ht="15">
      <c r="A60" s="48"/>
    </row>
    <row r="61" ht="15">
      <c r="A61" s="48"/>
    </row>
    <row r="62" ht="15">
      <c r="A62" s="48"/>
    </row>
    <row r="63" ht="15">
      <c r="A63" s="48"/>
    </row>
    <row r="64" ht="15">
      <c r="A64" s="48"/>
    </row>
  </sheetData>
  <sheetProtection/>
  <printOptions/>
  <pageMargins left="0.75" right="0.75" top="1" bottom="1" header="0.5" footer="0.5"/>
  <pageSetup cellComments="asDisplayed" fitToHeight="1" fitToWidth="1" horizontalDpi="300" verticalDpi="300" orientation="portrait" scale="66"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zoomScale="75" zoomScaleNormal="75" zoomScalePageLayoutView="0" workbookViewId="0" topLeftCell="A14">
      <selection activeCell="A26" sqref="A26"/>
    </sheetView>
  </sheetViews>
  <sheetFormatPr defaultColWidth="9.140625" defaultRowHeight="12.75"/>
  <cols>
    <col min="1" max="1" width="46.421875" style="9" customWidth="1"/>
    <col min="2" max="2" width="11.00390625" style="1" bestFit="1" customWidth="1"/>
    <col min="3" max="3" width="20.57421875" style="1" bestFit="1" customWidth="1"/>
    <col min="4" max="4" width="20.57421875" style="1" customWidth="1"/>
    <col min="5" max="5" width="19.00390625" style="1" bestFit="1" customWidth="1"/>
    <col min="6" max="6" width="17.00390625" style="1" customWidth="1"/>
    <col min="7" max="16384" width="9.140625" style="1" customWidth="1"/>
  </cols>
  <sheetData>
    <row r="1" spans="1:6" ht="15">
      <c r="A1" s="45" t="s">
        <v>82</v>
      </c>
      <c r="E1" s="72"/>
      <c r="F1" s="72"/>
    </row>
    <row r="2" ht="15">
      <c r="A2" s="9" t="s">
        <v>20</v>
      </c>
    </row>
    <row r="4" ht="15">
      <c r="A4" s="45" t="s">
        <v>42</v>
      </c>
    </row>
    <row r="5" ht="15">
      <c r="A5" s="45" t="s">
        <v>119</v>
      </c>
    </row>
    <row r="6" ht="15">
      <c r="A6" s="45" t="s">
        <v>19</v>
      </c>
    </row>
    <row r="7" ht="15">
      <c r="A7" s="45"/>
    </row>
    <row r="8" ht="15">
      <c r="A8" s="45"/>
    </row>
    <row r="9" spans="1:6" ht="15">
      <c r="A9" s="66" t="s">
        <v>132</v>
      </c>
      <c r="B9" s="73" t="s">
        <v>118</v>
      </c>
      <c r="C9" s="74"/>
      <c r="D9" s="74"/>
      <c r="E9" s="74"/>
      <c r="F9" s="75"/>
    </row>
    <row r="10" spans="2:6" ht="15">
      <c r="B10" s="52"/>
      <c r="C10" s="53"/>
      <c r="D10" s="53"/>
      <c r="E10" s="53"/>
      <c r="F10" s="54"/>
    </row>
    <row r="11" spans="2:6" ht="15">
      <c r="B11" s="5" t="s">
        <v>41</v>
      </c>
      <c r="C11" s="29" t="s">
        <v>70</v>
      </c>
      <c r="D11" s="29" t="s">
        <v>73</v>
      </c>
      <c r="E11" s="29" t="s">
        <v>40</v>
      </c>
      <c r="F11" s="29" t="s">
        <v>39</v>
      </c>
    </row>
    <row r="12" spans="2:6" ht="15">
      <c r="B12" s="6" t="s">
        <v>38</v>
      </c>
      <c r="C12" s="30" t="s">
        <v>65</v>
      </c>
      <c r="D12" s="30" t="s">
        <v>74</v>
      </c>
      <c r="E12" s="30" t="s">
        <v>37</v>
      </c>
      <c r="F12" s="31"/>
    </row>
    <row r="13" spans="2:6" ht="15">
      <c r="B13" s="6"/>
      <c r="C13" s="30"/>
      <c r="D13" s="30" t="s">
        <v>65</v>
      </c>
      <c r="E13" s="30"/>
      <c r="F13" s="31"/>
    </row>
    <row r="14" spans="2:6" ht="15">
      <c r="B14" s="32" t="s">
        <v>16</v>
      </c>
      <c r="C14" s="33" t="s">
        <v>16</v>
      </c>
      <c r="D14" s="33" t="s">
        <v>16</v>
      </c>
      <c r="E14" s="33" t="s">
        <v>16</v>
      </c>
      <c r="F14" s="33" t="s">
        <v>16</v>
      </c>
    </row>
    <row r="15" spans="2:6" ht="15">
      <c r="B15" s="8"/>
      <c r="C15" s="31"/>
      <c r="D15" s="31"/>
      <c r="E15" s="31"/>
      <c r="F15" s="31"/>
    </row>
    <row r="16" spans="1:6" ht="15">
      <c r="A16" s="45" t="s">
        <v>124</v>
      </c>
      <c r="B16" s="34">
        <v>23762</v>
      </c>
      <c r="C16" s="35">
        <v>4057</v>
      </c>
      <c r="D16" s="35">
        <v>-84</v>
      </c>
      <c r="E16" s="35">
        <v>19424</v>
      </c>
      <c r="F16" s="35">
        <f>SUM(B16:E16)</f>
        <v>47159</v>
      </c>
    </row>
    <row r="17" spans="1:6" ht="15">
      <c r="A17" s="45"/>
      <c r="B17" s="34"/>
      <c r="C17" s="35"/>
      <c r="D17" s="35"/>
      <c r="E17" s="35"/>
      <c r="F17" s="35"/>
    </row>
    <row r="18" spans="1:6" ht="15">
      <c r="A18" s="9" t="s">
        <v>113</v>
      </c>
      <c r="B18" s="34">
        <v>0</v>
      </c>
      <c r="C18" s="35">
        <v>0</v>
      </c>
      <c r="D18" s="35">
        <v>-47</v>
      </c>
      <c r="E18" s="35">
        <f>+'IS'!I38</f>
        <v>954</v>
      </c>
      <c r="F18" s="35">
        <f>SUM(B18:E18)</f>
        <v>907</v>
      </c>
    </row>
    <row r="19" spans="2:6" ht="15">
      <c r="B19" s="36"/>
      <c r="C19" s="35"/>
      <c r="D19" s="35"/>
      <c r="E19" s="35"/>
      <c r="F19" s="35"/>
    </row>
    <row r="20" spans="1:6" ht="15.75" thickBot="1">
      <c r="A20" s="9" t="s">
        <v>123</v>
      </c>
      <c r="B20" s="37">
        <f>SUM(B16:B18)</f>
        <v>23762</v>
      </c>
      <c r="C20" s="37">
        <f>SUM(C16:C18)</f>
        <v>4057</v>
      </c>
      <c r="D20" s="37">
        <f>SUM(D16:D18)</f>
        <v>-131</v>
      </c>
      <c r="E20" s="37">
        <f>SUM(E16:E18)</f>
        <v>20378</v>
      </c>
      <c r="F20" s="37">
        <f>SUM(F16:F18)</f>
        <v>48066</v>
      </c>
    </row>
    <row r="21" spans="2:6" ht="15.75" thickTop="1">
      <c r="B21" s="3"/>
      <c r="C21" s="3"/>
      <c r="D21" s="3"/>
      <c r="E21" s="3"/>
      <c r="F21" s="3"/>
    </row>
    <row r="22" spans="2:6" ht="15">
      <c r="B22" s="12"/>
      <c r="C22" s="12"/>
      <c r="D22" s="12"/>
      <c r="E22" s="12"/>
      <c r="F22" s="12"/>
    </row>
    <row r="23" spans="2:6" ht="15">
      <c r="B23" s="12"/>
      <c r="C23" s="12"/>
      <c r="D23" s="12"/>
      <c r="E23" s="12"/>
      <c r="F23" s="12"/>
    </row>
    <row r="24" spans="2:6" ht="15">
      <c r="B24" s="12"/>
      <c r="C24" s="12"/>
      <c r="D24" s="12"/>
      <c r="E24" s="12"/>
      <c r="F24" s="12"/>
    </row>
    <row r="25" spans="1:6" ht="15">
      <c r="A25" s="66" t="s">
        <v>122</v>
      </c>
      <c r="B25" s="73" t="s">
        <v>118</v>
      </c>
      <c r="C25" s="74"/>
      <c r="D25" s="74"/>
      <c r="E25" s="74"/>
      <c r="F25" s="75"/>
    </row>
    <row r="26" spans="2:6" ht="15">
      <c r="B26" s="52"/>
      <c r="C26" s="53"/>
      <c r="D26" s="53"/>
      <c r="E26" s="53"/>
      <c r="F26" s="54"/>
    </row>
    <row r="27" spans="2:6" ht="15">
      <c r="B27" s="5" t="s">
        <v>41</v>
      </c>
      <c r="C27" s="29" t="s">
        <v>70</v>
      </c>
      <c r="D27" s="29" t="s">
        <v>73</v>
      </c>
      <c r="E27" s="29" t="s">
        <v>40</v>
      </c>
      <c r="F27" s="29" t="s">
        <v>39</v>
      </c>
    </row>
    <row r="28" spans="2:6" ht="15">
      <c r="B28" s="6" t="s">
        <v>38</v>
      </c>
      <c r="C28" s="30" t="s">
        <v>65</v>
      </c>
      <c r="D28" s="30" t="s">
        <v>74</v>
      </c>
      <c r="E28" s="30" t="s">
        <v>37</v>
      </c>
      <c r="F28" s="31"/>
    </row>
    <row r="29" spans="2:6" ht="15">
      <c r="B29" s="6"/>
      <c r="C29" s="30"/>
      <c r="D29" s="30" t="s">
        <v>65</v>
      </c>
      <c r="E29" s="30"/>
      <c r="F29" s="31"/>
    </row>
    <row r="30" spans="2:6" ht="15">
      <c r="B30" s="32" t="s">
        <v>16</v>
      </c>
      <c r="C30" s="33" t="s">
        <v>16</v>
      </c>
      <c r="D30" s="33" t="s">
        <v>16</v>
      </c>
      <c r="E30" s="33" t="s">
        <v>16</v>
      </c>
      <c r="F30" s="33" t="s">
        <v>16</v>
      </c>
    </row>
    <row r="31" spans="2:6" ht="15">
      <c r="B31" s="8"/>
      <c r="C31" s="31"/>
      <c r="D31" s="31"/>
      <c r="E31" s="31"/>
      <c r="F31" s="31"/>
    </row>
    <row r="32" spans="1:6" ht="15">
      <c r="A32" s="45" t="s">
        <v>95</v>
      </c>
      <c r="B32" s="34">
        <v>23762</v>
      </c>
      <c r="C32" s="35">
        <v>4057</v>
      </c>
      <c r="D32" s="35">
        <v>206</v>
      </c>
      <c r="E32" s="35">
        <v>14611</v>
      </c>
      <c r="F32" s="35">
        <f>SUM(B32:E32)</f>
        <v>42636</v>
      </c>
    </row>
    <row r="33" spans="1:6" ht="15">
      <c r="A33" s="45"/>
      <c r="B33" s="34"/>
      <c r="C33" s="35"/>
      <c r="D33" s="35"/>
      <c r="E33" s="35"/>
      <c r="F33" s="35"/>
    </row>
    <row r="34" spans="1:6" ht="15">
      <c r="A34" s="9" t="s">
        <v>113</v>
      </c>
      <c r="B34" s="34">
        <v>0</v>
      </c>
      <c r="C34" s="35">
        <v>0</v>
      </c>
      <c r="D34" s="35">
        <v>-201</v>
      </c>
      <c r="E34" s="35">
        <v>1352</v>
      </c>
      <c r="F34" s="35">
        <f>SUM(B34:E34)</f>
        <v>1151</v>
      </c>
    </row>
    <row r="35" spans="2:6" ht="15">
      <c r="B35" s="36"/>
      <c r="C35" s="35"/>
      <c r="D35" s="35"/>
      <c r="E35" s="35"/>
      <c r="F35" s="35"/>
    </row>
    <row r="36" spans="1:6" ht="15.75" thickBot="1">
      <c r="A36" s="9" t="s">
        <v>125</v>
      </c>
      <c r="B36" s="37">
        <f>SUM(B32:B34)</f>
        <v>23762</v>
      </c>
      <c r="C36" s="37">
        <f>SUM(C32:C34)</f>
        <v>4057</v>
      </c>
      <c r="D36" s="37">
        <f>SUM(D32:D34)</f>
        <v>5</v>
      </c>
      <c r="E36" s="37">
        <f>SUM(E32:E34)</f>
        <v>15963</v>
      </c>
      <c r="F36" s="37">
        <f>SUM(F32:F34)</f>
        <v>43787</v>
      </c>
    </row>
    <row r="37" ht="15.75" thickTop="1"/>
    <row r="38" ht="15">
      <c r="F38" s="10"/>
    </row>
    <row r="39" ht="15">
      <c r="A39" s="9" t="s">
        <v>72</v>
      </c>
    </row>
    <row r="40" ht="15">
      <c r="A40" s="9" t="s">
        <v>135</v>
      </c>
    </row>
  </sheetData>
  <sheetProtection/>
  <mergeCells count="3">
    <mergeCell ref="E1:F1"/>
    <mergeCell ref="B9:F9"/>
    <mergeCell ref="B25:F25"/>
  </mergeCells>
  <printOptions/>
  <pageMargins left="0.75" right="0.75" top="1" bottom="1" header="0.5" footer="0.5"/>
  <pageSetup cellComments="asDisplayed" fitToHeight="1" fitToWidth="1" horizontalDpi="300" verticalDpi="300" orientation="portrait" scale="63"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67"/>
  <sheetViews>
    <sheetView zoomScale="75" zoomScaleNormal="75" zoomScalePageLayoutView="0" workbookViewId="0" topLeftCell="A46">
      <selection activeCell="A37" sqref="A37"/>
    </sheetView>
  </sheetViews>
  <sheetFormatPr defaultColWidth="9.140625" defaultRowHeight="12.75"/>
  <cols>
    <col min="1" max="1" width="71.28125" style="9" customWidth="1"/>
    <col min="2" max="2" width="14.57421875" style="1" customWidth="1"/>
    <col min="3" max="3" width="24.7109375" style="12" bestFit="1" customWidth="1"/>
    <col min="4" max="4" width="3.57421875" style="1" customWidth="1"/>
    <col min="5" max="5" width="25.8515625" style="1" bestFit="1" customWidth="1"/>
    <col min="6" max="6" width="7.57421875" style="1" customWidth="1"/>
    <col min="7" max="16384" width="9.140625" style="1" customWidth="1"/>
  </cols>
  <sheetData>
    <row r="1" spans="1:5" ht="15">
      <c r="A1" s="45" t="s">
        <v>82</v>
      </c>
      <c r="C1" s="72"/>
      <c r="D1" s="72"/>
      <c r="E1" s="72"/>
    </row>
    <row r="2" ht="15">
      <c r="A2" s="9" t="s">
        <v>20</v>
      </c>
    </row>
    <row r="4" ht="15">
      <c r="A4" s="45" t="s">
        <v>89</v>
      </c>
    </row>
    <row r="5" ht="15">
      <c r="A5" s="45" t="s">
        <v>119</v>
      </c>
    </row>
    <row r="6" ht="15">
      <c r="A6" s="45" t="s">
        <v>19</v>
      </c>
    </row>
    <row r="7" ht="15">
      <c r="A7" s="45"/>
    </row>
    <row r="8" spans="1:5" ht="15">
      <c r="A8" s="45"/>
      <c r="C8" s="67" t="s">
        <v>34</v>
      </c>
      <c r="E8" s="3" t="s">
        <v>33</v>
      </c>
    </row>
    <row r="9" spans="1:5" ht="15">
      <c r="A9" s="45"/>
      <c r="C9" s="67" t="s">
        <v>64</v>
      </c>
      <c r="E9" s="3" t="s">
        <v>31</v>
      </c>
    </row>
    <row r="10" spans="1:5" ht="15">
      <c r="A10" s="45"/>
      <c r="C10" s="67" t="s">
        <v>63</v>
      </c>
      <c r="E10" s="3" t="s">
        <v>79</v>
      </c>
    </row>
    <row r="11" spans="1:5" ht="15">
      <c r="A11" s="45"/>
      <c r="C11" s="68" t="s">
        <v>128</v>
      </c>
      <c r="D11" s="7"/>
      <c r="E11" s="55" t="s">
        <v>129</v>
      </c>
    </row>
    <row r="12" spans="3:5" ht="15">
      <c r="C12" s="67" t="s">
        <v>16</v>
      </c>
      <c r="E12" s="3" t="s">
        <v>16</v>
      </c>
    </row>
    <row r="13" ht="15">
      <c r="A13" s="45" t="s">
        <v>59</v>
      </c>
    </row>
    <row r="14" spans="1:5" ht="15">
      <c r="A14" s="9" t="s">
        <v>58</v>
      </c>
      <c r="C14" s="12">
        <f>+'IS'!I34</f>
        <v>1260</v>
      </c>
      <c r="E14" s="39">
        <v>1844</v>
      </c>
    </row>
    <row r="15" spans="1:5" ht="15">
      <c r="A15" s="9" t="s">
        <v>57</v>
      </c>
      <c r="E15" s="12"/>
    </row>
    <row r="16" spans="1:5" ht="15">
      <c r="A16" s="9" t="s">
        <v>80</v>
      </c>
      <c r="C16" s="12">
        <v>2</v>
      </c>
      <c r="E16" s="39">
        <v>2</v>
      </c>
    </row>
    <row r="17" spans="1:5" ht="15">
      <c r="A17" s="9" t="s">
        <v>97</v>
      </c>
      <c r="C17" s="12">
        <v>-15</v>
      </c>
      <c r="E17" s="39">
        <v>-2</v>
      </c>
    </row>
    <row r="18" spans="1:5" ht="15">
      <c r="A18" s="9" t="s">
        <v>100</v>
      </c>
      <c r="C18" s="12">
        <v>163</v>
      </c>
      <c r="E18" s="39">
        <v>172</v>
      </c>
    </row>
    <row r="19" spans="1:5" ht="15">
      <c r="A19" s="9" t="s">
        <v>56</v>
      </c>
      <c r="C19" s="12">
        <v>32</v>
      </c>
      <c r="E19" s="39">
        <v>28</v>
      </c>
    </row>
    <row r="20" spans="1:5" ht="15">
      <c r="A20" s="9" t="s">
        <v>55</v>
      </c>
      <c r="C20" s="12">
        <v>-25</v>
      </c>
      <c r="E20" s="39">
        <v>-16</v>
      </c>
    </row>
    <row r="21" spans="1:5" ht="15">
      <c r="A21" s="9" t="s">
        <v>111</v>
      </c>
      <c r="C21" s="12">
        <v>0</v>
      </c>
      <c r="E21" s="39">
        <v>44</v>
      </c>
    </row>
    <row r="22" spans="1:5" ht="15">
      <c r="A22" s="9" t="s">
        <v>134</v>
      </c>
      <c r="C22" s="12">
        <v>-63</v>
      </c>
      <c r="E22" s="39">
        <v>1</v>
      </c>
    </row>
    <row r="23" spans="3:5" ht="15">
      <c r="C23" s="40"/>
      <c r="E23" s="40"/>
    </row>
    <row r="24" spans="1:5" ht="15">
      <c r="A24" s="9" t="s">
        <v>54</v>
      </c>
      <c r="C24" s="12">
        <f>SUM(C13:C23)</f>
        <v>1354</v>
      </c>
      <c r="E24" s="12">
        <f>SUM(E13:E23)</f>
        <v>2073</v>
      </c>
    </row>
    <row r="25" spans="1:5" ht="15">
      <c r="A25" s="9" t="s">
        <v>53</v>
      </c>
      <c r="C25" s="12">
        <v>-3283</v>
      </c>
      <c r="E25" s="39">
        <v>-4558</v>
      </c>
    </row>
    <row r="26" spans="1:5" ht="15">
      <c r="A26" s="9" t="s">
        <v>52</v>
      </c>
      <c r="C26" s="12">
        <v>3928</v>
      </c>
      <c r="E26" s="39">
        <v>1220</v>
      </c>
    </row>
    <row r="27" spans="3:5" ht="15">
      <c r="C27" s="40"/>
      <c r="E27" s="40"/>
    </row>
    <row r="28" spans="1:5" ht="15">
      <c r="A28" s="9" t="s">
        <v>133</v>
      </c>
      <c r="C28" s="12">
        <f>SUM(C24:C27)</f>
        <v>1999</v>
      </c>
      <c r="E28" s="12">
        <f>SUM(E24:E27)</f>
        <v>-1265</v>
      </c>
    </row>
    <row r="29" spans="1:5" ht="15">
      <c r="A29" s="9" t="s">
        <v>51</v>
      </c>
      <c r="C29" s="12">
        <f>-C19</f>
        <v>-32</v>
      </c>
      <c r="E29" s="39">
        <v>-28</v>
      </c>
    </row>
    <row r="30" spans="1:5" ht="15">
      <c r="A30" s="9" t="s">
        <v>50</v>
      </c>
      <c r="C30" s="40">
        <v>-422</v>
      </c>
      <c r="E30" s="41">
        <v>-214</v>
      </c>
    </row>
    <row r="31" spans="1:5" ht="15">
      <c r="A31" s="45" t="s">
        <v>138</v>
      </c>
      <c r="C31" s="12">
        <f>SUM(C28:C30)</f>
        <v>1545</v>
      </c>
      <c r="E31" s="12">
        <f>SUM(E28:E30)</f>
        <v>-1507</v>
      </c>
    </row>
    <row r="32" ht="15">
      <c r="E32" s="12"/>
    </row>
    <row r="33" spans="1:5" ht="15">
      <c r="A33" s="45" t="s">
        <v>49</v>
      </c>
      <c r="E33" s="12"/>
    </row>
    <row r="34" spans="1:5" ht="15">
      <c r="A34" s="9" t="s">
        <v>48</v>
      </c>
      <c r="C34" s="12">
        <f>-C20</f>
        <v>25</v>
      </c>
      <c r="E34" s="39">
        <v>16</v>
      </c>
    </row>
    <row r="35" spans="1:5" ht="15">
      <c r="A35" s="9" t="s">
        <v>114</v>
      </c>
      <c r="C35" s="12">
        <v>2</v>
      </c>
      <c r="E35" s="39">
        <v>0</v>
      </c>
    </row>
    <row r="36" spans="1:5" ht="15">
      <c r="A36" s="9" t="s">
        <v>101</v>
      </c>
      <c r="C36" s="40">
        <v>-185</v>
      </c>
      <c r="E36" s="41">
        <v>-9</v>
      </c>
    </row>
    <row r="37" spans="1:5" ht="15">
      <c r="A37" s="45" t="s">
        <v>139</v>
      </c>
      <c r="C37" s="12">
        <f>SUM(C34:C36)</f>
        <v>-158</v>
      </c>
      <c r="E37" s="12">
        <f>SUM(E34:E36)</f>
        <v>7</v>
      </c>
    </row>
    <row r="38" ht="15">
      <c r="E38" s="12"/>
    </row>
    <row r="39" spans="1:5" ht="15">
      <c r="A39" s="45" t="s">
        <v>47</v>
      </c>
      <c r="E39" s="12"/>
    </row>
    <row r="40" spans="1:6" ht="15">
      <c r="A40" s="9" t="s">
        <v>102</v>
      </c>
      <c r="C40" s="12">
        <v>606</v>
      </c>
      <c r="E40" s="39">
        <v>909</v>
      </c>
      <c r="F40" s="12"/>
    </row>
    <row r="41" spans="1:8" ht="15">
      <c r="A41" s="9" t="s">
        <v>71</v>
      </c>
      <c r="C41" s="12">
        <v>-76</v>
      </c>
      <c r="E41" s="39">
        <v>-90</v>
      </c>
      <c r="F41" s="12"/>
      <c r="H41" s="10"/>
    </row>
    <row r="42" spans="1:8" ht="15">
      <c r="A42" s="9" t="s">
        <v>46</v>
      </c>
      <c r="C42" s="40">
        <v>-23</v>
      </c>
      <c r="D42" s="11"/>
      <c r="E42" s="41">
        <v>-24</v>
      </c>
      <c r="F42" s="12"/>
      <c r="G42" s="12"/>
      <c r="H42" s="12"/>
    </row>
    <row r="43" spans="1:5" ht="15">
      <c r="A43" s="45" t="s">
        <v>131</v>
      </c>
      <c r="C43" s="38">
        <f>SUM(C40:C42)</f>
        <v>507</v>
      </c>
      <c r="D43" s="11"/>
      <c r="E43" s="38">
        <f>SUM(E40:E42)</f>
        <v>795</v>
      </c>
    </row>
    <row r="44" spans="3:5" ht="15">
      <c r="C44" s="40"/>
      <c r="D44" s="11"/>
      <c r="E44" s="53"/>
    </row>
    <row r="45" spans="1:5" ht="15">
      <c r="A45" s="45" t="s">
        <v>140</v>
      </c>
      <c r="C45" s="12">
        <f>C31+C37+C43</f>
        <v>1894</v>
      </c>
      <c r="E45" s="12">
        <f>E31+E37+E43</f>
        <v>-705</v>
      </c>
    </row>
    <row r="46" ht="15">
      <c r="E46" s="12"/>
    </row>
    <row r="47" spans="1:5" ht="15">
      <c r="A47" s="45" t="s">
        <v>45</v>
      </c>
      <c r="E47" s="12"/>
    </row>
    <row r="48" spans="1:5" ht="15">
      <c r="A48" s="45" t="s">
        <v>81</v>
      </c>
      <c r="C48" s="69">
        <v>5312</v>
      </c>
      <c r="E48" s="39">
        <v>6059</v>
      </c>
    </row>
    <row r="49" ht="15">
      <c r="E49" s="40"/>
    </row>
    <row r="50" spans="1:5" ht="15">
      <c r="A50" s="45" t="s">
        <v>62</v>
      </c>
      <c r="C50" s="42"/>
      <c r="E50" s="42"/>
    </row>
    <row r="51" spans="1:5" ht="15.75" thickBot="1">
      <c r="A51" s="45" t="s">
        <v>130</v>
      </c>
      <c r="C51" s="56">
        <f>SUM(C45:C48)</f>
        <v>7206</v>
      </c>
      <c r="E51" s="56">
        <f>SUM(E45:E48)</f>
        <v>5354</v>
      </c>
    </row>
    <row r="52" spans="1:5" ht="15.75" thickTop="1">
      <c r="A52" s="45"/>
      <c r="C52" s="38"/>
      <c r="E52" s="38"/>
    </row>
    <row r="53" spans="1:5" ht="15">
      <c r="A53" s="45"/>
      <c r="C53" s="38"/>
      <c r="E53" s="38"/>
    </row>
    <row r="54" ht="15">
      <c r="A54" s="9" t="s">
        <v>109</v>
      </c>
    </row>
    <row r="55" ht="15">
      <c r="C55" s="67"/>
    </row>
    <row r="56" ht="15">
      <c r="A56" s="59" t="s">
        <v>98</v>
      </c>
    </row>
    <row r="57" ht="15">
      <c r="A57" s="46" t="s">
        <v>44</v>
      </c>
    </row>
    <row r="58" ht="15">
      <c r="A58" s="47"/>
    </row>
    <row r="59" spans="1:5" ht="15">
      <c r="A59" s="47"/>
      <c r="C59" s="67" t="s">
        <v>16</v>
      </c>
      <c r="E59" s="3"/>
    </row>
    <row r="60" spans="1:3" ht="15">
      <c r="A60" s="47" t="s">
        <v>9</v>
      </c>
      <c r="C60" s="12">
        <f>1478+7206</f>
        <v>8684</v>
      </c>
    </row>
    <row r="61" spans="1:5" ht="15">
      <c r="A61" s="47" t="s">
        <v>43</v>
      </c>
      <c r="C61" s="12">
        <v>-1478</v>
      </c>
      <c r="E61" s="44"/>
    </row>
    <row r="62" spans="1:5" ht="15.75" thickBot="1">
      <c r="A62" s="47" t="s">
        <v>108</v>
      </c>
      <c r="C62" s="70">
        <f>+SUM(C60:C61)</f>
        <v>7206</v>
      </c>
      <c r="D62" s="38"/>
      <c r="E62" s="38"/>
    </row>
    <row r="63" spans="1:3" ht="15.75" thickTop="1">
      <c r="A63" s="47"/>
      <c r="C63" s="38"/>
    </row>
    <row r="64" spans="1:3" ht="15">
      <c r="A64" s="47"/>
      <c r="C64" s="38"/>
    </row>
    <row r="65" spans="2:4" ht="15">
      <c r="B65" s="11"/>
      <c r="C65" s="38"/>
      <c r="D65" s="11"/>
    </row>
    <row r="66" spans="1:4" ht="15">
      <c r="A66" s="9" t="s">
        <v>99</v>
      </c>
      <c r="B66" s="11"/>
      <c r="C66" s="38"/>
      <c r="D66" s="11"/>
    </row>
    <row r="67" ht="15">
      <c r="A67" s="9" t="s">
        <v>136</v>
      </c>
    </row>
  </sheetData>
  <sheetProtection/>
  <mergeCells count="1">
    <mergeCell ref="C1:E1"/>
  </mergeCells>
  <printOptions/>
  <pageMargins left="0.75" right="0.35" top="0.65" bottom="0.63" header="0.5" footer="0.5"/>
  <pageSetup cellComments="asDisplayed" fitToHeight="1" fitToWidth="1" horizontalDpi="300" verticalDpi="300" orientation="portrait" scale="65"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2011-05-20T02:07:58Z</cp:lastPrinted>
  <dcterms:created xsi:type="dcterms:W3CDTF">2006-08-02T08:16:39Z</dcterms:created>
  <dcterms:modified xsi:type="dcterms:W3CDTF">2011-05-27T09:00:37Z</dcterms:modified>
  <cp:category/>
  <cp:version/>
  <cp:contentType/>
  <cp:contentStatus/>
</cp:coreProperties>
</file>