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<sst xmlns="http://schemas.openxmlformats.org/spreadsheetml/2006/main" count="288" uniqueCount="165">
  <si>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</si>
  <si>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</si>
  <si>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</si>
  <si>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</si>
  <si>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</si>
  <si>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</si>
  <si>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</si>
  <si>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</si>
  <si>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</si>
  <si>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</si>
  <si>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</si>
  <si>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</si>
  <si>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</si>
  <si>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</si>
  <si>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</si>
  <si>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</si>
  <si>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</si>
  <si>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</si>
  <si>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</si>
  <si>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</si>
  <si>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</si>
  <si>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</si>
  <si>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</si>
  <si>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</si>
  <si>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</si>
  <si>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Investment in associate</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</si>
  <si>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</si>
  <si>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</si>
  <si>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</si>
  <si>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</si>
  <si>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</si>
  <si>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</si>
  <si>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</si>
  <si>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</si>
  <si>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</si>
  <si>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</si>
  <si>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</si>
  <si>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</si>
  <si>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</si>
  <si>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</si>
  <si>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</si>
  <si>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</si>
  <si>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</si>
  <si>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</si>
  <si>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</si>
  <si>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</si>
  <si>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</si>
  <si>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</si>
  <si>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</si>
  <si>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</si>
  <si>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</si>
  <si>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</si>
  <si>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</si>
  <si>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</si>
  <si>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</si>
  <si>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</si>
  <si>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</si>
  <si>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</si>
  <si>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</si>
  <si>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</si>
  <si>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</si>
  <si>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</si>
  <si>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</si>
  <si>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</si>
  <si>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</si>
  <si>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</si>
  <si>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</si>
  <si>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</si>
  <si>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</si>
  <si>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</si>
  <si>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</si>
  <si>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</si>
  <si>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</si>
  <si>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</si>
  <si>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2) Cash and cash equivalents</t>
  </si>
  <si>
    <t xml:space="preserve">    Cash payments on purchase of property, plant and equipment</t>
  </si>
  <si>
    <t>1) Purchase of property, plant and equipment</t>
  </si>
  <si>
    <t>Notes:</t>
  </si>
  <si>
    <t>CASH AND CASH EQUIVALENTS</t>
  </si>
  <si>
    <t>Repayment of hire purchase creditors</t>
  </si>
  <si>
    <t>Repayment of trust receipts</t>
  </si>
  <si>
    <t>CASH FLOWS FROM FINANCING ACTIVITIES</t>
  </si>
  <si>
    <t>NET CASH USED IN INVESTING ACTIVITIES</t>
  </si>
  <si>
    <t>Purchase of property, plant and equipment (Note 1)</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</si>
  <si>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</si>
  <si>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</si>
  <si>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</si>
  <si>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</si>
  <si>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</si>
  <si>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</si>
  <si>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</si>
  <si>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</si>
  <si>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</si>
  <si>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</si>
  <si>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</si>
  <si>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</si>
  <si>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</si>
  <si>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</si>
  <si>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</si>
  <si>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</si>
  <si>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</si>
  <si>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</si>
  <si>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AT BEGINNING OF THE FINANCIAL PERIOD</t>
  </si>
  <si>
    <t>NET PROFIT FOR THE PERIOD</t>
  </si>
  <si>
    <t>Equity holders of the parent Company</t>
  </si>
  <si>
    <t>Investment in an associated company</t>
  </si>
  <si>
    <t>Tax liabilities</t>
  </si>
  <si>
    <t xml:space="preserve">Proceeds from issuance of shares - ESOS </t>
  </si>
  <si>
    <t>EQUIVALENT</t>
  </si>
  <si>
    <t>FINANCIAL PERIOD (Note 2)</t>
  </si>
  <si>
    <t>CASH AND CASH EQUIVALENT AT END OF THE</t>
  </si>
  <si>
    <t>PERIOD TO DATE</t>
  </si>
  <si>
    <t xml:space="preserve">FINANCIAL </t>
  </si>
  <si>
    <t>Placement in fixed deposits</t>
  </si>
  <si>
    <t>Share of profit in an associated company</t>
  </si>
  <si>
    <t>CASH GENERATED FROM OPERATIONS</t>
  </si>
  <si>
    <t>NET CASH FROM OPERATING ACTIVITIES</t>
  </si>
  <si>
    <t>As at 31/12/06</t>
  </si>
  <si>
    <t>RESERVE</t>
  </si>
  <si>
    <t>TOTAL EQUITY</t>
  </si>
  <si>
    <t>TOTAL LIABILITIES</t>
  </si>
  <si>
    <t xml:space="preserve">  CONTROLLED ENTITY</t>
  </si>
  <si>
    <t>Investment in a jointly controlled entity</t>
  </si>
  <si>
    <t>Amount owing by a jointly controlled entity</t>
  </si>
  <si>
    <t>Balance as at 01.01.2007</t>
  </si>
  <si>
    <t>Issuance of warrants</t>
  </si>
  <si>
    <t xml:space="preserve">WARRANT </t>
  </si>
  <si>
    <t>Share of loss in a jointly controlled entity</t>
  </si>
  <si>
    <t>Drawdown of term loans</t>
  </si>
  <si>
    <t>Repayment of term loans</t>
  </si>
  <si>
    <t>Net proceeds from rights issue of warrants</t>
  </si>
  <si>
    <t xml:space="preserve">    Less: Financed by hire purchase arrangement</t>
  </si>
  <si>
    <t xml:space="preserve">NET INCREASE IN CASH AND CASH </t>
  </si>
  <si>
    <t>PERIOD  *</t>
  </si>
  <si>
    <t>PERIOD *</t>
  </si>
  <si>
    <t>NET CASH FROM FINANCING ACTIVITIES</t>
  </si>
  <si>
    <t>QUARTER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</si>
  <si>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</si>
  <si>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</si>
  <si>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</si>
  <si>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</si>
  <si>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Less: Warrant expenses</t>
  </si>
  <si>
    <t>Repayment of bankers' acceptances</t>
  </si>
  <si>
    <t xml:space="preserve">(The unaudited Condensed Consolidated Income Statement should be read in conjunction with the audited financial statements for the </t>
  </si>
  <si>
    <t>Other receivables, deposits and prepayments</t>
  </si>
  <si>
    <t>FOR THE 4TH QUARTER ENDED 31 DECEMBER 2007</t>
  </si>
  <si>
    <t>31/12/2007</t>
  </si>
  <si>
    <t>AS AT 31 DECEMBER 2007</t>
  </si>
  <si>
    <t>As at 31/12/07</t>
  </si>
  <si>
    <t>Balance as at 31.12.2007</t>
  </si>
  <si>
    <t>31/12/2006</t>
  </si>
  <si>
    <t>Bad debts written off</t>
  </si>
  <si>
    <t>Restated</t>
  </si>
  <si>
    <t>EXCHANGE</t>
  </si>
  <si>
    <t xml:space="preserve">TRANSLATION </t>
  </si>
  <si>
    <t>Foreign currency translation</t>
  </si>
  <si>
    <t>financial year ended 31 December 2006 and the accompanying explanatory notes attached to this interim financial statements on page 5-13)</t>
  </si>
  <si>
    <t>ended 31 December 2006 and the accompanying explanatory notes attached to this interim financial statements on page 5-13)</t>
  </si>
  <si>
    <t xml:space="preserve">  ASSOCIATED COMPANY</t>
  </si>
  <si>
    <t xml:space="preserve">SHARE OF (LOSS)/PROFIT  IN AN </t>
  </si>
  <si>
    <t xml:space="preserve">SHARE OF PROFIT/(LOSS) IN A JOINTLY </t>
  </si>
  <si>
    <t>Quarter ended 31 December 2007</t>
  </si>
  <si>
    <t>Prepaid lease payments for land</t>
  </si>
  <si>
    <t>Retained profits</t>
  </si>
  <si>
    <t xml:space="preserve">Amortisation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</si>
</sst>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000_);_(* \(#,##0.0000\);_(* &quot;-&quot;??_);_(@_)"/>
    <numFmt numFmtId="182" formatCode="_(* #,##0.0_);_(* \(#,##0.0\);_(* &quot;-&quot;??_);_(@_)"/>
  </numFmts>
  <fonts count="6">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180" fontId="3" fillId="0" borderId="1" xfId="15" applyNumberFormat="1" applyFont="1" applyFill="1" applyBorder="1" applyAlignment="1">
      <alignment/>
    </xf>
    <xf numFmtId="180" fontId="3" fillId="0" borderId="2" xfId="15" applyNumberFormat="1" applyFont="1" applyFill="1" applyBorder="1" applyAlignment="1">
      <alignment/>
    </xf>
    <xf numFmtId="180" fontId="3" fillId="0" borderId="3" xfId="15"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14" fontId="4" fillId="0" borderId="0" xfId="0" applyNumberFormat="1" applyFont="1" applyFill="1" applyAlignment="1">
      <alignment horizontal="center"/>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3" fillId="0" borderId="2" xfId="0" applyFont="1" applyFill="1" applyBorder="1" applyAlignment="1">
      <alignment/>
    </xf>
    <xf numFmtId="0" fontId="3" fillId="0" borderId="1" xfId="0" applyFont="1" applyFill="1" applyBorder="1" applyAlignment="1">
      <alignment/>
    </xf>
    <xf numFmtId="43" fontId="3" fillId="0" borderId="0" xfId="15" applyFont="1" applyFill="1" applyAlignment="1">
      <alignment/>
    </xf>
    <xf numFmtId="180" fontId="3" fillId="0" borderId="0" xfId="0" applyNumberFormat="1" applyFont="1" applyFill="1" applyAlignment="1">
      <alignment/>
    </xf>
    <xf numFmtId="180" fontId="3" fillId="0" borderId="4" xfId="15" applyNumberFormat="1" applyFont="1" applyFill="1" applyBorder="1" applyAlignment="1">
      <alignment/>
    </xf>
    <xf numFmtId="180" fontId="3" fillId="0" borderId="5" xfId="15" applyNumberFormat="1" applyFont="1" applyFill="1" applyBorder="1" applyAlignment="1">
      <alignment/>
    </xf>
    <xf numFmtId="180" fontId="3" fillId="0" borderId="6" xfId="15" applyNumberFormat="1" applyFont="1" applyFill="1" applyBorder="1" applyAlignment="1">
      <alignment/>
    </xf>
    <xf numFmtId="180" fontId="3" fillId="0" borderId="7" xfId="15" applyNumberFormat="1" applyFont="1" applyFill="1" applyBorder="1" applyAlignment="1">
      <alignment/>
    </xf>
    <xf numFmtId="0" fontId="3" fillId="0" borderId="0" xfId="0" applyFont="1" applyFill="1" applyBorder="1" applyAlignment="1">
      <alignment/>
    </xf>
    <xf numFmtId="180" fontId="3" fillId="0" borderId="0" xfId="15" applyNumberFormat="1" applyFont="1" applyFill="1" applyAlignment="1">
      <alignment/>
    </xf>
    <xf numFmtId="43" fontId="3" fillId="0" borderId="0" xfId="0" applyNumberFormat="1" applyFont="1" applyFill="1" applyAlignment="1">
      <alignment/>
    </xf>
    <xf numFmtId="0" fontId="3" fillId="0" borderId="0" xfId="0" applyFont="1" applyFill="1" applyAlignment="1">
      <alignment horizontal="right"/>
    </xf>
    <xf numFmtId="43" fontId="4" fillId="0" borderId="0" xfId="0" applyNumberFormat="1" applyFont="1" applyFill="1" applyBorder="1" applyAlignment="1">
      <alignment horizontal="left"/>
    </xf>
    <xf numFmtId="43"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8" xfId="0" applyFont="1" applyFill="1" applyBorder="1" applyAlignment="1">
      <alignment horizontal="center"/>
    </xf>
    <xf numFmtId="37" fontId="4" fillId="0" borderId="9" xfId="0" applyNumberFormat="1" applyFont="1" applyFill="1" applyBorder="1" applyAlignment="1">
      <alignment horizontal="center"/>
    </xf>
    <xf numFmtId="37" fontId="4" fillId="0" borderId="10" xfId="0" applyNumberFormat="1" applyFont="1" applyFill="1" applyBorder="1" applyAlignment="1">
      <alignment horizontal="center"/>
    </xf>
    <xf numFmtId="41" fontId="3" fillId="0" borderId="0" xfId="0" applyNumberFormat="1" applyFont="1" applyFill="1" applyBorder="1" applyAlignment="1">
      <alignment/>
    </xf>
    <xf numFmtId="43" fontId="4" fillId="0" borderId="0" xfId="0" applyNumberFormat="1" applyFont="1" applyFill="1" applyBorder="1" applyAlignment="1">
      <alignment/>
    </xf>
    <xf numFmtId="41" fontId="3" fillId="0" borderId="4" xfId="0" applyNumberFormat="1" applyFont="1" applyFill="1" applyBorder="1" applyAlignment="1">
      <alignment/>
    </xf>
    <xf numFmtId="41" fontId="3" fillId="0" borderId="1" xfId="0" applyNumberFormat="1" applyFont="1" applyFill="1" applyBorder="1" applyAlignment="1">
      <alignment/>
    </xf>
    <xf numFmtId="41" fontId="3" fillId="0" borderId="2" xfId="0" applyNumberFormat="1" applyFont="1" applyFill="1" applyBorder="1" applyAlignment="1">
      <alignment horizontal="right"/>
    </xf>
    <xf numFmtId="41" fontId="3" fillId="0" borderId="2" xfId="0" applyNumberFormat="1" applyFont="1" applyFill="1" applyBorder="1" applyAlignment="1">
      <alignment/>
    </xf>
    <xf numFmtId="41" fontId="3" fillId="0" borderId="11" xfId="0" applyNumberFormat="1" applyFont="1" applyFill="1" applyBorder="1" applyAlignment="1">
      <alignment/>
    </xf>
    <xf numFmtId="41" fontId="4" fillId="0" borderId="0" xfId="0" applyNumberFormat="1" applyFont="1" applyFill="1" applyBorder="1" applyAlignment="1">
      <alignment/>
    </xf>
    <xf numFmtId="2" fontId="3" fillId="0" borderId="8"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5" xfId="0" applyFont="1" applyFill="1" applyBorder="1" applyAlignment="1">
      <alignment horizontal="center"/>
    </xf>
    <xf numFmtId="0" fontId="4" fillId="0" borderId="6" xfId="0" applyFont="1" applyFill="1" applyBorder="1" applyAlignment="1">
      <alignment horizontal="center"/>
    </xf>
    <xf numFmtId="0" fontId="3" fillId="0" borderId="6" xfId="0" applyFont="1" applyFill="1" applyBorder="1" applyAlignment="1">
      <alignment/>
    </xf>
    <xf numFmtId="0" fontId="5" fillId="0" borderId="1" xfId="0" applyFont="1" applyFill="1" applyBorder="1" applyAlignment="1">
      <alignment horizontal="center"/>
    </xf>
    <xf numFmtId="0" fontId="5" fillId="0" borderId="6" xfId="0" applyFont="1" applyFill="1" applyBorder="1" applyAlignment="1">
      <alignment horizontal="center"/>
    </xf>
    <xf numFmtId="180" fontId="3" fillId="0" borderId="1" xfId="15" applyNumberFormat="1" applyFont="1" applyFill="1" applyBorder="1" applyAlignment="1">
      <alignment horizontal="right"/>
    </xf>
    <xf numFmtId="180" fontId="3" fillId="0" borderId="6" xfId="15" applyNumberFormat="1" applyFont="1" applyFill="1" applyBorder="1" applyAlignment="1">
      <alignment horizontal="right"/>
    </xf>
    <xf numFmtId="180" fontId="3" fillId="0" borderId="2" xfId="15" applyNumberFormat="1" applyFont="1" applyFill="1" applyBorder="1" applyAlignment="1">
      <alignment horizontal="right"/>
    </xf>
    <xf numFmtId="180" fontId="3" fillId="0" borderId="7" xfId="15" applyNumberFormat="1" applyFont="1" applyFill="1" applyBorder="1" applyAlignment="1">
      <alignment horizontal="right"/>
    </xf>
    <xf numFmtId="180" fontId="3" fillId="0" borderId="3" xfId="15" applyNumberFormat="1" applyFont="1" applyFill="1" applyBorder="1" applyAlignment="1">
      <alignment horizontal="right"/>
    </xf>
    <xf numFmtId="180" fontId="3" fillId="0" borderId="0" xfId="15" applyNumberFormat="1" applyFont="1" applyFill="1" applyBorder="1" applyAlignment="1">
      <alignment/>
    </xf>
    <xf numFmtId="180" fontId="3" fillId="0" borderId="0" xfId="15" applyNumberFormat="1" applyFont="1" applyFill="1" applyAlignment="1">
      <alignment horizontal="center"/>
    </xf>
    <xf numFmtId="180" fontId="3" fillId="0" borderId="12" xfId="15" applyNumberFormat="1" applyFont="1" applyFill="1" applyBorder="1" applyAlignment="1">
      <alignment/>
    </xf>
    <xf numFmtId="180" fontId="3" fillId="0" borderId="12" xfId="15" applyNumberFormat="1" applyFont="1" applyFill="1" applyBorder="1" applyAlignment="1">
      <alignment horizontal="center"/>
    </xf>
    <xf numFmtId="180" fontId="3" fillId="0" borderId="0" xfId="15" applyNumberFormat="1" applyFont="1" applyFill="1" applyAlignment="1">
      <alignment horizontal="right"/>
    </xf>
    <xf numFmtId="180" fontId="3" fillId="0" borderId="13" xfId="15" applyNumberFormat="1" applyFont="1" applyFill="1" applyBorder="1" applyAlignment="1">
      <alignment/>
    </xf>
    <xf numFmtId="180" fontId="4" fillId="0" borderId="0" xfId="15" applyNumberFormat="1" applyFont="1" applyFill="1" applyAlignment="1">
      <alignment horizontal="center"/>
    </xf>
    <xf numFmtId="180" fontId="3" fillId="0" borderId="11" xfId="15" applyNumberFormat="1" applyFont="1" applyFill="1" applyBorder="1" applyAlignment="1">
      <alignment/>
    </xf>
    <xf numFmtId="41" fontId="3" fillId="0" borderId="14" xfId="0" applyNumberFormat="1" applyFont="1" applyFill="1" applyBorder="1" applyAlignment="1">
      <alignment/>
    </xf>
    <xf numFmtId="41" fontId="3" fillId="0" borderId="0" xfId="0" applyNumberFormat="1" applyFont="1" applyFill="1" applyAlignment="1">
      <alignment/>
    </xf>
    <xf numFmtId="43" fontId="4" fillId="0" borderId="0" xfId="15" applyFont="1" applyFill="1" applyAlignment="1">
      <alignment/>
    </xf>
    <xf numFmtId="43" fontId="3" fillId="0" borderId="0" xfId="15" applyFont="1" applyFill="1" applyAlignment="1">
      <alignment/>
    </xf>
    <xf numFmtId="43" fontId="3" fillId="0" borderId="0" xfId="15" applyFont="1" applyFill="1" applyAlignment="1">
      <alignment horizontal="left" indent="2"/>
    </xf>
    <xf numFmtId="43" fontId="3" fillId="0" borderId="0" xfId="15" applyFont="1" applyFill="1" applyBorder="1" applyAlignment="1">
      <alignment/>
    </xf>
    <xf numFmtId="180" fontId="3" fillId="0" borderId="1" xfId="15" applyNumberFormat="1" applyFont="1" applyFill="1" applyBorder="1" applyAlignment="1">
      <alignment horizontal="center"/>
    </xf>
    <xf numFmtId="180" fontId="3" fillId="0" borderId="3" xfId="15" applyNumberFormat="1" applyFont="1" applyFill="1" applyBorder="1" applyAlignment="1">
      <alignment horizontal="center"/>
    </xf>
    <xf numFmtId="180" fontId="3" fillId="0" borderId="6" xfId="15" applyNumberFormat="1" applyFont="1" applyFill="1" applyBorder="1" applyAlignment="1">
      <alignment horizontal="center"/>
    </xf>
    <xf numFmtId="180" fontId="3" fillId="0" borderId="15" xfId="15" applyNumberFormat="1" applyFont="1" applyFill="1" applyBorder="1" applyAlignment="1">
      <alignment horizontal="center"/>
    </xf>
    <xf numFmtId="43" fontId="4" fillId="0" borderId="0" xfId="15" applyFont="1" applyFill="1" applyBorder="1" applyAlignment="1">
      <alignment/>
    </xf>
    <xf numFmtId="43" fontId="3" fillId="0" borderId="0" xfId="15" applyFont="1" applyFill="1" applyBorder="1" applyAlignment="1">
      <alignment horizontal="center"/>
    </xf>
    <xf numFmtId="43" fontId="4" fillId="0" borderId="0" xfId="15" applyFont="1" applyFill="1" applyBorder="1" applyAlignment="1">
      <alignment horizontal="left"/>
    </xf>
    <xf numFmtId="37" fontId="3" fillId="0" borderId="0" xfId="0" applyNumberFormat="1" applyFont="1" applyFill="1" applyBorder="1" applyAlignment="1">
      <alignment horizontal="center"/>
    </xf>
    <xf numFmtId="0" fontId="3" fillId="0" borderId="16" xfId="0" applyFont="1" applyFill="1" applyBorder="1" applyAlignment="1">
      <alignment/>
    </xf>
    <xf numFmtId="0" fontId="3" fillId="0" borderId="12" xfId="0" applyFont="1" applyFill="1" applyBorder="1" applyAlignment="1">
      <alignment/>
    </xf>
    <xf numFmtId="0" fontId="3" fillId="0" borderId="7" xfId="0" applyFont="1" applyFill="1" applyBorder="1" applyAlignment="1">
      <alignment/>
    </xf>
    <xf numFmtId="0" fontId="3" fillId="0" borderId="17" xfId="0" applyFont="1" applyFill="1" applyBorder="1" applyAlignment="1">
      <alignment/>
    </xf>
    <xf numFmtId="14" fontId="4" fillId="0" borderId="1" xfId="0" applyNumberFormat="1" applyFont="1" applyFill="1" applyBorder="1" applyAlignment="1">
      <alignment horizontal="center"/>
    </xf>
    <xf numFmtId="43" fontId="3" fillId="0" borderId="0" xfId="15" applyFont="1" applyFill="1" applyAlignment="1">
      <alignment horizontal="center"/>
    </xf>
    <xf numFmtId="14" fontId="4" fillId="0" borderId="1" xfId="0" applyNumberFormat="1" applyFont="1" applyFill="1" applyBorder="1" applyAlignment="1" quotePrefix="1">
      <alignment horizontal="center"/>
    </xf>
    <xf numFmtId="14" fontId="4" fillId="0" borderId="0" xfId="0" applyNumberFormat="1" applyFont="1" applyFill="1" applyAlignment="1" quotePrefix="1">
      <alignment horizontal="center"/>
    </xf>
    <xf numFmtId="37" fontId="4" fillId="0" borderId="18" xfId="0" applyNumberFormat="1" applyFont="1" applyFill="1" applyBorder="1" applyAlignment="1">
      <alignment horizontal="center"/>
    </xf>
    <xf numFmtId="180" fontId="3" fillId="0" borderId="15" xfId="15" applyNumberFormat="1" applyFont="1" applyFill="1" applyBorder="1" applyAlignment="1">
      <alignment/>
    </xf>
    <xf numFmtId="0" fontId="5" fillId="0" borderId="0" xfId="0" applyFont="1" applyFill="1" applyAlignment="1">
      <alignment/>
    </xf>
    <xf numFmtId="43" fontId="3" fillId="0" borderId="11" xfId="15" applyFont="1" applyFill="1" applyBorder="1" applyAlignment="1">
      <alignment/>
    </xf>
    <xf numFmtId="43" fontId="3" fillId="0" borderId="8" xfId="15" applyFont="1" applyFill="1" applyBorder="1" applyAlignment="1">
      <alignment horizontal="right"/>
    </xf>
    <xf numFmtId="43" fontId="3" fillId="0" borderId="8" xfId="15" applyFont="1" applyFill="1" applyBorder="1" applyAlignment="1">
      <alignment/>
    </xf>
    <xf numFmtId="180" fontId="3" fillId="0" borderId="14" xfId="15" applyNumberFormat="1" applyFont="1" applyFill="1" applyBorder="1" applyAlignment="1">
      <alignment/>
    </xf>
    <xf numFmtId="0" fontId="3" fillId="0" borderId="0" xfId="0" applyFont="1" applyFill="1" applyAlignment="1">
      <alignment horizontal="right" shrinkToFit="1"/>
    </xf>
    <xf numFmtId="0" fontId="4" fillId="0" borderId="19" xfId="0" applyFont="1" applyFill="1" applyBorder="1" applyAlignment="1">
      <alignment horizontal="center"/>
    </xf>
    <xf numFmtId="0" fontId="4" fillId="0" borderId="13" xfId="0" applyFont="1" applyFill="1" applyBorder="1" applyAlignment="1">
      <alignment horizontal="center"/>
    </xf>
    <xf numFmtId="0" fontId="4" fillId="0"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9525</xdr:rowOff>
    </xdr:from>
    <xdr:to>
      <xdr:col>10</xdr:col>
      <xdr:colOff>38100</xdr:colOff>
      <xdr:row>72</xdr:row>
      <xdr:rowOff>95250</xdr:rowOff>
    </xdr:to>
    <xdr:sp>
      <xdr:nvSpPr>
        <xdr:cNvPr id="1" name="TextBox 1"/>
        <xdr:cNvSpPr txBox="1">
          <a:spLocks noChangeArrowheads="1"/>
        </xdr:cNvSpPr>
      </xdr:nvSpPr>
      <xdr:spPr>
        <a:xfrm>
          <a:off x="228600" y="12820650"/>
          <a:ext cx="8486775" cy="12763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30</xdr:row>
      <xdr:rowOff>9525</xdr:rowOff>
    </xdr:from>
    <xdr:to>
      <xdr:col>8</xdr:col>
      <xdr:colOff>0</xdr:colOff>
      <xdr:row>37</xdr:row>
      <xdr:rowOff>114300</xdr:rowOff>
    </xdr:to>
    <xdr:sp>
      <xdr:nvSpPr>
        <xdr:cNvPr id="1" name="TextBox 1"/>
        <xdr:cNvSpPr txBox="1">
          <a:spLocks noChangeArrowheads="1"/>
        </xdr:cNvSpPr>
      </xdr:nvSpPr>
      <xdr:spPr>
        <a:xfrm>
          <a:off x="200025" y="5991225"/>
          <a:ext cx="97536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78</xdr:row>
      <xdr:rowOff>9525</xdr:rowOff>
    </xdr:from>
    <xdr:to>
      <xdr:col>7</xdr:col>
      <xdr:colOff>0</xdr:colOff>
      <xdr:row>85</xdr:row>
      <xdr:rowOff>114300</xdr:rowOff>
    </xdr:to>
    <xdr:sp>
      <xdr:nvSpPr>
        <xdr:cNvPr id="1" name="TextBox 1"/>
        <xdr:cNvSpPr txBox="1">
          <a:spLocks noChangeArrowheads="1"/>
        </xdr:cNvSpPr>
      </xdr:nvSpPr>
      <xdr:spPr>
        <a:xfrm>
          <a:off x="238125" y="15630525"/>
          <a:ext cx="8953500" cy="1504950"/>
        </a:xfrm>
        <a:prstGeom prst="rect">
          <a:avLst/>
        </a:prstGeom>
        <a:noFill/>
        <a:ln w="9525" cmpd="sng">
          <a:noFill/>
        </a:ln>
      </xdr:spPr>
      <xdr:txBody>
        <a:bodyPr vertOverflow="clip" wrap="square"/>
        <a:p>
          <a:pPr algn="just">
            <a:defRPr/>
          </a:pPr>
          <a:r>
            <a:rPr lang="en-US" cap="none" sz="1200" b="0" i="0" u="none" baseline="0"/>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76"/>
  <sheetViews>
    <sheetView tabSelected="1" zoomScale="75" zoomScaleNormal="75" workbookViewId="0" topLeftCell="A1">
      <selection activeCell="F79" sqref="F79"/>
    </sheetView>
  </sheetViews>
  <sheetFormatPr defaultColWidth="9.140625" defaultRowHeight="12.75"/>
  <cols>
    <col min="1" max="1" width="3.00390625" style="16" customWidth="1"/>
    <col min="2" max="4" width="9.140625" style="5" customWidth="1"/>
    <col min="5" max="5" width="15.003906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8515625" style="5" bestFit="1" customWidth="1"/>
    <col min="13" max="13" width="9.8515625" style="5" bestFit="1" customWidth="1"/>
    <col min="14" max="16384" width="9.140625" style="5" customWidth="1"/>
  </cols>
  <sheetData>
    <row r="1" ht="15.75">
      <c r="A1" s="64" t="s">
        <v>36</v>
      </c>
    </row>
    <row r="2" ht="15.75">
      <c r="A2" s="16" t="s">
        <v>35</v>
      </c>
    </row>
    <row r="3" ht="15.75">
      <c r="A3" s="16" t="s">
        <v>34</v>
      </c>
    </row>
    <row r="5" ht="15.75">
      <c r="A5" s="64" t="s">
        <v>60</v>
      </c>
    </row>
    <row r="6" ht="15.75">
      <c r="A6" s="64" t="s">
        <v>145</v>
      </c>
    </row>
    <row r="7" ht="15.75">
      <c r="A7" s="64" t="s">
        <v>32</v>
      </c>
    </row>
    <row r="9" spans="6:10" ht="15.75">
      <c r="F9" s="6" t="s">
        <v>59</v>
      </c>
      <c r="G9" s="6"/>
      <c r="H9" s="7"/>
      <c r="I9" s="6" t="s">
        <v>58</v>
      </c>
      <c r="J9" s="6"/>
    </row>
    <row r="10" spans="6:10" ht="15.75">
      <c r="F10" s="8"/>
      <c r="G10" s="8"/>
      <c r="H10" s="7"/>
      <c r="I10" s="8"/>
      <c r="J10" s="8"/>
    </row>
    <row r="11" spans="6:10" ht="15.75">
      <c r="F11" s="9" t="s">
        <v>57</v>
      </c>
      <c r="G11" s="9" t="s">
        <v>56</v>
      </c>
      <c r="H11" s="7"/>
      <c r="I11" s="9" t="s">
        <v>57</v>
      </c>
      <c r="J11" s="9" t="s">
        <v>56</v>
      </c>
    </row>
    <row r="12" spans="6:10" ht="15.75">
      <c r="F12" s="10" t="s">
        <v>55</v>
      </c>
      <c r="G12" s="10" t="s">
        <v>54</v>
      </c>
      <c r="H12" s="7"/>
      <c r="I12" s="10" t="s">
        <v>55</v>
      </c>
      <c r="J12" s="10" t="s">
        <v>54</v>
      </c>
    </row>
    <row r="13" spans="6:10" ht="15.75">
      <c r="F13" s="10" t="s">
        <v>53</v>
      </c>
      <c r="G13" s="10" t="s">
        <v>136</v>
      </c>
      <c r="H13" s="7"/>
      <c r="I13" s="10" t="s">
        <v>52</v>
      </c>
      <c r="J13" s="10" t="s">
        <v>134</v>
      </c>
    </row>
    <row r="14" spans="6:11" ht="15.75">
      <c r="F14" s="82" t="s">
        <v>146</v>
      </c>
      <c r="G14" s="80"/>
      <c r="H14" s="11"/>
      <c r="I14" s="82" t="s">
        <v>146</v>
      </c>
      <c r="J14" s="11"/>
      <c r="K14" s="79"/>
    </row>
    <row r="15" spans="6:10" ht="15.75">
      <c r="F15" s="12" t="s">
        <v>29</v>
      </c>
      <c r="G15" s="12" t="s">
        <v>29</v>
      </c>
      <c r="H15" s="13"/>
      <c r="I15" s="12" t="s">
        <v>29</v>
      </c>
      <c r="J15" s="12" t="s">
        <v>29</v>
      </c>
    </row>
    <row r="16" spans="6:10" ht="15.75">
      <c r="F16" s="14"/>
      <c r="G16" s="14"/>
      <c r="I16" s="14"/>
      <c r="J16" s="14"/>
    </row>
    <row r="17" spans="6:10" ht="15.75">
      <c r="F17" s="15"/>
      <c r="G17" s="15"/>
      <c r="I17" s="15"/>
      <c r="J17" s="15"/>
    </row>
    <row r="18" spans="1:13" ht="15.75">
      <c r="A18" s="16" t="s">
        <v>98</v>
      </c>
      <c r="F18" s="1">
        <v>17271</v>
      </c>
      <c r="G18" s="68" t="s">
        <v>37</v>
      </c>
      <c r="H18" s="17"/>
      <c r="I18" s="1">
        <v>60225</v>
      </c>
      <c r="J18" s="68" t="s">
        <v>37</v>
      </c>
      <c r="L18" s="23"/>
      <c r="M18" s="17"/>
    </row>
    <row r="19" spans="6:12" ht="15.75">
      <c r="F19" s="1"/>
      <c r="G19" s="1"/>
      <c r="I19" s="1"/>
      <c r="J19" s="1"/>
      <c r="L19" s="23"/>
    </row>
    <row r="20" spans="1:13" ht="15.75">
      <c r="A20" s="16" t="s">
        <v>51</v>
      </c>
      <c r="F20" s="1">
        <v>-14959</v>
      </c>
      <c r="G20" s="68" t="s">
        <v>37</v>
      </c>
      <c r="H20" s="17"/>
      <c r="I20" s="1">
        <v>-51756</v>
      </c>
      <c r="J20" s="68" t="s">
        <v>37</v>
      </c>
      <c r="L20" s="23"/>
      <c r="M20" s="17"/>
    </row>
    <row r="21" spans="6:12" ht="15.75">
      <c r="F21" s="2"/>
      <c r="G21" s="2"/>
      <c r="I21" s="2"/>
      <c r="J21" s="2"/>
      <c r="L21" s="23"/>
    </row>
    <row r="22" spans="1:14" ht="15.75">
      <c r="A22" s="16" t="s">
        <v>50</v>
      </c>
      <c r="F22" s="1">
        <f>+F18+F20</f>
        <v>2312</v>
      </c>
      <c r="G22" s="68" t="s">
        <v>37</v>
      </c>
      <c r="H22" s="17"/>
      <c r="I22" s="1">
        <f>+I18+I20</f>
        <v>8469</v>
      </c>
      <c r="J22" s="68" t="s">
        <v>37</v>
      </c>
      <c r="L22" s="23"/>
      <c r="M22" s="17"/>
      <c r="N22" s="17"/>
    </row>
    <row r="23" spans="6:12" ht="15.75">
      <c r="F23" s="1"/>
      <c r="G23" s="1"/>
      <c r="I23" s="1"/>
      <c r="J23" s="1"/>
      <c r="L23" s="23"/>
    </row>
    <row r="24" spans="1:13" ht="15.75">
      <c r="A24" s="16" t="s">
        <v>49</v>
      </c>
      <c r="F24" s="1">
        <v>46</v>
      </c>
      <c r="G24" s="68" t="s">
        <v>37</v>
      </c>
      <c r="H24" s="17"/>
      <c r="I24" s="1">
        <v>263</v>
      </c>
      <c r="J24" s="68" t="s">
        <v>37</v>
      </c>
      <c r="L24" s="23"/>
      <c r="M24" s="17"/>
    </row>
    <row r="25" spans="6:12" ht="15.75">
      <c r="F25" s="1"/>
      <c r="G25" s="1"/>
      <c r="I25" s="1"/>
      <c r="J25" s="1"/>
      <c r="L25" s="23"/>
    </row>
    <row r="26" spans="1:13" ht="15.75">
      <c r="A26" s="16" t="s">
        <v>48</v>
      </c>
      <c r="F26" s="1">
        <v>-348</v>
      </c>
      <c r="G26" s="68" t="s">
        <v>37</v>
      </c>
      <c r="H26" s="17"/>
      <c r="I26" s="1">
        <v>-1128</v>
      </c>
      <c r="J26" s="68" t="s">
        <v>37</v>
      </c>
      <c r="L26" s="23"/>
      <c r="M26" s="17"/>
    </row>
    <row r="27" spans="6:12" ht="15.75">
      <c r="F27" s="1"/>
      <c r="G27" s="1"/>
      <c r="I27" s="1"/>
      <c r="J27" s="1"/>
      <c r="L27" s="23"/>
    </row>
    <row r="28" spans="1:13" ht="15.75">
      <c r="A28" s="16" t="s">
        <v>101</v>
      </c>
      <c r="F28" s="1">
        <v>-805</v>
      </c>
      <c r="G28" s="68" t="s">
        <v>37</v>
      </c>
      <c r="H28" s="17"/>
      <c r="I28" s="1">
        <v>-2785</v>
      </c>
      <c r="J28" s="68" t="s">
        <v>37</v>
      </c>
      <c r="L28" s="23"/>
      <c r="M28" s="17"/>
    </row>
    <row r="29" spans="6:12" ht="15.75">
      <c r="F29" s="1"/>
      <c r="G29" s="1"/>
      <c r="I29" s="1"/>
      <c r="J29" s="1"/>
      <c r="L29" s="23"/>
    </row>
    <row r="30" spans="1:13" ht="15.75">
      <c r="A30" s="16" t="s">
        <v>47</v>
      </c>
      <c r="F30" s="1">
        <v>-34</v>
      </c>
      <c r="G30" s="68" t="s">
        <v>37</v>
      </c>
      <c r="H30" s="17"/>
      <c r="I30" s="1">
        <v>-60</v>
      </c>
      <c r="J30" s="68" t="s">
        <v>37</v>
      </c>
      <c r="L30" s="23"/>
      <c r="M30" s="17"/>
    </row>
    <row r="31" spans="6:12" ht="15.75">
      <c r="F31" s="1"/>
      <c r="G31" s="1"/>
      <c r="I31" s="1"/>
      <c r="J31" s="1"/>
      <c r="L31" s="23"/>
    </row>
    <row r="32" spans="1:13" ht="15.75">
      <c r="A32" s="16" t="s">
        <v>46</v>
      </c>
      <c r="F32" s="1">
        <v>-79</v>
      </c>
      <c r="G32" s="68" t="s">
        <v>37</v>
      </c>
      <c r="H32" s="17"/>
      <c r="I32" s="1">
        <v>-445</v>
      </c>
      <c r="J32" s="68" t="s">
        <v>37</v>
      </c>
      <c r="L32" s="23"/>
      <c r="M32" s="17"/>
    </row>
    <row r="33" spans="6:12" ht="15.75">
      <c r="F33" s="1"/>
      <c r="G33" s="1"/>
      <c r="I33" s="1"/>
      <c r="J33" s="1"/>
      <c r="L33" s="23"/>
    </row>
    <row r="34" spans="1:12" ht="15.75">
      <c r="A34" s="16" t="s">
        <v>159</v>
      </c>
      <c r="F34" s="1"/>
      <c r="G34" s="1"/>
      <c r="H34" s="17"/>
      <c r="I34" s="1"/>
      <c r="J34" s="1"/>
      <c r="L34" s="23"/>
    </row>
    <row r="35" spans="1:13" ht="15.75">
      <c r="A35" s="16" t="s">
        <v>158</v>
      </c>
      <c r="F35" s="1">
        <v>-23</v>
      </c>
      <c r="G35" s="68" t="s">
        <v>37</v>
      </c>
      <c r="I35" s="1">
        <v>83</v>
      </c>
      <c r="J35" s="68" t="s">
        <v>37</v>
      </c>
      <c r="L35" s="23"/>
      <c r="M35" s="17"/>
    </row>
    <row r="36" spans="6:12" ht="15.75">
      <c r="F36" s="1"/>
      <c r="G36" s="1"/>
      <c r="I36" s="1"/>
      <c r="J36" s="1"/>
      <c r="L36" s="23"/>
    </row>
    <row r="37" spans="1:12" ht="15.75">
      <c r="A37" s="16" t="s">
        <v>160</v>
      </c>
      <c r="F37" s="1"/>
      <c r="G37" s="1"/>
      <c r="I37" s="1"/>
      <c r="J37" s="1"/>
      <c r="L37" s="23"/>
    </row>
    <row r="38" spans="1:13" ht="15.75">
      <c r="A38" s="16" t="s">
        <v>121</v>
      </c>
      <c r="F38" s="1">
        <v>67</v>
      </c>
      <c r="G38" s="68" t="s">
        <v>37</v>
      </c>
      <c r="I38" s="1">
        <v>-62</v>
      </c>
      <c r="J38" s="68" t="s">
        <v>37</v>
      </c>
      <c r="L38" s="23"/>
      <c r="M38" s="17"/>
    </row>
    <row r="39" spans="6:12" ht="15.75">
      <c r="F39" s="2"/>
      <c r="G39" s="2"/>
      <c r="I39" s="2"/>
      <c r="J39" s="2"/>
      <c r="L39" s="23"/>
    </row>
    <row r="40" spans="1:13" ht="15.75">
      <c r="A40" s="16" t="s">
        <v>45</v>
      </c>
      <c r="F40" s="1">
        <f>+SUM(F22:F38)</f>
        <v>1136</v>
      </c>
      <c r="G40" s="68" t="s">
        <v>37</v>
      </c>
      <c r="H40" s="17"/>
      <c r="I40" s="1">
        <f>+SUM(I22:I38)</f>
        <v>4335</v>
      </c>
      <c r="J40" s="68" t="s">
        <v>37</v>
      </c>
      <c r="L40" s="23"/>
      <c r="M40" s="17"/>
    </row>
    <row r="41" spans="6:12" ht="15.75">
      <c r="F41" s="1"/>
      <c r="G41" s="1"/>
      <c r="I41" s="1"/>
      <c r="J41" s="1"/>
      <c r="L41" s="23"/>
    </row>
    <row r="42" spans="1:13" ht="15.75">
      <c r="A42" s="16" t="s">
        <v>44</v>
      </c>
      <c r="F42" s="1">
        <v>-214</v>
      </c>
      <c r="G42" s="68" t="s">
        <v>37</v>
      </c>
      <c r="H42" s="17"/>
      <c r="I42" s="1">
        <v>-788</v>
      </c>
      <c r="J42" s="68" t="s">
        <v>37</v>
      </c>
      <c r="L42" s="23"/>
      <c r="M42" s="17"/>
    </row>
    <row r="43" spans="6:12" ht="15.75">
      <c r="F43" s="1"/>
      <c r="G43" s="1"/>
      <c r="I43" s="1"/>
      <c r="J43" s="1"/>
      <c r="L43" s="23"/>
    </row>
    <row r="44" spans="1:13" ht="16.5" thickBot="1">
      <c r="A44" s="16" t="s">
        <v>103</v>
      </c>
      <c r="F44" s="3">
        <f>+F40+F42</f>
        <v>922</v>
      </c>
      <c r="G44" s="69" t="s">
        <v>37</v>
      </c>
      <c r="H44" s="17"/>
      <c r="I44" s="3">
        <f>+SUM(I40:I42)</f>
        <v>3547</v>
      </c>
      <c r="J44" s="69" t="s">
        <v>37</v>
      </c>
      <c r="L44" s="23"/>
      <c r="M44" s="17"/>
    </row>
    <row r="45" spans="6:10" ht="16.5" thickTop="1">
      <c r="F45" s="18"/>
      <c r="G45" s="19"/>
      <c r="I45" s="18"/>
      <c r="J45" s="19"/>
    </row>
    <row r="46" spans="6:10" ht="15.75">
      <c r="F46" s="1"/>
      <c r="G46" s="20"/>
      <c r="I46" s="1"/>
      <c r="J46" s="20"/>
    </row>
    <row r="47" spans="1:10" ht="15.75">
      <c r="A47" s="16" t="s">
        <v>99</v>
      </c>
      <c r="F47" s="1"/>
      <c r="G47" s="20"/>
      <c r="I47" s="1"/>
      <c r="J47" s="20"/>
    </row>
    <row r="48" spans="2:10" ht="15.75">
      <c r="B48" s="5" t="s">
        <v>104</v>
      </c>
      <c r="F48" s="1">
        <f>+F44</f>
        <v>922</v>
      </c>
      <c r="G48" s="68" t="s">
        <v>37</v>
      </c>
      <c r="I48" s="1">
        <f>+I44</f>
        <v>3547</v>
      </c>
      <c r="J48" s="68" t="s">
        <v>37</v>
      </c>
    </row>
    <row r="49" spans="2:10" ht="15.75">
      <c r="B49" s="5" t="s">
        <v>100</v>
      </c>
      <c r="F49" s="1">
        <v>0</v>
      </c>
      <c r="G49" s="70" t="s">
        <v>37</v>
      </c>
      <c r="I49" s="1">
        <v>0</v>
      </c>
      <c r="J49" s="70" t="s">
        <v>37</v>
      </c>
    </row>
    <row r="50" spans="6:10" ht="16.5" thickBot="1">
      <c r="F50" s="3">
        <f>SUM(F48:F49)</f>
        <v>922</v>
      </c>
      <c r="G50" s="69" t="s">
        <v>37</v>
      </c>
      <c r="I50" s="3">
        <f>SUM(I48:I49)</f>
        <v>3547</v>
      </c>
      <c r="J50" s="69" t="s">
        <v>37</v>
      </c>
    </row>
    <row r="51" spans="6:10" ht="16.5" thickTop="1">
      <c r="F51" s="2"/>
      <c r="G51" s="21"/>
      <c r="I51" s="2"/>
      <c r="J51" s="21"/>
    </row>
    <row r="52" spans="6:10" ht="15.75">
      <c r="F52" s="22"/>
      <c r="G52" s="22"/>
      <c r="I52" s="22"/>
      <c r="J52" s="22"/>
    </row>
    <row r="54" ht="15.75">
      <c r="A54" s="16" t="s">
        <v>43</v>
      </c>
    </row>
    <row r="55" spans="1:10" ht="15.75">
      <c r="A55" s="16" t="s">
        <v>42</v>
      </c>
      <c r="J55" s="23"/>
    </row>
    <row r="56" spans="1:11" ht="15.75">
      <c r="A56" s="16" t="s">
        <v>40</v>
      </c>
      <c r="F56" s="23">
        <v>179846</v>
      </c>
      <c r="G56" s="25" t="s">
        <v>37</v>
      </c>
      <c r="I56" s="23">
        <v>179996</v>
      </c>
      <c r="J56" s="25" t="s">
        <v>37</v>
      </c>
      <c r="K56" s="17"/>
    </row>
    <row r="57" spans="1:11" ht="15.75">
      <c r="A57" s="16" t="s">
        <v>39</v>
      </c>
      <c r="F57" s="23">
        <v>180231</v>
      </c>
      <c r="G57" s="25" t="s">
        <v>37</v>
      </c>
      <c r="I57" s="23">
        <v>180381</v>
      </c>
      <c r="J57" s="25" t="s">
        <v>37</v>
      </c>
      <c r="K57" s="17"/>
    </row>
    <row r="59" ht="15.75">
      <c r="A59" s="16" t="s">
        <v>41</v>
      </c>
    </row>
    <row r="60" spans="1:10" ht="15.75">
      <c r="A60" s="16" t="s">
        <v>40</v>
      </c>
      <c r="F60" s="16">
        <v>0.51</v>
      </c>
      <c r="G60" s="25" t="s">
        <v>37</v>
      </c>
      <c r="I60" s="16">
        <v>1.97</v>
      </c>
      <c r="J60" s="25" t="s">
        <v>37</v>
      </c>
    </row>
    <row r="61" spans="1:10" ht="15.75">
      <c r="A61" s="16" t="s">
        <v>39</v>
      </c>
      <c r="F61" s="16">
        <v>0.51</v>
      </c>
      <c r="G61" s="25" t="s">
        <v>37</v>
      </c>
      <c r="I61" s="16">
        <v>1.97</v>
      </c>
      <c r="J61" s="25" t="s">
        <v>37</v>
      </c>
    </row>
    <row r="62" ht="15.75">
      <c r="I62" s="24"/>
    </row>
    <row r="63" spans="1:10" ht="15.75">
      <c r="A63" s="16" t="s">
        <v>38</v>
      </c>
      <c r="F63" s="25" t="s">
        <v>37</v>
      </c>
      <c r="G63" s="25" t="s">
        <v>37</v>
      </c>
      <c r="I63" s="25" t="s">
        <v>37</v>
      </c>
      <c r="J63" s="25" t="s">
        <v>37</v>
      </c>
    </row>
    <row r="66" ht="15.75">
      <c r="A66" s="81" t="s">
        <v>23</v>
      </c>
    </row>
    <row r="75" ht="15.75">
      <c r="A75" s="16" t="s">
        <v>143</v>
      </c>
    </row>
    <row r="76" ht="15.75">
      <c r="A76" s="16" t="s">
        <v>156</v>
      </c>
    </row>
  </sheetData>
  <printOptions/>
  <pageMargins left="0.75" right="0.75" top="1" bottom="1" header="0.5" footer="0.5"/>
  <pageSetup fitToHeight="1" fitToWidth="1" horizontalDpi="600" verticalDpi="600" orientation="portrait"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8"/>
  <sheetViews>
    <sheetView zoomScale="75" zoomScaleNormal="75" workbookViewId="0" topLeftCell="A19">
      <selection activeCell="B36" sqref="B36"/>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8" width="10.28125" style="5" bestFit="1" customWidth="1"/>
    <col min="9" max="16384" width="9.140625" style="5" customWidth="1"/>
  </cols>
  <sheetData>
    <row r="1" ht="15.75">
      <c r="A1" s="64" t="s">
        <v>36</v>
      </c>
    </row>
    <row r="2" ht="15.75">
      <c r="A2" s="16" t="s">
        <v>35</v>
      </c>
    </row>
    <row r="3" ht="15.75">
      <c r="A3" s="16" t="s">
        <v>34</v>
      </c>
    </row>
    <row r="4" ht="15.75">
      <c r="A4" s="67"/>
    </row>
    <row r="5" spans="1:7" ht="15.75">
      <c r="A5" s="72" t="s">
        <v>33</v>
      </c>
      <c r="B5" s="26"/>
      <c r="C5" s="22"/>
      <c r="D5" s="22"/>
      <c r="E5" s="22"/>
      <c r="F5" s="22"/>
      <c r="G5" s="22"/>
    </row>
    <row r="6" spans="1:7" ht="15.75">
      <c r="A6" s="72" t="s">
        <v>147</v>
      </c>
      <c r="B6" s="26"/>
      <c r="C6" s="22"/>
      <c r="D6" s="22"/>
      <c r="E6" s="22"/>
      <c r="F6" s="22"/>
      <c r="G6" s="22"/>
    </row>
    <row r="7" spans="1:7" ht="15.75">
      <c r="A7" s="72" t="s">
        <v>32</v>
      </c>
      <c r="B7" s="27"/>
      <c r="C7" s="22"/>
      <c r="D7" s="28"/>
      <c r="E7" s="28"/>
      <c r="F7" s="28"/>
      <c r="G7" s="28"/>
    </row>
    <row r="8" spans="1:7" ht="15.75">
      <c r="A8" s="72"/>
      <c r="B8" s="27"/>
      <c r="C8" s="22"/>
      <c r="D8" s="28"/>
      <c r="E8" s="28"/>
      <c r="F8" s="28"/>
      <c r="G8" s="28"/>
    </row>
    <row r="9" spans="1:7" ht="16.5" thickBot="1">
      <c r="A9" s="72"/>
      <c r="B9" s="27"/>
      <c r="C9" s="22"/>
      <c r="D9" s="29" t="s">
        <v>31</v>
      </c>
      <c r="F9" s="29" t="s">
        <v>30</v>
      </c>
      <c r="G9" s="28"/>
    </row>
    <row r="10" spans="1:7" ht="16.5" thickBot="1">
      <c r="A10" s="72"/>
      <c r="B10" s="27"/>
      <c r="C10" s="22"/>
      <c r="D10" s="28"/>
      <c r="E10" s="28"/>
      <c r="F10" s="28"/>
      <c r="G10" s="28"/>
    </row>
    <row r="11" spans="1:7" ht="15.75">
      <c r="A11" s="73"/>
      <c r="B11" s="27"/>
      <c r="C11" s="22"/>
      <c r="D11" s="30" t="s">
        <v>148</v>
      </c>
      <c r="E11" s="28"/>
      <c r="F11" s="30" t="s">
        <v>117</v>
      </c>
      <c r="G11" s="75"/>
    </row>
    <row r="12" spans="1:7" ht="15.75">
      <c r="A12" s="73"/>
      <c r="B12" s="27"/>
      <c r="C12" s="22"/>
      <c r="D12" s="84"/>
      <c r="E12" s="28"/>
      <c r="F12" s="84" t="s">
        <v>152</v>
      </c>
      <c r="G12" s="75"/>
    </row>
    <row r="13" spans="1:7" ht="16.5" thickBot="1">
      <c r="A13" s="73"/>
      <c r="B13" s="27"/>
      <c r="C13" s="22"/>
      <c r="D13" s="31" t="s">
        <v>29</v>
      </c>
      <c r="E13" s="28"/>
      <c r="F13" s="31" t="s">
        <v>29</v>
      </c>
      <c r="G13" s="75"/>
    </row>
    <row r="14" spans="1:7" ht="15.75">
      <c r="A14" s="72" t="s">
        <v>28</v>
      </c>
      <c r="C14" s="22"/>
      <c r="D14" s="32"/>
      <c r="E14" s="32"/>
      <c r="F14" s="32"/>
      <c r="G14" s="28"/>
    </row>
    <row r="15" spans="1:7" ht="15.75">
      <c r="A15" s="67"/>
      <c r="B15" s="33" t="s">
        <v>27</v>
      </c>
      <c r="C15" s="22"/>
      <c r="D15" s="32"/>
      <c r="E15" s="32"/>
      <c r="F15" s="32"/>
      <c r="G15" s="28"/>
    </row>
    <row r="16" spans="1:8" ht="15.75">
      <c r="A16" s="73"/>
      <c r="B16" s="27" t="s">
        <v>26</v>
      </c>
      <c r="C16" s="22"/>
      <c r="D16" s="34">
        <v>18988</v>
      </c>
      <c r="E16" s="32"/>
      <c r="F16" s="34">
        <f>17217-568</f>
        <v>16649</v>
      </c>
      <c r="G16" s="28"/>
      <c r="H16" s="63"/>
    </row>
    <row r="17" spans="1:8" ht="15.75">
      <c r="A17" s="73"/>
      <c r="B17" s="27" t="s">
        <v>162</v>
      </c>
      <c r="C17" s="22"/>
      <c r="D17" s="35">
        <v>562</v>
      </c>
      <c r="E17" s="32"/>
      <c r="F17" s="35">
        <v>568</v>
      </c>
      <c r="G17" s="28"/>
      <c r="H17" s="63"/>
    </row>
    <row r="18" spans="1:7" ht="15.75">
      <c r="A18" s="73"/>
      <c r="B18" s="27" t="s">
        <v>105</v>
      </c>
      <c r="C18" s="22"/>
      <c r="D18" s="35">
        <v>507</v>
      </c>
      <c r="E18" s="32"/>
      <c r="F18" s="35">
        <v>424</v>
      </c>
      <c r="G18" s="28"/>
    </row>
    <row r="19" spans="1:7" ht="15.75">
      <c r="A19" s="73"/>
      <c r="B19" s="27" t="s">
        <v>122</v>
      </c>
      <c r="C19" s="22"/>
      <c r="D19" s="35">
        <v>1754</v>
      </c>
      <c r="E19" s="32"/>
      <c r="F19" s="35">
        <v>1831</v>
      </c>
      <c r="G19" s="28"/>
    </row>
    <row r="20" spans="1:7" ht="15.75">
      <c r="A20" s="73"/>
      <c r="B20" s="27" t="s">
        <v>24</v>
      </c>
      <c r="C20" s="22"/>
      <c r="D20" s="36" t="s">
        <v>23</v>
      </c>
      <c r="E20" s="32"/>
      <c r="F20" s="36" t="s">
        <v>23</v>
      </c>
      <c r="G20" s="28"/>
    </row>
    <row r="21" spans="1:7" ht="15.75">
      <c r="A21" s="73"/>
      <c r="B21" s="27"/>
      <c r="C21" s="22"/>
      <c r="D21" s="37">
        <f>SUM(D16:D20)</f>
        <v>21811</v>
      </c>
      <c r="E21" s="32"/>
      <c r="F21" s="37">
        <f>SUM(F16:F20)</f>
        <v>19472</v>
      </c>
      <c r="G21" s="28"/>
    </row>
    <row r="22" spans="1:7" ht="15.75">
      <c r="A22" s="73"/>
      <c r="B22" s="27"/>
      <c r="C22" s="22"/>
      <c r="D22" s="32"/>
      <c r="E22" s="32"/>
      <c r="F22" s="32"/>
      <c r="G22" s="28"/>
    </row>
    <row r="23" spans="1:7" ht="15.75">
      <c r="A23" s="67"/>
      <c r="B23" s="33" t="s">
        <v>22</v>
      </c>
      <c r="C23" s="22"/>
      <c r="D23" s="32"/>
      <c r="E23" s="32"/>
      <c r="F23" s="32"/>
      <c r="G23" s="28"/>
    </row>
    <row r="24" spans="1:7" ht="15.75">
      <c r="A24" s="73"/>
      <c r="B24" s="27" t="s">
        <v>21</v>
      </c>
      <c r="C24" s="22"/>
      <c r="D24" s="34">
        <v>8908</v>
      </c>
      <c r="E24" s="32"/>
      <c r="F24" s="34">
        <v>5273</v>
      </c>
      <c r="G24" s="28"/>
    </row>
    <row r="25" spans="1:7" ht="15.75">
      <c r="A25" s="73"/>
      <c r="B25" s="27" t="s">
        <v>20</v>
      </c>
      <c r="C25" s="22"/>
      <c r="D25" s="35">
        <v>12189</v>
      </c>
      <c r="E25" s="32"/>
      <c r="F25" s="35">
        <v>10511</v>
      </c>
      <c r="G25" s="28"/>
    </row>
    <row r="26" spans="1:7" ht="15.75">
      <c r="A26" s="73"/>
      <c r="B26" s="27" t="s">
        <v>144</v>
      </c>
      <c r="C26" s="22"/>
      <c r="D26" s="35">
        <v>231</v>
      </c>
      <c r="E26" s="32"/>
      <c r="F26" s="35">
        <v>1156</v>
      </c>
      <c r="G26" s="28"/>
    </row>
    <row r="27" spans="1:7" ht="15.75">
      <c r="A27" s="73"/>
      <c r="B27" s="27" t="s">
        <v>123</v>
      </c>
      <c r="C27" s="22"/>
      <c r="D27" s="35">
        <v>3</v>
      </c>
      <c r="E27" s="32"/>
      <c r="F27" s="35">
        <v>3</v>
      </c>
      <c r="G27" s="28"/>
    </row>
    <row r="28" spans="1:7" ht="15.75">
      <c r="A28" s="73"/>
      <c r="B28" s="27" t="s">
        <v>19</v>
      </c>
      <c r="C28" s="22"/>
      <c r="D28" s="35">
        <v>407</v>
      </c>
      <c r="E28" s="32"/>
      <c r="F28" s="35">
        <v>387</v>
      </c>
      <c r="G28" s="28"/>
    </row>
    <row r="29" spans="1:7" ht="15.75">
      <c r="A29" s="73"/>
      <c r="B29" s="27" t="s">
        <v>18</v>
      </c>
      <c r="C29" s="22"/>
      <c r="D29" s="35">
        <v>782</v>
      </c>
      <c r="E29" s="32"/>
      <c r="F29" s="35">
        <v>674</v>
      </c>
      <c r="G29" s="28"/>
    </row>
    <row r="30" spans="1:7" ht="15.75">
      <c r="A30" s="73"/>
      <c r="B30" s="27" t="s">
        <v>17</v>
      </c>
      <c r="C30" s="22"/>
      <c r="D30" s="37">
        <v>2639</v>
      </c>
      <c r="E30" s="32"/>
      <c r="F30" s="37">
        <v>1218</v>
      </c>
      <c r="G30" s="28"/>
    </row>
    <row r="31" spans="1:7" ht="15.75">
      <c r="A31" s="73"/>
      <c r="B31" s="27"/>
      <c r="C31" s="22"/>
      <c r="D31" s="37">
        <f>SUM(D24:D30)</f>
        <v>25159</v>
      </c>
      <c r="E31" s="32"/>
      <c r="F31" s="37">
        <f>SUM(F24:F30)</f>
        <v>19222</v>
      </c>
      <c r="G31" s="28"/>
    </row>
    <row r="32" spans="1:7" ht="15.75">
      <c r="A32" s="73"/>
      <c r="B32" s="27"/>
      <c r="C32" s="22"/>
      <c r="D32" s="32"/>
      <c r="E32" s="32"/>
      <c r="F32" s="32"/>
      <c r="G32" s="28"/>
    </row>
    <row r="33" spans="1:7" ht="16.5" thickBot="1">
      <c r="A33" s="74" t="s">
        <v>16</v>
      </c>
      <c r="B33" s="27"/>
      <c r="C33" s="22"/>
      <c r="D33" s="38">
        <f>+D31+D21</f>
        <v>46970</v>
      </c>
      <c r="E33" s="32"/>
      <c r="F33" s="38">
        <f>+F31+F21</f>
        <v>38694</v>
      </c>
      <c r="G33" s="28"/>
    </row>
    <row r="34" spans="1:7" ht="16.5" thickTop="1">
      <c r="A34" s="73"/>
      <c r="B34" s="33"/>
      <c r="C34" s="22"/>
      <c r="D34" s="32"/>
      <c r="E34" s="32"/>
      <c r="F34" s="32"/>
      <c r="G34" s="28"/>
    </row>
    <row r="35" spans="1:7" ht="15.75">
      <c r="A35" s="72" t="s">
        <v>15</v>
      </c>
      <c r="C35" s="22"/>
      <c r="D35" s="32"/>
      <c r="E35" s="32"/>
      <c r="F35" s="32"/>
      <c r="G35" s="28"/>
    </row>
    <row r="36" spans="1:7" ht="15.75">
      <c r="A36" s="73"/>
      <c r="B36" s="33" t="s">
        <v>14</v>
      </c>
      <c r="C36" s="22"/>
      <c r="D36" s="32"/>
      <c r="E36" s="32"/>
      <c r="F36" s="32"/>
      <c r="G36" s="28"/>
    </row>
    <row r="37" spans="1:7" ht="15.75">
      <c r="A37" s="73"/>
      <c r="B37" s="27" t="s">
        <v>13</v>
      </c>
      <c r="C37" s="22"/>
      <c r="D37" s="34">
        <v>18002</v>
      </c>
      <c r="E37" s="32"/>
      <c r="F37" s="34">
        <v>17957</v>
      </c>
      <c r="G37" s="28"/>
    </row>
    <row r="38" spans="1:7" ht="15.75">
      <c r="A38" s="73"/>
      <c r="B38" s="27" t="s">
        <v>12</v>
      </c>
      <c r="C38" s="22"/>
      <c r="D38" s="35">
        <v>4426</v>
      </c>
      <c r="E38" s="32"/>
      <c r="F38" s="35">
        <v>364</v>
      </c>
      <c r="G38" s="28"/>
    </row>
    <row r="39" spans="1:7" ht="15.75">
      <c r="A39" s="73"/>
      <c r="B39" s="27" t="s">
        <v>163</v>
      </c>
      <c r="C39" s="22"/>
      <c r="D39" s="37">
        <v>11820</v>
      </c>
      <c r="E39" s="32"/>
      <c r="F39" s="37">
        <v>8273</v>
      </c>
      <c r="G39" s="28"/>
    </row>
    <row r="40" spans="1:7" ht="15.75">
      <c r="A40" s="73"/>
      <c r="B40" s="33"/>
      <c r="C40" s="22"/>
      <c r="D40" s="32">
        <f>SUM(D37:D39)</f>
        <v>34248</v>
      </c>
      <c r="E40" s="32"/>
      <c r="F40" s="32">
        <f>SUM(F37:F39)</f>
        <v>26594</v>
      </c>
      <c r="G40" s="28"/>
    </row>
    <row r="41" spans="1:7" ht="15.75">
      <c r="A41" s="73"/>
      <c r="B41" s="33"/>
      <c r="C41" s="22"/>
      <c r="D41" s="32"/>
      <c r="E41" s="32"/>
      <c r="F41" s="32"/>
      <c r="G41" s="28"/>
    </row>
    <row r="42" spans="1:7" ht="15.75">
      <c r="A42" s="74" t="s">
        <v>119</v>
      </c>
      <c r="B42" s="33"/>
      <c r="C42" s="22"/>
      <c r="D42" s="62">
        <f>+D40</f>
        <v>34248</v>
      </c>
      <c r="E42" s="32"/>
      <c r="F42" s="62">
        <f>+F40</f>
        <v>26594</v>
      </c>
      <c r="G42" s="28"/>
    </row>
    <row r="43" spans="1:7" ht="15.75">
      <c r="A43" s="73"/>
      <c r="B43" s="33"/>
      <c r="C43" s="22"/>
      <c r="D43" s="32"/>
      <c r="E43" s="32"/>
      <c r="F43" s="32"/>
      <c r="G43" s="28"/>
    </row>
    <row r="44" spans="1:7" ht="15.75">
      <c r="A44" s="73"/>
      <c r="B44" s="33" t="s">
        <v>11</v>
      </c>
      <c r="C44" s="22"/>
      <c r="D44" s="32"/>
      <c r="E44" s="32"/>
      <c r="F44" s="32"/>
      <c r="G44" s="28"/>
    </row>
    <row r="45" spans="1:7" ht="15.75">
      <c r="A45" s="73"/>
      <c r="B45" s="27" t="s">
        <v>10</v>
      </c>
      <c r="C45" s="22"/>
      <c r="D45" s="34">
        <v>3833</v>
      </c>
      <c r="E45" s="32"/>
      <c r="F45" s="34">
        <v>3937</v>
      </c>
      <c r="G45" s="28"/>
    </row>
    <row r="46" spans="1:7" ht="15.75">
      <c r="A46" s="73"/>
      <c r="B46" s="27" t="s">
        <v>9</v>
      </c>
      <c r="C46" s="22"/>
      <c r="D46" s="37">
        <v>628</v>
      </c>
      <c r="E46" s="32"/>
      <c r="F46" s="37">
        <v>559</v>
      </c>
      <c r="G46" s="28"/>
    </row>
    <row r="47" spans="1:7" ht="15.75">
      <c r="A47" s="73"/>
      <c r="B47" s="33"/>
      <c r="C47" s="22"/>
      <c r="D47" s="32">
        <f>SUM(D45:D46)</f>
        <v>4461</v>
      </c>
      <c r="E47" s="32"/>
      <c r="F47" s="32">
        <f>SUM(F45:F46)</f>
        <v>4496</v>
      </c>
      <c r="G47" s="28"/>
    </row>
    <row r="48" spans="1:7" ht="15.75">
      <c r="A48" s="73"/>
      <c r="B48" s="33"/>
      <c r="C48" s="22"/>
      <c r="D48" s="32"/>
      <c r="E48" s="32"/>
      <c r="F48" s="32"/>
      <c r="G48" s="28"/>
    </row>
    <row r="49" spans="1:7" ht="15.75">
      <c r="A49" s="73"/>
      <c r="B49" s="33" t="s">
        <v>8</v>
      </c>
      <c r="C49" s="22"/>
      <c r="D49" s="32"/>
      <c r="E49" s="32"/>
      <c r="F49" s="32"/>
      <c r="G49" s="28"/>
    </row>
    <row r="50" spans="1:8" ht="15.75">
      <c r="A50" s="73"/>
      <c r="B50" s="27" t="s">
        <v>7</v>
      </c>
      <c r="C50" s="22"/>
      <c r="D50" s="34">
        <v>5869</v>
      </c>
      <c r="E50" s="32"/>
      <c r="F50" s="18">
        <v>4635</v>
      </c>
      <c r="G50" s="67"/>
      <c r="H50" s="16"/>
    </row>
    <row r="51" spans="1:8" ht="15.75">
      <c r="A51" s="73"/>
      <c r="B51" s="27" t="s">
        <v>6</v>
      </c>
      <c r="C51" s="22"/>
      <c r="D51" s="35">
        <v>1128</v>
      </c>
      <c r="E51" s="32"/>
      <c r="F51" s="1">
        <v>845</v>
      </c>
      <c r="G51" s="67"/>
      <c r="H51" s="16"/>
    </row>
    <row r="52" spans="1:8" ht="15.75">
      <c r="A52" s="73"/>
      <c r="B52" s="27" t="s">
        <v>5</v>
      </c>
      <c r="C52" s="22"/>
      <c r="D52" s="35">
        <v>1242</v>
      </c>
      <c r="E52" s="32"/>
      <c r="F52" s="1">
        <v>2087</v>
      </c>
      <c r="G52" s="67"/>
      <c r="H52" s="16"/>
    </row>
    <row r="53" spans="1:8" ht="15.75">
      <c r="A53" s="73"/>
      <c r="B53" s="27" t="s">
        <v>106</v>
      </c>
      <c r="C53" s="22"/>
      <c r="D53" s="37">
        <v>22</v>
      </c>
      <c r="E53" s="32"/>
      <c r="F53" s="2">
        <v>37</v>
      </c>
      <c r="G53" s="67"/>
      <c r="H53" s="16"/>
    </row>
    <row r="54" spans="1:8" ht="15.75">
      <c r="A54" s="73"/>
      <c r="B54" s="33"/>
      <c r="C54" s="22"/>
      <c r="D54" s="32">
        <f>SUM(D50:D53)</f>
        <v>8261</v>
      </c>
      <c r="E54" s="32"/>
      <c r="F54" s="54">
        <f>SUM(F50:F53)</f>
        <v>7604</v>
      </c>
      <c r="G54" s="67"/>
      <c r="H54" s="16"/>
    </row>
    <row r="55" spans="1:8" ht="15.75">
      <c r="A55" s="73"/>
      <c r="B55" s="33"/>
      <c r="C55" s="22"/>
      <c r="D55" s="32"/>
      <c r="E55" s="32"/>
      <c r="F55" s="54"/>
      <c r="G55" s="67"/>
      <c r="H55" s="16"/>
    </row>
    <row r="56" spans="1:8" ht="15.75">
      <c r="A56" s="74" t="s">
        <v>120</v>
      </c>
      <c r="B56" s="33"/>
      <c r="C56" s="22"/>
      <c r="D56" s="62">
        <f>+D54+D47</f>
        <v>12722</v>
      </c>
      <c r="E56" s="32"/>
      <c r="F56" s="90">
        <f>+F54+F47</f>
        <v>12100</v>
      </c>
      <c r="G56" s="67"/>
      <c r="H56" s="16"/>
    </row>
    <row r="57" spans="1:8" ht="15.75">
      <c r="A57" s="73"/>
      <c r="D57" s="22"/>
      <c r="E57" s="22"/>
      <c r="F57" s="54"/>
      <c r="G57" s="16"/>
      <c r="H57" s="16"/>
    </row>
    <row r="58" spans="1:8" ht="16.5" thickBot="1">
      <c r="A58" s="74" t="s">
        <v>4</v>
      </c>
      <c r="B58" s="33"/>
      <c r="C58" s="22"/>
      <c r="D58" s="38">
        <f>+D56+D42</f>
        <v>46970</v>
      </c>
      <c r="E58" s="32"/>
      <c r="F58" s="61">
        <f>+F56+F42</f>
        <v>38694</v>
      </c>
      <c r="G58" s="87"/>
      <c r="H58" s="16"/>
    </row>
    <row r="59" spans="1:8" ht="16.5" thickTop="1">
      <c r="A59" s="73"/>
      <c r="B59" s="33"/>
      <c r="C59" s="22"/>
      <c r="D59" s="39"/>
      <c r="E59" s="32"/>
      <c r="F59" s="72"/>
      <c r="G59" s="67"/>
      <c r="H59" s="16"/>
    </row>
    <row r="60" spans="1:8" ht="15.75">
      <c r="A60" s="73"/>
      <c r="B60" s="33"/>
      <c r="C60" s="22"/>
      <c r="D60" s="32"/>
      <c r="E60" s="32"/>
      <c r="F60" s="67"/>
      <c r="G60" s="67"/>
      <c r="H60" s="16"/>
    </row>
    <row r="61" spans="1:8" ht="15.75">
      <c r="A61" s="67" t="s">
        <v>3</v>
      </c>
      <c r="C61" s="22"/>
      <c r="D61" s="32"/>
      <c r="E61" s="32"/>
      <c r="F61" s="67"/>
      <c r="G61" s="67"/>
      <c r="H61" s="16"/>
    </row>
    <row r="62" spans="1:8" ht="16.5" thickBot="1">
      <c r="A62" s="67" t="s">
        <v>2</v>
      </c>
      <c r="C62" s="22"/>
      <c r="D62" s="40">
        <f>+D40/(D37*10)</f>
        <v>0.19024552827463614</v>
      </c>
      <c r="E62" s="41"/>
      <c r="F62" s="88">
        <f>+F40/(F37*10)</f>
        <v>0.14809823467171576</v>
      </c>
      <c r="G62" s="89"/>
      <c r="H62" s="16"/>
    </row>
    <row r="63" spans="1:7" ht="15.75">
      <c r="A63" s="73"/>
      <c r="B63" s="27"/>
      <c r="C63" s="22"/>
      <c r="D63" s="32"/>
      <c r="E63" s="32"/>
      <c r="F63" s="32"/>
      <c r="G63" s="28"/>
    </row>
    <row r="64" spans="1:6" ht="15.75">
      <c r="A64" s="67" t="s">
        <v>1</v>
      </c>
      <c r="D64" s="63"/>
      <c r="F64" s="63"/>
    </row>
    <row r="65" ht="15.75">
      <c r="A65" s="67" t="s">
        <v>0</v>
      </c>
    </row>
    <row r="66" ht="15.75">
      <c r="A66" s="67"/>
    </row>
    <row r="67" ht="15.75">
      <c r="A67" s="67"/>
    </row>
    <row r="68" ht="15.75">
      <c r="A68" s="67" t="s">
        <v>137</v>
      </c>
    </row>
    <row r="69" ht="15.75">
      <c r="A69" s="16" t="s">
        <v>156</v>
      </c>
    </row>
    <row r="70" ht="15.75">
      <c r="A70" s="67"/>
    </row>
    <row r="71" ht="15.75">
      <c r="A71" s="67"/>
    </row>
    <row r="72" ht="15.75">
      <c r="A72" s="67"/>
    </row>
    <row r="73" ht="15.75">
      <c r="A73" s="67"/>
    </row>
    <row r="74" ht="15.75">
      <c r="A74" s="67"/>
    </row>
    <row r="75" ht="15.75">
      <c r="A75" s="67"/>
    </row>
    <row r="76" ht="15.75">
      <c r="A76" s="67"/>
    </row>
    <row r="77" ht="15.75">
      <c r="A77" s="67"/>
    </row>
    <row r="78" ht="15.75">
      <c r="A78" s="67"/>
    </row>
  </sheetData>
  <printOptions/>
  <pageMargins left="0.75" right="0.75" top="1" bottom="1" header="0.5" footer="0.5"/>
  <pageSetup fitToHeight="1" fitToWidth="1" horizontalDpi="300" verticalDpi="300" orientation="portrait" scale="60"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zoomScale="75" zoomScaleNormal="75" workbookViewId="0" topLeftCell="A1">
      <selection activeCell="B30" sqref="B30"/>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36</v>
      </c>
      <c r="G1" s="91"/>
      <c r="H1" s="91"/>
    </row>
    <row r="2" spans="2:8" ht="15.75">
      <c r="B2" s="5" t="s">
        <v>35</v>
      </c>
      <c r="G2" s="42"/>
      <c r="H2" s="43"/>
    </row>
    <row r="3" ht="15.75">
      <c r="B3" s="5" t="s">
        <v>34</v>
      </c>
    </row>
    <row r="5" ht="15.75">
      <c r="B5" s="4" t="s">
        <v>69</v>
      </c>
    </row>
    <row r="6" ht="15.75">
      <c r="B6" s="4" t="s">
        <v>145</v>
      </c>
    </row>
    <row r="7" ht="15.75">
      <c r="B7" s="4" t="s">
        <v>32</v>
      </c>
    </row>
    <row r="8" ht="15.75">
      <c r="B8" s="4"/>
    </row>
    <row r="9" ht="15.75">
      <c r="B9" s="4"/>
    </row>
    <row r="10" spans="2:8" ht="15.75">
      <c r="B10" s="86" t="s">
        <v>161</v>
      </c>
      <c r="C10" s="92" t="s">
        <v>140</v>
      </c>
      <c r="D10" s="93"/>
      <c r="E10" s="93"/>
      <c r="F10" s="93"/>
      <c r="G10" s="93"/>
      <c r="H10" s="94"/>
    </row>
    <row r="11" spans="3:8" ht="15.75">
      <c r="C11" s="76"/>
      <c r="D11" s="77"/>
      <c r="E11" s="77"/>
      <c r="F11" s="77"/>
      <c r="G11" s="77"/>
      <c r="H11" s="78"/>
    </row>
    <row r="12" spans="3:8" ht="15.75">
      <c r="C12" s="9" t="s">
        <v>68</v>
      </c>
      <c r="D12" s="44" t="s">
        <v>68</v>
      </c>
      <c r="E12" s="44" t="s">
        <v>126</v>
      </c>
      <c r="F12" s="44" t="s">
        <v>153</v>
      </c>
      <c r="G12" s="44" t="s">
        <v>67</v>
      </c>
      <c r="H12" s="44" t="s">
        <v>66</v>
      </c>
    </row>
    <row r="13" spans="3:8" ht="15.75">
      <c r="C13" s="10" t="s">
        <v>65</v>
      </c>
      <c r="D13" s="45" t="s">
        <v>64</v>
      </c>
      <c r="E13" s="45" t="s">
        <v>118</v>
      </c>
      <c r="F13" s="45" t="s">
        <v>154</v>
      </c>
      <c r="G13" s="45" t="s">
        <v>63</v>
      </c>
      <c r="H13" s="46"/>
    </row>
    <row r="14" spans="3:8" ht="15.75">
      <c r="C14" s="10"/>
      <c r="D14" s="45"/>
      <c r="E14" s="45"/>
      <c r="F14" s="45" t="s">
        <v>118</v>
      </c>
      <c r="G14" s="45"/>
      <c r="H14" s="46"/>
    </row>
    <row r="15" spans="3:8" ht="15.75">
      <c r="C15" s="47" t="s">
        <v>29</v>
      </c>
      <c r="D15" s="48" t="s">
        <v>29</v>
      </c>
      <c r="E15" s="48" t="s">
        <v>29</v>
      </c>
      <c r="F15" s="48" t="s">
        <v>29</v>
      </c>
      <c r="G15" s="48" t="s">
        <v>29</v>
      </c>
      <c r="H15" s="48" t="s">
        <v>29</v>
      </c>
    </row>
    <row r="16" spans="3:8" ht="15.75">
      <c r="C16" s="15"/>
      <c r="D16" s="46"/>
      <c r="E16" s="46"/>
      <c r="F16" s="46"/>
      <c r="G16" s="46"/>
      <c r="H16" s="46"/>
    </row>
    <row r="17" spans="2:8" ht="15.75">
      <c r="B17" s="4" t="s">
        <v>124</v>
      </c>
      <c r="C17" s="49">
        <v>17957</v>
      </c>
      <c r="D17" s="50">
        <v>364</v>
      </c>
      <c r="E17" s="50">
        <v>0</v>
      </c>
      <c r="F17" s="50">
        <v>0</v>
      </c>
      <c r="G17" s="50">
        <v>8273</v>
      </c>
      <c r="H17" s="50">
        <f>SUM(C17:G17)</f>
        <v>26594</v>
      </c>
    </row>
    <row r="18" spans="2:8" ht="15.75">
      <c r="B18" s="4"/>
      <c r="C18" s="49"/>
      <c r="D18" s="50"/>
      <c r="E18" s="50"/>
      <c r="F18" s="50"/>
      <c r="G18" s="50"/>
      <c r="H18" s="50"/>
    </row>
    <row r="19" spans="2:8" ht="15.75">
      <c r="B19" s="5" t="s">
        <v>62</v>
      </c>
      <c r="C19" s="49">
        <v>45</v>
      </c>
      <c r="D19" s="50">
        <v>20</v>
      </c>
      <c r="E19" s="50">
        <v>0</v>
      </c>
      <c r="F19" s="50">
        <v>0</v>
      </c>
      <c r="G19" s="50">
        <v>0</v>
      </c>
      <c r="H19" s="50">
        <f>SUM(C19:G19)</f>
        <v>65</v>
      </c>
    </row>
    <row r="20" spans="3:8" ht="15.75">
      <c r="C20" s="49"/>
      <c r="D20" s="50"/>
      <c r="E20" s="50"/>
      <c r="F20" s="50"/>
      <c r="G20" s="50"/>
      <c r="H20" s="50"/>
    </row>
    <row r="21" spans="2:8" ht="15.75">
      <c r="B21" s="5" t="s">
        <v>125</v>
      </c>
      <c r="C21" s="49"/>
      <c r="D21" s="50"/>
      <c r="E21" s="50">
        <v>4491</v>
      </c>
      <c r="F21" s="50">
        <v>0</v>
      </c>
      <c r="G21" s="50"/>
      <c r="H21" s="50">
        <f>SUM(C21:G21)</f>
        <v>4491</v>
      </c>
    </row>
    <row r="22" spans="2:8" ht="15.75">
      <c r="B22" s="5" t="s">
        <v>141</v>
      </c>
      <c r="C22" s="49"/>
      <c r="D22" s="50"/>
      <c r="E22" s="50">
        <v>-434</v>
      </c>
      <c r="F22" s="50">
        <v>0</v>
      </c>
      <c r="G22" s="50"/>
      <c r="H22" s="50">
        <f>SUM(C22:G22)</f>
        <v>-434</v>
      </c>
    </row>
    <row r="23" spans="3:8" ht="15.75">
      <c r="C23" s="49"/>
      <c r="D23" s="50"/>
      <c r="E23" s="50"/>
      <c r="F23" s="50"/>
      <c r="G23" s="50"/>
      <c r="H23" s="50"/>
    </row>
    <row r="24" spans="2:8" ht="15.75">
      <c r="B24" s="5" t="s">
        <v>155</v>
      </c>
      <c r="C24" s="49">
        <v>0</v>
      </c>
      <c r="D24" s="50">
        <v>0</v>
      </c>
      <c r="E24" s="50">
        <v>0</v>
      </c>
      <c r="F24" s="50">
        <v>-15</v>
      </c>
      <c r="G24" s="50">
        <v>0</v>
      </c>
      <c r="H24" s="50">
        <f>SUM(C24:G24)</f>
        <v>-15</v>
      </c>
    </row>
    <row r="25" spans="3:8" ht="15.75">
      <c r="C25" s="49"/>
      <c r="D25" s="50"/>
      <c r="E25" s="50"/>
      <c r="F25" s="50"/>
      <c r="G25" s="50"/>
      <c r="H25" s="50"/>
    </row>
    <row r="26" spans="2:8" ht="15.75">
      <c r="B26" s="5" t="s">
        <v>61</v>
      </c>
      <c r="C26" s="49">
        <v>0</v>
      </c>
      <c r="D26" s="50">
        <v>0</v>
      </c>
      <c r="E26" s="50">
        <v>0</v>
      </c>
      <c r="F26" s="50">
        <v>0</v>
      </c>
      <c r="G26" s="50">
        <f>+'IS'!I44</f>
        <v>3547</v>
      </c>
      <c r="H26" s="50">
        <f>SUM(C26:G26)</f>
        <v>3547</v>
      </c>
    </row>
    <row r="27" spans="3:8" ht="15.75">
      <c r="C27" s="51"/>
      <c r="D27" s="52"/>
      <c r="E27" s="50"/>
      <c r="F27" s="50"/>
      <c r="G27" s="50"/>
      <c r="H27" s="50"/>
    </row>
    <row r="28" spans="2:8" ht="16.5" thickBot="1">
      <c r="B28" s="5" t="s">
        <v>149</v>
      </c>
      <c r="C28" s="53">
        <f aca="true" t="shared" si="0" ref="C28:H28">SUM(C17:C26)</f>
        <v>18002</v>
      </c>
      <c r="D28" s="53">
        <f t="shared" si="0"/>
        <v>384</v>
      </c>
      <c r="E28" s="53">
        <f t="shared" si="0"/>
        <v>4057</v>
      </c>
      <c r="F28" s="53">
        <f t="shared" si="0"/>
        <v>-15</v>
      </c>
      <c r="G28" s="53">
        <f t="shared" si="0"/>
        <v>11820</v>
      </c>
      <c r="H28" s="53">
        <f t="shared" si="0"/>
        <v>34248</v>
      </c>
    </row>
    <row r="29" spans="3:8" ht="16.5" thickTop="1">
      <c r="C29" s="7"/>
      <c r="D29" s="7"/>
      <c r="E29" s="7"/>
      <c r="F29" s="7"/>
      <c r="G29" s="7"/>
      <c r="H29" s="7"/>
    </row>
    <row r="30" spans="3:7" ht="15.75">
      <c r="C30" s="7"/>
      <c r="D30" s="7"/>
      <c r="E30" s="7"/>
      <c r="F30" s="7"/>
      <c r="G30" s="7"/>
    </row>
    <row r="31" ht="15.75">
      <c r="A31" s="81" t="s">
        <v>23</v>
      </c>
    </row>
    <row r="32" ht="15.75">
      <c r="A32" s="16"/>
    </row>
    <row r="33" ht="15.75">
      <c r="A33" s="16"/>
    </row>
    <row r="34" ht="15.75">
      <c r="A34" s="16"/>
    </row>
    <row r="35" ht="15.75">
      <c r="A35" s="16"/>
    </row>
    <row r="36" ht="15.75">
      <c r="A36" s="16"/>
    </row>
    <row r="37" ht="15.75">
      <c r="A37" s="16"/>
    </row>
    <row r="38" ht="15.75">
      <c r="A38" s="16"/>
    </row>
    <row r="39" spans="2:8" ht="15.75">
      <c r="B39" s="16"/>
      <c r="D39" s="23"/>
      <c r="E39" s="23"/>
      <c r="F39" s="23"/>
      <c r="G39" s="54"/>
      <c r="H39" s="54"/>
    </row>
    <row r="40" spans="2:8" ht="15.75">
      <c r="B40" s="5" t="s">
        <v>138</v>
      </c>
      <c r="C40" s="23"/>
      <c r="D40" s="23"/>
      <c r="E40" s="23"/>
      <c r="F40" s="23"/>
      <c r="G40" s="23"/>
      <c r="H40" s="23"/>
    </row>
    <row r="41" spans="2:8" ht="15.75">
      <c r="B41" s="5" t="s">
        <v>156</v>
      </c>
      <c r="C41" s="23"/>
      <c r="D41" s="23"/>
      <c r="E41" s="23"/>
      <c r="F41" s="23"/>
      <c r="G41" s="23"/>
      <c r="H41" s="23"/>
    </row>
    <row r="42" spans="3:8" ht="15.75">
      <c r="C42" s="23"/>
      <c r="D42" s="23"/>
      <c r="E42" s="23"/>
      <c r="F42" s="23"/>
      <c r="G42" s="23"/>
      <c r="H42" s="23"/>
    </row>
    <row r="43" spans="3:8" ht="15.75">
      <c r="C43" s="23"/>
      <c r="D43" s="23"/>
      <c r="E43" s="23"/>
      <c r="F43" s="23"/>
      <c r="G43" s="23"/>
      <c r="H43" s="23"/>
    </row>
    <row r="44" spans="3:8" ht="15.75">
      <c r="C44" s="23"/>
      <c r="D44" s="23"/>
      <c r="E44" s="23"/>
      <c r="F44" s="23"/>
      <c r="G44" s="23"/>
      <c r="H44" s="23"/>
    </row>
    <row r="45" spans="3:8" ht="15.75">
      <c r="C45" s="23"/>
      <c r="D45" s="23"/>
      <c r="E45" s="23"/>
      <c r="F45" s="23"/>
      <c r="G45" s="23"/>
      <c r="H45" s="23"/>
    </row>
    <row r="46" spans="3:8" ht="15.75">
      <c r="C46" s="23"/>
      <c r="D46" s="23"/>
      <c r="E46" s="23"/>
      <c r="F46" s="23"/>
      <c r="G46" s="23"/>
      <c r="H46" s="23"/>
    </row>
  </sheetData>
  <mergeCells count="2">
    <mergeCell ref="G1:H1"/>
    <mergeCell ref="C10:H10"/>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89"/>
  <sheetViews>
    <sheetView zoomScale="75" zoomScaleNormal="75" workbookViewId="0" topLeftCell="A7">
      <selection activeCell="B8" sqref="B8"/>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4" t="s">
        <v>36</v>
      </c>
      <c r="D1" s="91"/>
      <c r="E1" s="91"/>
      <c r="F1" s="91"/>
    </row>
    <row r="2" spans="2:6" ht="15.75">
      <c r="B2" s="16" t="s">
        <v>35</v>
      </c>
      <c r="D2" s="42"/>
      <c r="F2" s="43"/>
    </row>
    <row r="3" ht="15.75">
      <c r="B3" s="16" t="s">
        <v>34</v>
      </c>
    </row>
    <row r="5" ht="15.75">
      <c r="B5" s="64" t="s">
        <v>97</v>
      </c>
    </row>
    <row r="6" ht="15.75">
      <c r="B6" s="64" t="s">
        <v>145</v>
      </c>
    </row>
    <row r="7" ht="15.75">
      <c r="B7" s="64" t="s">
        <v>32</v>
      </c>
    </row>
    <row r="8" ht="15.75">
      <c r="B8" s="64"/>
    </row>
    <row r="9" spans="2:6" ht="15.75">
      <c r="B9" s="64"/>
      <c r="D9" s="7" t="s">
        <v>57</v>
      </c>
      <c r="F9" s="7" t="s">
        <v>56</v>
      </c>
    </row>
    <row r="10" spans="2:6" ht="15.75">
      <c r="B10" s="64"/>
      <c r="D10" s="7" t="s">
        <v>112</v>
      </c>
      <c r="F10" s="7" t="s">
        <v>54</v>
      </c>
    </row>
    <row r="11" spans="2:6" ht="15.75">
      <c r="B11" s="64"/>
      <c r="D11" s="7" t="s">
        <v>111</v>
      </c>
      <c r="F11" s="7" t="s">
        <v>133</v>
      </c>
    </row>
    <row r="12" spans="2:6" ht="15.75">
      <c r="B12" s="64"/>
      <c r="D12" s="83" t="s">
        <v>146</v>
      </c>
      <c r="E12" s="11"/>
      <c r="F12" s="83" t="s">
        <v>150</v>
      </c>
    </row>
    <row r="13" spans="4:6" ht="15.75">
      <c r="D13" s="7" t="s">
        <v>29</v>
      </c>
      <c r="F13" s="7" t="s">
        <v>29</v>
      </c>
    </row>
    <row r="14" spans="2:4" ht="15.75">
      <c r="B14" s="64" t="s">
        <v>96</v>
      </c>
      <c r="D14" s="23"/>
    </row>
    <row r="15" spans="2:6" ht="15.75">
      <c r="B15" s="16" t="s">
        <v>95</v>
      </c>
      <c r="D15" s="23">
        <f>+'IS'!I40</f>
        <v>4335</v>
      </c>
      <c r="F15" s="55" t="s">
        <v>37</v>
      </c>
    </row>
    <row r="16" spans="2:6" ht="15.75">
      <c r="B16" s="16" t="s">
        <v>94</v>
      </c>
      <c r="D16" s="23"/>
      <c r="F16" s="23"/>
    </row>
    <row r="17" spans="2:6" ht="15.75">
      <c r="B17" s="16" t="s">
        <v>164</v>
      </c>
      <c r="D17" s="23">
        <v>6</v>
      </c>
      <c r="F17" s="55" t="s">
        <v>37</v>
      </c>
    </row>
    <row r="18" spans="2:6" ht="15.75">
      <c r="B18" s="16" t="s">
        <v>151</v>
      </c>
      <c r="D18" s="23">
        <v>25</v>
      </c>
      <c r="F18" s="55" t="s">
        <v>37</v>
      </c>
    </row>
    <row r="19" spans="2:6" ht="15.75">
      <c r="B19" s="16" t="s">
        <v>93</v>
      </c>
      <c r="D19" s="23">
        <v>932</v>
      </c>
      <c r="F19" s="55" t="s">
        <v>37</v>
      </c>
    </row>
    <row r="20" spans="2:6" ht="15.75">
      <c r="B20" s="16" t="s">
        <v>92</v>
      </c>
      <c r="D20" s="23">
        <v>398</v>
      </c>
      <c r="F20" s="55" t="s">
        <v>37</v>
      </c>
    </row>
    <row r="21" spans="2:6" ht="15.75">
      <c r="B21" s="16" t="s">
        <v>91</v>
      </c>
      <c r="D21" s="23">
        <v>-83</v>
      </c>
      <c r="F21" s="55" t="s">
        <v>37</v>
      </c>
    </row>
    <row r="22" spans="2:6" ht="15.75">
      <c r="B22" s="16" t="s">
        <v>114</v>
      </c>
      <c r="D22" s="23">
        <v>-83</v>
      </c>
      <c r="F22" s="55" t="s">
        <v>37</v>
      </c>
    </row>
    <row r="23" spans="2:6" ht="15.75">
      <c r="B23" s="16" t="s">
        <v>127</v>
      </c>
      <c r="D23" s="23">
        <v>62</v>
      </c>
      <c r="F23" s="55" t="s">
        <v>37</v>
      </c>
    </row>
    <row r="24" spans="4:6" ht="15.75">
      <c r="D24" s="56"/>
      <c r="F24" s="56"/>
    </row>
    <row r="25" spans="2:6" ht="15.75">
      <c r="B25" s="16" t="s">
        <v>90</v>
      </c>
      <c r="D25" s="23">
        <f>SUM(D14:D24)</f>
        <v>5592</v>
      </c>
      <c r="F25" s="55" t="s">
        <v>37</v>
      </c>
    </row>
    <row r="26" spans="2:6" ht="15.75">
      <c r="B26" s="16" t="s">
        <v>89</v>
      </c>
      <c r="D26" s="23">
        <v>-4413</v>
      </c>
      <c r="F26" s="55" t="s">
        <v>37</v>
      </c>
    </row>
    <row r="27" spans="2:6" ht="15.75">
      <c r="B27" s="16" t="s">
        <v>88</v>
      </c>
      <c r="D27" s="23">
        <v>1517</v>
      </c>
      <c r="F27" s="55" t="s">
        <v>37</v>
      </c>
    </row>
    <row r="28" spans="4:6" ht="15.75">
      <c r="D28" s="56"/>
      <c r="F28" s="56"/>
    </row>
    <row r="29" spans="2:6" ht="15.75">
      <c r="B29" s="16" t="s">
        <v>115</v>
      </c>
      <c r="D29" s="23">
        <f>SUM(D25:D28)</f>
        <v>2696</v>
      </c>
      <c r="F29" s="55" t="s">
        <v>37</v>
      </c>
    </row>
    <row r="30" spans="2:6" ht="15.75">
      <c r="B30" s="16" t="s">
        <v>87</v>
      </c>
      <c r="D30" s="23">
        <f>-D20</f>
        <v>-398</v>
      </c>
      <c r="F30" s="55" t="s">
        <v>37</v>
      </c>
    </row>
    <row r="31" spans="2:6" ht="15.75">
      <c r="B31" s="16" t="s">
        <v>86</v>
      </c>
      <c r="D31" s="56">
        <v>-754</v>
      </c>
      <c r="F31" s="57" t="s">
        <v>37</v>
      </c>
    </row>
    <row r="32" spans="2:6" ht="15.75">
      <c r="B32" s="64" t="s">
        <v>116</v>
      </c>
      <c r="D32" s="23">
        <f>SUM(D29:D31)</f>
        <v>1544</v>
      </c>
      <c r="F32" s="55" t="s">
        <v>37</v>
      </c>
    </row>
    <row r="33" spans="4:6" ht="15.75">
      <c r="D33" s="23"/>
      <c r="F33" s="23"/>
    </row>
    <row r="34" spans="2:6" ht="15.75">
      <c r="B34" s="64" t="s">
        <v>85</v>
      </c>
      <c r="D34" s="23"/>
      <c r="F34" s="23"/>
    </row>
    <row r="35" spans="2:6" ht="15.75">
      <c r="B35" s="16" t="s">
        <v>84</v>
      </c>
      <c r="D35" s="23">
        <f>-D21</f>
        <v>83</v>
      </c>
      <c r="F35" s="55" t="s">
        <v>37</v>
      </c>
    </row>
    <row r="36" spans="2:6" ht="15.75">
      <c r="B36" s="16" t="s">
        <v>25</v>
      </c>
      <c r="D36" s="23">
        <v>0</v>
      </c>
      <c r="F36" s="55" t="s">
        <v>37</v>
      </c>
    </row>
    <row r="37" spans="2:6" ht="15.75">
      <c r="B37" s="16" t="s">
        <v>113</v>
      </c>
      <c r="D37" s="23">
        <v>-108</v>
      </c>
      <c r="F37" s="55" t="s">
        <v>37</v>
      </c>
    </row>
    <row r="38" spans="2:6" ht="15.75">
      <c r="B38" s="16" t="s">
        <v>83</v>
      </c>
      <c r="D38" s="56">
        <v>-2900</v>
      </c>
      <c r="F38" s="57" t="s">
        <v>37</v>
      </c>
    </row>
    <row r="39" spans="2:6" ht="15.75">
      <c r="B39" s="64" t="s">
        <v>82</v>
      </c>
      <c r="D39" s="23">
        <f>SUM(D35:D38)</f>
        <v>-2925</v>
      </c>
      <c r="F39" s="55" t="s">
        <v>37</v>
      </c>
    </row>
    <row r="40" spans="4:6" ht="15.75">
      <c r="D40" s="23"/>
      <c r="F40" s="23"/>
    </row>
    <row r="41" spans="2:6" ht="15.75">
      <c r="B41" s="64" t="s">
        <v>81</v>
      </c>
      <c r="D41" s="23"/>
      <c r="F41" s="23"/>
    </row>
    <row r="42" spans="2:6" ht="15.75">
      <c r="B42" s="16" t="s">
        <v>142</v>
      </c>
      <c r="D42" s="23">
        <v>-592</v>
      </c>
      <c r="F42" s="55" t="s">
        <v>37</v>
      </c>
    </row>
    <row r="43" spans="2:6" ht="15.75">
      <c r="B43" s="16" t="s">
        <v>80</v>
      </c>
      <c r="D43" s="23">
        <v>-421</v>
      </c>
      <c r="F43" s="55" t="s">
        <v>37</v>
      </c>
    </row>
    <row r="44" spans="2:6" ht="15.75">
      <c r="B44" s="16" t="s">
        <v>128</v>
      </c>
      <c r="D44" s="23">
        <v>800</v>
      </c>
      <c r="F44" s="55" t="s">
        <v>37</v>
      </c>
    </row>
    <row r="45" spans="2:6" ht="15.75">
      <c r="B45" s="16" t="s">
        <v>129</v>
      </c>
      <c r="D45" s="23">
        <v>-924</v>
      </c>
      <c r="F45" s="55" t="s">
        <v>37</v>
      </c>
    </row>
    <row r="46" spans="2:6" ht="15.75">
      <c r="B46" s="16" t="s">
        <v>79</v>
      </c>
      <c r="D46" s="23">
        <v>-188</v>
      </c>
      <c r="F46" s="55" t="s">
        <v>37</v>
      </c>
    </row>
    <row r="47" spans="2:6" ht="15.75">
      <c r="B47" s="16" t="s">
        <v>130</v>
      </c>
      <c r="D47" s="23">
        <f>+EQUITY!H21+EQUITY!H22</f>
        <v>4057</v>
      </c>
      <c r="F47" s="55" t="s">
        <v>37</v>
      </c>
    </row>
    <row r="48" spans="2:6" ht="15.75">
      <c r="B48" s="16" t="s">
        <v>107</v>
      </c>
      <c r="D48" s="56">
        <f>+EQUITY!H19</f>
        <v>65</v>
      </c>
      <c r="F48" s="57" t="s">
        <v>37</v>
      </c>
    </row>
    <row r="49" spans="2:6" ht="15.75">
      <c r="B49" s="64" t="s">
        <v>135</v>
      </c>
      <c r="D49" s="23">
        <f>SUM(D42:D48)</f>
        <v>2797</v>
      </c>
      <c r="F49" s="55" t="s">
        <v>37</v>
      </c>
    </row>
    <row r="50" spans="4:6" ht="15.75">
      <c r="D50" s="56"/>
      <c r="F50" s="56"/>
    </row>
    <row r="51" spans="2:6" ht="15.75">
      <c r="B51" s="64" t="s">
        <v>132</v>
      </c>
      <c r="D51" s="22"/>
      <c r="F51" s="22"/>
    </row>
    <row r="52" spans="2:6" ht="15.75">
      <c r="B52" s="64" t="s">
        <v>108</v>
      </c>
      <c r="D52" s="23">
        <f>D32+D39+D49</f>
        <v>1416</v>
      </c>
      <c r="F52" s="55" t="s">
        <v>37</v>
      </c>
    </row>
    <row r="53" spans="4:6" ht="15.75">
      <c r="D53" s="23"/>
      <c r="F53" s="23"/>
    </row>
    <row r="54" spans="2:6" ht="15.75">
      <c r="B54" s="64" t="s">
        <v>78</v>
      </c>
      <c r="D54" s="23"/>
      <c r="F54" s="23"/>
    </row>
    <row r="55" spans="2:6" ht="15.75">
      <c r="B55" s="64" t="s">
        <v>102</v>
      </c>
      <c r="D55" s="58">
        <v>1218</v>
      </c>
      <c r="F55" s="55" t="s">
        <v>37</v>
      </c>
    </row>
    <row r="56" spans="4:6" ht="15.75">
      <c r="D56" s="23"/>
      <c r="F56" s="56"/>
    </row>
    <row r="57" spans="2:6" ht="15.75">
      <c r="B57" s="64" t="s">
        <v>110</v>
      </c>
      <c r="D57" s="59"/>
      <c r="F57" s="59"/>
    </row>
    <row r="58" spans="2:6" ht="16.5" thickBot="1">
      <c r="B58" s="64" t="s">
        <v>109</v>
      </c>
      <c r="D58" s="85">
        <f>SUM(D52:D55)</f>
        <v>2634</v>
      </c>
      <c r="F58" s="71" t="s">
        <v>37</v>
      </c>
    </row>
    <row r="59" spans="2:6" ht="16.5" thickTop="1">
      <c r="B59" s="64"/>
      <c r="D59" s="54"/>
      <c r="F59" s="54"/>
    </row>
    <row r="60" spans="2:6" ht="15.75">
      <c r="B60" s="64"/>
      <c r="D60" s="54"/>
      <c r="F60" s="54"/>
    </row>
    <row r="61" spans="2:4" ht="15.75">
      <c r="B61" s="16" t="s">
        <v>77</v>
      </c>
      <c r="D61" s="23"/>
    </row>
    <row r="62" ht="15.75">
      <c r="D62" s="60" t="s">
        <v>29</v>
      </c>
    </row>
    <row r="63" spans="2:4" ht="15.75">
      <c r="B63" s="16" t="s">
        <v>76</v>
      </c>
      <c r="D63" s="23">
        <v>3271</v>
      </c>
    </row>
    <row r="64" spans="2:4" ht="15.75">
      <c r="B64" s="16" t="s">
        <v>131</v>
      </c>
      <c r="D64" s="23">
        <v>-371</v>
      </c>
    </row>
    <row r="65" spans="2:4" ht="16.5" thickBot="1">
      <c r="B65" s="16" t="s">
        <v>75</v>
      </c>
      <c r="D65" s="61">
        <f>SUM(D63:D64)</f>
        <v>2900</v>
      </c>
    </row>
    <row r="66" ht="16.5" thickTop="1">
      <c r="D66" s="23"/>
    </row>
    <row r="67" spans="2:4" ht="15.75">
      <c r="B67" s="16" t="s">
        <v>74</v>
      </c>
      <c r="D67" s="23"/>
    </row>
    <row r="68" spans="2:4" ht="15.75">
      <c r="B68" s="65" t="s">
        <v>73</v>
      </c>
      <c r="D68" s="23"/>
    </row>
    <row r="69" spans="2:4" ht="15.75">
      <c r="B69" s="66"/>
      <c r="D69" s="23"/>
    </row>
    <row r="70" spans="2:4" ht="15.75">
      <c r="B70" s="66"/>
      <c r="D70" s="60" t="s">
        <v>29</v>
      </c>
    </row>
    <row r="71" spans="2:4" ht="15.75">
      <c r="B71" s="66" t="s">
        <v>72</v>
      </c>
      <c r="D71" s="23">
        <f>+'BS'!D29</f>
        <v>782</v>
      </c>
    </row>
    <row r="72" spans="2:4" ht="15.75">
      <c r="B72" s="66" t="s">
        <v>17</v>
      </c>
      <c r="D72" s="23">
        <f>+'BS'!D30</f>
        <v>2639</v>
      </c>
    </row>
    <row r="73" spans="2:4" ht="15.75">
      <c r="B73" s="66" t="s">
        <v>71</v>
      </c>
      <c r="D73" s="23">
        <v>-5</v>
      </c>
    </row>
    <row r="74" ht="15.75">
      <c r="D74" s="59">
        <f>+SUM(D71:D73)</f>
        <v>3416</v>
      </c>
    </row>
    <row r="75" spans="2:4" ht="15.75">
      <c r="B75" s="66" t="s">
        <v>70</v>
      </c>
      <c r="D75" s="54">
        <f>-D71</f>
        <v>-782</v>
      </c>
    </row>
    <row r="76" spans="2:4" ht="16.5" thickBot="1">
      <c r="B76" s="66"/>
      <c r="D76" s="61">
        <f>SUM(D74:D75)</f>
        <v>2634</v>
      </c>
    </row>
    <row r="77" spans="2:4" ht="16.5" thickTop="1">
      <c r="B77" s="66"/>
      <c r="D77" s="54"/>
    </row>
    <row r="78" spans="2:4" ht="15.75">
      <c r="B78" s="66"/>
      <c r="D78" s="54"/>
    </row>
    <row r="79" spans="1:2" ht="15.75">
      <c r="A79" s="81" t="s">
        <v>23</v>
      </c>
      <c r="B79" s="5"/>
    </row>
    <row r="80" spans="1:2" ht="15.75">
      <c r="A80" s="16"/>
      <c r="B80" s="5"/>
    </row>
    <row r="81" spans="1:2" ht="15.75">
      <c r="A81" s="16"/>
      <c r="B81" s="5"/>
    </row>
    <row r="82" spans="1:2" ht="15.75">
      <c r="A82" s="16"/>
      <c r="B82" s="5"/>
    </row>
    <row r="83" spans="1:2" ht="15.75">
      <c r="A83" s="16"/>
      <c r="B83" s="5"/>
    </row>
    <row r="84" spans="1:2" ht="15.75">
      <c r="A84" s="16"/>
      <c r="B84" s="5"/>
    </row>
    <row r="85" spans="1:2" ht="15.75">
      <c r="A85" s="16"/>
      <c r="B85" s="5"/>
    </row>
    <row r="86" spans="1:2" ht="15.75">
      <c r="A86" s="16"/>
      <c r="B86" s="5"/>
    </row>
    <row r="87" spans="3:5" ht="15.75">
      <c r="C87" s="22"/>
      <c r="D87" s="54"/>
      <c r="E87" s="22"/>
    </row>
    <row r="88" spans="2:5" ht="15.75">
      <c r="B88" s="16" t="s">
        <v>139</v>
      </c>
      <c r="C88" s="22"/>
      <c r="D88" s="54"/>
      <c r="E88" s="22"/>
    </row>
    <row r="89" ht="15.75">
      <c r="B89" s="16" t="s">
        <v>157</v>
      </c>
    </row>
  </sheetData>
  <mergeCells count="1">
    <mergeCell ref="D1:F1"/>
  </mergeCells>
  <printOptions/>
  <pageMargins left="0.75" right="0.35" top="0.65" bottom="0.63" header="0.5" footer="0.5"/>
  <pageSetup fitToHeight="1" fitToWidth="1" horizontalDpi="300" verticalDpi="300" orientation="portrait" scale="50"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CWC</cp:lastModifiedBy>
  <cp:lastPrinted>2008-02-15T06:52:28Z</cp:lastPrinted>
  <dcterms:created xsi:type="dcterms:W3CDTF">2006-08-02T08:16:39Z</dcterms:created>
  <dcterms:modified xsi:type="dcterms:W3CDTF">2008-02-27T10:17:39Z</dcterms:modified>
  <cp:category/>
  <cp:version/>
  <cp:contentType/>
  <cp:contentStatus/>
</cp:coreProperties>
</file>