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9720" windowHeight="6720" activeTab="3"/>
  </bookViews>
  <sheets>
    <sheet name="IS" sheetId="1" r:id="rId1"/>
    <sheet name="BS" sheetId="2" r:id="rId2"/>
    <sheet name="EQUITY" sheetId="3" r:id="rId3"/>
    <sheet name="CFS" sheetId="4" r:id="rId4"/>
  </sheets>
  <definedNames/>
  <calcPr fullCalcOnLoad="1"/>
</workbook>
</file>

<file path=xl/sharedStrings.xml><?xml version="1.0" encoding="utf-8"?>
<sst xmlns="http://schemas.openxmlformats.org/spreadsheetml/2006/main" count="276" uniqueCount="158">
  <si>
    <t>*   Represents RM 28.00</t>
  </si>
  <si>
    <t>Note:</t>
  </si>
  <si>
    <t>ordinary equity holders of the parent (RM)</t>
  </si>
  <si>
    <t xml:space="preserve">Net assets per share attributable to </t>
  </si>
  <si>
    <t>TOTAL EQUITY AND LIABILITIES</t>
  </si>
  <si>
    <t xml:space="preserve">Borrowings </t>
  </si>
  <si>
    <t>Other payables and accruals</t>
  </si>
  <si>
    <t>Trade payables</t>
  </si>
  <si>
    <t>Current liabilities</t>
  </si>
  <si>
    <t>Deferred tax liabilities</t>
  </si>
  <si>
    <t>Borrowings</t>
  </si>
  <si>
    <t>Non-current liabilities</t>
  </si>
  <si>
    <t>Retained earnings</t>
  </si>
  <si>
    <t>Other reserves</t>
  </si>
  <si>
    <t>Share capital</t>
  </si>
  <si>
    <t>Equity attributable to the equity holders of the parent</t>
  </si>
  <si>
    <t>EQUITY AND LIABILITIES</t>
  </si>
  <si>
    <t>TOTAL ASSETS</t>
  </si>
  <si>
    <t>Cash and bank balances</t>
  </si>
  <si>
    <t>Fixed deposits</t>
  </si>
  <si>
    <t>Tax recoverable</t>
  </si>
  <si>
    <t>Other receivables, deposits &amp; prepayments</t>
  </si>
  <si>
    <t>Trade receivables</t>
  </si>
  <si>
    <t>Inventories</t>
  </si>
  <si>
    <t>Current assets</t>
  </si>
  <si>
    <t>*</t>
  </si>
  <si>
    <t>Other investment</t>
  </si>
  <si>
    <t>Investment in associate</t>
  </si>
  <si>
    <t>Property, plant and equipment</t>
  </si>
  <si>
    <t>Non-current assets</t>
  </si>
  <si>
    <t xml:space="preserve">ASSETS </t>
  </si>
  <si>
    <t>RM'000</t>
  </si>
  <si>
    <t>(AUDITED)</t>
  </si>
  <si>
    <t>(UNAUDITED)</t>
  </si>
  <si>
    <t>(The figures have not been audited)</t>
  </si>
  <si>
    <t>CONDENSED CONSOLIDATED BALANCE SHEET</t>
  </si>
  <si>
    <t>(Incorporated in Malaysia)</t>
  </si>
  <si>
    <t>(Company No : 612797-T)</t>
  </si>
  <si>
    <t>KARYON INDUSTRIES BERHAD</t>
  </si>
  <si>
    <t>N/A</t>
  </si>
  <si>
    <t>Dividend per share (sen)</t>
  </si>
  <si>
    <t xml:space="preserve">  Diluted</t>
  </si>
  <si>
    <t xml:space="preserve">  Basic</t>
  </si>
  <si>
    <t>Earnings per share (sen)</t>
  </si>
  <si>
    <t>shares in issue ('000)</t>
  </si>
  <si>
    <t>Weighted average number of</t>
  </si>
  <si>
    <t>TAX EXPENSE</t>
  </si>
  <si>
    <t>PROFIT BEFORE TAX</t>
  </si>
  <si>
    <t>FINANCE COSTS</t>
  </si>
  <si>
    <t>OTHER EXPENSES</t>
  </si>
  <si>
    <t>DISTRIBUTION COSTS</t>
  </si>
  <si>
    <t>OTHER INCOME</t>
  </si>
  <si>
    <t>GROSS PROFIT</t>
  </si>
  <si>
    <t>COST OF SALES</t>
  </si>
  <si>
    <t xml:space="preserve">TO DATE </t>
  </si>
  <si>
    <t>QUARTER</t>
  </si>
  <si>
    <t>CORRESPONDING</t>
  </si>
  <si>
    <t>YEAR</t>
  </si>
  <si>
    <t>PRECEDING YEAR</t>
  </si>
  <si>
    <t>CURRENT</t>
  </si>
  <si>
    <t>CUMULATIVE QUARTER</t>
  </si>
  <si>
    <t>INDIVIDUAL QUARTER</t>
  </si>
  <si>
    <t>CONDENSED CONSOLIDATED INCOME STATEMENT</t>
  </si>
  <si>
    <t>Net profit for the period</t>
  </si>
  <si>
    <t>Exercise of ESOS options</t>
  </si>
  <si>
    <t xml:space="preserve">PROFITS </t>
  </si>
  <si>
    <t>PREMIUM</t>
  </si>
  <si>
    <t>CAPITAL</t>
  </si>
  <si>
    <t>TOTAL</t>
  </si>
  <si>
    <t>RETAINED</t>
  </si>
  <si>
    <t xml:space="preserve">SHARE </t>
  </si>
  <si>
    <t>CONDENSED CONSOLIDATED STATEMENT OF CHANGES IN EQUITY</t>
  </si>
  <si>
    <t>Less: Fixed deposits pledged to financial instituitions</t>
  </si>
  <si>
    <t>Bank overdraft</t>
  </si>
  <si>
    <t>Deposits with financial institutions</t>
  </si>
  <si>
    <t xml:space="preserve">    Cash and cash equivalents included in the cash flow statements comprise of the following: </t>
  </si>
  <si>
    <t>2) Cash and cash equivalents</t>
  </si>
  <si>
    <t xml:space="preserve">    Cash payments on purchase of property, plant and equipment</t>
  </si>
  <si>
    <t>1) Purchase of property, plant and equipment</t>
  </si>
  <si>
    <t>Notes:</t>
  </si>
  <si>
    <t>CASH AND CASH EQUIVALENTS</t>
  </si>
  <si>
    <t>Repayment of hire purchase creditors</t>
  </si>
  <si>
    <t>Repayment of trust receipts</t>
  </si>
  <si>
    <t>CASH FLOWS FROM FINANCING ACTIVITIES</t>
  </si>
  <si>
    <t>NET CASH USED IN INVESTING ACTIVITIES</t>
  </si>
  <si>
    <t>Purchase of property, plant and equipment (Note 1)</t>
  </si>
  <si>
    <t>Interest received</t>
  </si>
  <si>
    <t>CASH FLOWS FROM INVESTING ACTIVITIES</t>
  </si>
  <si>
    <t>Tax paid</t>
  </si>
  <si>
    <t>Interest paid</t>
  </si>
  <si>
    <t>Net changes in current liabilities</t>
  </si>
  <si>
    <t>Net changes in current assets</t>
  </si>
  <si>
    <t>Operating profit before working capital changes</t>
  </si>
  <si>
    <t>Interest income</t>
  </si>
  <si>
    <t>Interest expenses</t>
  </si>
  <si>
    <t>Depreciation</t>
  </si>
  <si>
    <t>Adjustments for:</t>
  </si>
  <si>
    <t>Profit before tax</t>
  </si>
  <si>
    <t>CASH FLOWS FROM OPERATING ACTIVITIES</t>
  </si>
  <si>
    <t>CONDENSED CONSOLIDATED CASH FLOW STATEMENT</t>
  </si>
  <si>
    <t>REVENUE</t>
  </si>
  <si>
    <t>Attributable to:</t>
  </si>
  <si>
    <t>Minority interest</t>
  </si>
  <si>
    <t>ADMINISTRATIVE EXPENSES</t>
  </si>
  <si>
    <t>AT BEGINNING OF THE FINANCIAL PERIOD</t>
  </si>
  <si>
    <t>NET PROFIT FOR THE PERIOD</t>
  </si>
  <si>
    <t>Equity holders of the parent Company</t>
  </si>
  <si>
    <t>Investment in an associated company</t>
  </si>
  <si>
    <t>Tax liabilities</t>
  </si>
  <si>
    <t xml:space="preserve">Proceeds from issuance of shares - ESOS </t>
  </si>
  <si>
    <t>EQUIVALENT</t>
  </si>
  <si>
    <t>FINANCIAL PERIOD (Note 2)</t>
  </si>
  <si>
    <t>CASH AND CASH EQUIVALENT AT END OF THE</t>
  </si>
  <si>
    <t>PERIOD TO DATE</t>
  </si>
  <si>
    <t xml:space="preserve">FINANCIAL </t>
  </si>
  <si>
    <t>Placement in fixed deposits</t>
  </si>
  <si>
    <t>SHARE OF PROFIT IN AN ASSOCIATED</t>
  </si>
  <si>
    <t xml:space="preserve">  COMPANY</t>
  </si>
  <si>
    <t>Share of profit in an associated company</t>
  </si>
  <si>
    <t>CASH GENERATED FROM OPERATIONS</t>
  </si>
  <si>
    <t>NET CASH FROM OPERATING ACTIVITIES</t>
  </si>
  <si>
    <t>As at 31/12/06</t>
  </si>
  <si>
    <t>RESERVE</t>
  </si>
  <si>
    <t>TOTAL EQUITY</t>
  </si>
  <si>
    <t>TOTAL LIABILITIES</t>
  </si>
  <si>
    <t xml:space="preserve">SHARE OF LOSS IN A JOINTLY </t>
  </si>
  <si>
    <t xml:space="preserve">  CONTROLLED ENTITY</t>
  </si>
  <si>
    <t>Investment in a jointly controlled entity</t>
  </si>
  <si>
    <t>Amount owing by a jointly controlled entity</t>
  </si>
  <si>
    <t>Balance as at 01.01.2007</t>
  </si>
  <si>
    <t>Issuance of warrants</t>
  </si>
  <si>
    <t xml:space="preserve">WARRANT </t>
  </si>
  <si>
    <t>Share of loss in a jointly controlled entity</t>
  </si>
  <si>
    <t>Drawdown of term loans</t>
  </si>
  <si>
    <t>Repayment of term loans</t>
  </si>
  <si>
    <t>Net proceeds from rights issue of warrants</t>
  </si>
  <si>
    <t xml:space="preserve">    Less: Financed by hire purchase arrangement</t>
  </si>
  <si>
    <t xml:space="preserve">NET INCREASE IN CASH AND CASH </t>
  </si>
  <si>
    <t>PERIOD  *</t>
  </si>
  <si>
    <t>PERIOD *</t>
  </si>
  <si>
    <t>NET CASH FROM FINANCING ACTIVITIES</t>
  </si>
  <si>
    <t>QUARTER *</t>
  </si>
  <si>
    <t xml:space="preserve">(The unaudited Condensed Consolidated Balance Sheet should be read in conjunction with the audited financial statements for the </t>
  </si>
  <si>
    <t xml:space="preserve">(The unaudited Condensed Consolidated Statement of Changes in Equity should be read in conjunction with the audited financial statements for the </t>
  </si>
  <si>
    <t xml:space="preserve">(The unaudited Condensed Consolidated Cash Flow Statement should be read in conjunction with the audited financial statement for the financial year </t>
  </si>
  <si>
    <t>financial year ended 31 December 2006 and the accompanying explanatory notes attached to this interim financial statements on page 5-11)</t>
  </si>
  <si>
    <t>ended 31 December 2006 and the accompanying explanatory notes attached to this interim financial statements on page 5-11)</t>
  </si>
  <si>
    <t>ATTRIBUTABLE TO THE EQUITY HOLDERS OF THE PARENT</t>
  </si>
  <si>
    <t>FOR THE 2ND QUARTER ENDED 30 JUNE 2007</t>
  </si>
  <si>
    <t>AS AT 30 JUNE 2007</t>
  </si>
  <si>
    <t>Quarter ended 30 June 2007</t>
  </si>
  <si>
    <t>Less: Warrant expenses</t>
  </si>
  <si>
    <t>FOR THE 2D QUARTER ENDED 30 JUNE 2007</t>
  </si>
  <si>
    <t>Repayment of bankers' acceptances</t>
  </si>
  <si>
    <t>30/06/2007</t>
  </si>
  <si>
    <t>As at 30/06/07</t>
  </si>
  <si>
    <t>Balance as at 30.06.2007</t>
  </si>
  <si>
    <t xml:space="preserve">(The unaudited Condensed Consolidated Income Statement should be read in conjunction with the audited financial statements for the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</si>
</sst>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_(* \(#,##0\);_(* &quot;-&quot;??_);_(@_)"/>
    <numFmt numFmtId="181" formatCode="_(* #,##0.0000_);_(* \(#,##0.0000\);_(* &quot;-&quot;??_);_(@_)"/>
    <numFmt numFmtId="182" formatCode="_(* #,##0.0_);_(* \(#,##0.0\);_(* &quot;-&quot;??_);_(@_)"/>
  </numFmts>
  <fonts count="6">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b/>
      <u val="single"/>
      <sz val="12"/>
      <name val="Times New Roman"/>
      <family val="1"/>
    </font>
  </fonts>
  <fills count="2">
    <fill>
      <patternFill/>
    </fill>
    <fill>
      <patternFill patternType="gray125"/>
    </fill>
  </fills>
  <borders count="19">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180" fontId="3" fillId="0" borderId="1" xfId="15" applyNumberFormat="1" applyFont="1" applyFill="1" applyBorder="1" applyAlignment="1">
      <alignment/>
    </xf>
    <xf numFmtId="180" fontId="3" fillId="0" borderId="2" xfId="15" applyNumberFormat="1" applyFont="1" applyFill="1" applyBorder="1" applyAlignment="1">
      <alignment/>
    </xf>
    <xf numFmtId="180" fontId="3" fillId="0" borderId="3" xfId="15" applyNumberFormat="1" applyFont="1" applyFill="1" applyBorder="1" applyAlignment="1">
      <alignment/>
    </xf>
    <xf numFmtId="0" fontId="4" fillId="0" borderId="0" xfId="0" applyFont="1" applyFill="1" applyAlignment="1">
      <alignment/>
    </xf>
    <xf numFmtId="0" fontId="3"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
    </xf>
    <xf numFmtId="0" fontId="5" fillId="0" borderId="0" xfId="0" applyFont="1" applyFill="1" applyAlignment="1">
      <alignment horizontal="center"/>
    </xf>
    <xf numFmtId="0" fontId="4" fillId="0" borderId="4" xfId="0" applyFont="1" applyFill="1" applyBorder="1" applyAlignment="1">
      <alignment horizontal="center"/>
    </xf>
    <xf numFmtId="0" fontId="4" fillId="0" borderId="1" xfId="0" applyFont="1" applyFill="1" applyBorder="1" applyAlignment="1">
      <alignment horizontal="center"/>
    </xf>
    <xf numFmtId="14" fontId="4" fillId="0" borderId="0" xfId="0" applyNumberFormat="1" applyFont="1" applyFill="1" applyAlignment="1">
      <alignment horizontal="center"/>
    </xf>
    <xf numFmtId="0" fontId="4" fillId="0" borderId="1" xfId="0" applyFont="1" applyFill="1" applyBorder="1" applyAlignment="1">
      <alignment horizontal="center" wrapText="1"/>
    </xf>
    <xf numFmtId="0" fontId="4" fillId="0" borderId="0" xfId="0" applyFont="1" applyFill="1" applyAlignment="1">
      <alignment horizontal="center" wrapText="1"/>
    </xf>
    <xf numFmtId="0" fontId="3" fillId="0" borderId="2" xfId="0" applyFont="1" applyFill="1" applyBorder="1" applyAlignment="1">
      <alignment/>
    </xf>
    <xf numFmtId="0" fontId="3" fillId="0" borderId="1" xfId="0" applyFont="1" applyFill="1" applyBorder="1" applyAlignment="1">
      <alignment/>
    </xf>
    <xf numFmtId="179" fontId="3" fillId="0" borderId="0" xfId="15" applyFont="1" applyFill="1" applyAlignment="1">
      <alignment/>
    </xf>
    <xf numFmtId="180" fontId="3" fillId="0" borderId="0" xfId="0" applyNumberFormat="1" applyFont="1" applyFill="1" applyAlignment="1">
      <alignment/>
    </xf>
    <xf numFmtId="180" fontId="3" fillId="0" borderId="4" xfId="15" applyNumberFormat="1" applyFont="1" applyFill="1" applyBorder="1" applyAlignment="1">
      <alignment/>
    </xf>
    <xf numFmtId="180" fontId="3" fillId="0" borderId="5" xfId="15" applyNumberFormat="1" applyFont="1" applyFill="1" applyBorder="1" applyAlignment="1">
      <alignment/>
    </xf>
    <xf numFmtId="180" fontId="3" fillId="0" borderId="6" xfId="15" applyNumberFormat="1" applyFont="1" applyFill="1" applyBorder="1" applyAlignment="1">
      <alignment/>
    </xf>
    <xf numFmtId="180" fontId="3" fillId="0" borderId="7" xfId="15" applyNumberFormat="1" applyFont="1" applyFill="1" applyBorder="1" applyAlignment="1">
      <alignment/>
    </xf>
    <xf numFmtId="0" fontId="3" fillId="0" borderId="0" xfId="0" applyFont="1" applyFill="1" applyBorder="1" applyAlignment="1">
      <alignment/>
    </xf>
    <xf numFmtId="180" fontId="3" fillId="0" borderId="0" xfId="15" applyNumberFormat="1" applyFont="1" applyFill="1" applyAlignment="1">
      <alignment/>
    </xf>
    <xf numFmtId="179" fontId="3" fillId="0" borderId="0" xfId="0" applyNumberFormat="1" applyFont="1" applyFill="1" applyAlignment="1">
      <alignment/>
    </xf>
    <xf numFmtId="0" fontId="3" fillId="0" borderId="0" xfId="0" applyFont="1" applyFill="1" applyAlignment="1">
      <alignment horizontal="right"/>
    </xf>
    <xf numFmtId="179" fontId="4" fillId="0" borderId="0" xfId="0" applyNumberFormat="1" applyFont="1" applyFill="1" applyBorder="1" applyAlignment="1">
      <alignment horizontal="left"/>
    </xf>
    <xf numFmtId="179" fontId="3" fillId="0" borderId="0" xfId="0" applyNumberFormat="1" applyFont="1" applyFill="1" applyBorder="1" applyAlignment="1">
      <alignment/>
    </xf>
    <xf numFmtId="37" fontId="3" fillId="0" borderId="0" xfId="0" applyNumberFormat="1" applyFont="1" applyFill="1" applyBorder="1" applyAlignment="1">
      <alignment/>
    </xf>
    <xf numFmtId="0" fontId="4" fillId="0" borderId="8" xfId="0" applyFont="1" applyFill="1" applyBorder="1" applyAlignment="1">
      <alignment horizontal="center"/>
    </xf>
    <xf numFmtId="37" fontId="4" fillId="0" borderId="9" xfId="0" applyNumberFormat="1" applyFont="1" applyFill="1" applyBorder="1" applyAlignment="1">
      <alignment horizontal="center"/>
    </xf>
    <xf numFmtId="37" fontId="4" fillId="0" borderId="10" xfId="0" applyNumberFormat="1" applyFont="1" applyFill="1" applyBorder="1" applyAlignment="1">
      <alignment horizontal="center"/>
    </xf>
    <xf numFmtId="177" fontId="3" fillId="0" borderId="0" xfId="0" applyNumberFormat="1" applyFont="1" applyFill="1" applyBorder="1" applyAlignment="1">
      <alignment/>
    </xf>
    <xf numFmtId="179" fontId="4" fillId="0" borderId="0" xfId="0" applyNumberFormat="1" applyFont="1" applyFill="1" applyBorder="1" applyAlignment="1">
      <alignment/>
    </xf>
    <xf numFmtId="177" fontId="3" fillId="0" borderId="4" xfId="0" applyNumberFormat="1" applyFont="1" applyFill="1" applyBorder="1" applyAlignment="1">
      <alignment/>
    </xf>
    <xf numFmtId="177" fontId="3" fillId="0" borderId="1" xfId="0" applyNumberFormat="1" applyFont="1" applyFill="1" applyBorder="1" applyAlignment="1">
      <alignment/>
    </xf>
    <xf numFmtId="177" fontId="3" fillId="0" borderId="2" xfId="0" applyNumberFormat="1" applyFont="1" applyFill="1" applyBorder="1" applyAlignment="1">
      <alignment horizontal="right"/>
    </xf>
    <xf numFmtId="177" fontId="3" fillId="0" borderId="2" xfId="0" applyNumberFormat="1" applyFont="1" applyFill="1" applyBorder="1" applyAlignment="1">
      <alignment/>
    </xf>
    <xf numFmtId="177" fontId="3" fillId="0" borderId="11" xfId="0" applyNumberFormat="1" applyFont="1" applyFill="1" applyBorder="1" applyAlignment="1">
      <alignment/>
    </xf>
    <xf numFmtId="37" fontId="3" fillId="0" borderId="11" xfId="0" applyNumberFormat="1" applyFont="1" applyFill="1" applyBorder="1" applyAlignment="1">
      <alignment/>
    </xf>
    <xf numFmtId="177" fontId="4" fillId="0" borderId="0" xfId="0" applyNumberFormat="1" applyFont="1" applyFill="1" applyBorder="1" applyAlignment="1">
      <alignment/>
    </xf>
    <xf numFmtId="2" fontId="3" fillId="0" borderId="8" xfId="0" applyNumberFormat="1" applyFont="1" applyFill="1" applyBorder="1" applyAlignment="1">
      <alignment horizontal="right"/>
    </xf>
    <xf numFmtId="1" fontId="3" fillId="0" borderId="0" xfId="0" applyNumberFormat="1" applyFont="1" applyFill="1" applyBorder="1" applyAlignment="1">
      <alignment horizontal="right"/>
    </xf>
    <xf numFmtId="37" fontId="3" fillId="0" borderId="8" xfId="0" applyNumberFormat="1" applyFont="1" applyFill="1" applyBorder="1" applyAlignment="1">
      <alignment/>
    </xf>
    <xf numFmtId="15" fontId="3" fillId="0" borderId="0" xfId="0" applyNumberFormat="1" applyFont="1" applyFill="1" applyAlignment="1">
      <alignment/>
    </xf>
    <xf numFmtId="15" fontId="3" fillId="0" borderId="0" xfId="0" applyNumberFormat="1" applyFont="1" applyFill="1" applyAlignment="1" quotePrefix="1">
      <alignment horizontal="right"/>
    </xf>
    <xf numFmtId="0" fontId="5" fillId="0" borderId="0" xfId="0" applyFont="1" applyFill="1" applyAlignment="1">
      <alignment/>
    </xf>
    <xf numFmtId="0" fontId="4" fillId="0" borderId="5" xfId="0" applyFont="1" applyFill="1" applyBorder="1" applyAlignment="1">
      <alignment horizontal="center"/>
    </xf>
    <xf numFmtId="0" fontId="4" fillId="0" borderId="6" xfId="0" applyFont="1" applyFill="1" applyBorder="1" applyAlignment="1">
      <alignment horizontal="center"/>
    </xf>
    <xf numFmtId="0" fontId="3" fillId="0" borderId="6" xfId="0" applyFont="1" applyFill="1" applyBorder="1" applyAlignment="1">
      <alignment/>
    </xf>
    <xf numFmtId="0" fontId="5" fillId="0" borderId="1" xfId="0" applyFont="1" applyFill="1" applyBorder="1" applyAlignment="1">
      <alignment horizontal="center"/>
    </xf>
    <xf numFmtId="0" fontId="5" fillId="0" borderId="6" xfId="0" applyFont="1" applyFill="1" applyBorder="1" applyAlignment="1">
      <alignment horizontal="center"/>
    </xf>
    <xf numFmtId="180" fontId="3" fillId="0" borderId="1" xfId="15" applyNumberFormat="1" applyFont="1" applyFill="1" applyBorder="1" applyAlignment="1">
      <alignment horizontal="right"/>
    </xf>
    <xf numFmtId="180" fontId="3" fillId="0" borderId="6" xfId="15" applyNumberFormat="1" applyFont="1" applyFill="1" applyBorder="1" applyAlignment="1">
      <alignment horizontal="right"/>
    </xf>
    <xf numFmtId="180" fontId="3" fillId="0" borderId="2" xfId="15" applyNumberFormat="1" applyFont="1" applyFill="1" applyBorder="1" applyAlignment="1">
      <alignment horizontal="right"/>
    </xf>
    <xf numFmtId="180" fontId="3" fillId="0" borderId="7" xfId="15" applyNumberFormat="1" applyFont="1" applyFill="1" applyBorder="1" applyAlignment="1">
      <alignment horizontal="right"/>
    </xf>
    <xf numFmtId="180" fontId="3" fillId="0" borderId="3" xfId="15" applyNumberFormat="1" applyFont="1" applyFill="1" applyBorder="1" applyAlignment="1">
      <alignment horizontal="right"/>
    </xf>
    <xf numFmtId="180" fontId="3" fillId="0" borderId="0" xfId="15" applyNumberFormat="1" applyFont="1" applyFill="1" applyBorder="1" applyAlignment="1">
      <alignment/>
    </xf>
    <xf numFmtId="180" fontId="3" fillId="0" borderId="0" xfId="15" applyNumberFormat="1" applyFont="1" applyFill="1" applyAlignment="1">
      <alignment horizontal="center"/>
    </xf>
    <xf numFmtId="180" fontId="3" fillId="0" borderId="12" xfId="15" applyNumberFormat="1" applyFont="1" applyFill="1" applyBorder="1" applyAlignment="1">
      <alignment/>
    </xf>
    <xf numFmtId="180" fontId="3" fillId="0" borderId="12" xfId="15" applyNumberFormat="1" applyFont="1" applyFill="1" applyBorder="1" applyAlignment="1">
      <alignment horizontal="center"/>
    </xf>
    <xf numFmtId="180" fontId="3" fillId="0" borderId="0" xfId="15" applyNumberFormat="1" applyFont="1" applyFill="1" applyAlignment="1">
      <alignment horizontal="right"/>
    </xf>
    <xf numFmtId="180" fontId="3" fillId="0" borderId="13" xfId="15" applyNumberFormat="1" applyFont="1" applyFill="1" applyBorder="1" applyAlignment="1">
      <alignment/>
    </xf>
    <xf numFmtId="180" fontId="3" fillId="0" borderId="14" xfId="15" applyNumberFormat="1" applyFont="1" applyFill="1" applyBorder="1" applyAlignment="1">
      <alignment/>
    </xf>
    <xf numFmtId="180" fontId="4" fillId="0" borderId="0" xfId="15" applyNumberFormat="1" applyFont="1" applyFill="1" applyAlignment="1">
      <alignment horizontal="center"/>
    </xf>
    <xf numFmtId="180" fontId="3" fillId="0" borderId="11" xfId="15" applyNumberFormat="1" applyFont="1" applyFill="1" applyBorder="1" applyAlignment="1">
      <alignment/>
    </xf>
    <xf numFmtId="177" fontId="3" fillId="0" borderId="15" xfId="0" applyNumberFormat="1" applyFont="1" applyFill="1" applyBorder="1" applyAlignment="1">
      <alignment/>
    </xf>
    <xf numFmtId="177" fontId="3" fillId="0" borderId="0" xfId="0" applyNumberFormat="1" applyFont="1" applyFill="1" applyAlignment="1">
      <alignment/>
    </xf>
    <xf numFmtId="179" fontId="4" fillId="0" borderId="0" xfId="15" applyFont="1" applyFill="1" applyAlignment="1">
      <alignment/>
    </xf>
    <xf numFmtId="179" fontId="3" fillId="0" borderId="0" xfId="15" applyFont="1" applyFill="1" applyAlignment="1">
      <alignment/>
    </xf>
    <xf numFmtId="179" fontId="3" fillId="0" borderId="0" xfId="15" applyFont="1" applyFill="1" applyAlignment="1">
      <alignment horizontal="left" indent="2"/>
    </xf>
    <xf numFmtId="179" fontId="3" fillId="0" borderId="0" xfId="15" applyFont="1" applyFill="1" applyBorder="1" applyAlignment="1">
      <alignment/>
    </xf>
    <xf numFmtId="180" fontId="3" fillId="0" borderId="1" xfId="15" applyNumberFormat="1" applyFont="1" applyFill="1" applyBorder="1" applyAlignment="1">
      <alignment horizontal="center"/>
    </xf>
    <xf numFmtId="180" fontId="3" fillId="0" borderId="3" xfId="15" applyNumberFormat="1" applyFont="1" applyFill="1" applyBorder="1" applyAlignment="1">
      <alignment horizontal="center"/>
    </xf>
    <xf numFmtId="180" fontId="3" fillId="0" borderId="6" xfId="15" applyNumberFormat="1" applyFont="1" applyFill="1" applyBorder="1" applyAlignment="1">
      <alignment horizontal="center"/>
    </xf>
    <xf numFmtId="180" fontId="3" fillId="0" borderId="14" xfId="15" applyNumberFormat="1" applyFont="1" applyFill="1" applyBorder="1" applyAlignment="1">
      <alignment horizontal="center"/>
    </xf>
    <xf numFmtId="179" fontId="4" fillId="0" borderId="0" xfId="15" applyFont="1" applyFill="1" applyBorder="1" applyAlignment="1">
      <alignment/>
    </xf>
    <xf numFmtId="179" fontId="3" fillId="0" borderId="0" xfId="15" applyFont="1" applyFill="1" applyBorder="1" applyAlignment="1">
      <alignment horizontal="center"/>
    </xf>
    <xf numFmtId="179" fontId="4" fillId="0" borderId="0" xfId="15" applyFont="1" applyFill="1" applyBorder="1" applyAlignment="1">
      <alignment horizontal="left"/>
    </xf>
    <xf numFmtId="37" fontId="3" fillId="0" borderId="0" xfId="0" applyNumberFormat="1" applyFont="1" applyFill="1" applyBorder="1" applyAlignment="1">
      <alignment horizontal="center"/>
    </xf>
    <xf numFmtId="0" fontId="3" fillId="0" borderId="16" xfId="0" applyFont="1" applyFill="1" applyBorder="1" applyAlignment="1">
      <alignment/>
    </xf>
    <xf numFmtId="0" fontId="3" fillId="0" borderId="12" xfId="0" applyFont="1" applyFill="1" applyBorder="1" applyAlignment="1">
      <alignment/>
    </xf>
    <xf numFmtId="0" fontId="3" fillId="0" borderId="7" xfId="0" applyFont="1" applyFill="1" applyBorder="1" applyAlignment="1">
      <alignment/>
    </xf>
    <xf numFmtId="0" fontId="3" fillId="0" borderId="17" xfId="0" applyFont="1" applyFill="1" applyBorder="1" applyAlignment="1">
      <alignment/>
    </xf>
    <xf numFmtId="14" fontId="4" fillId="0" borderId="1" xfId="0" applyNumberFormat="1" applyFont="1" applyFill="1" applyBorder="1" applyAlignment="1">
      <alignment horizontal="center"/>
    </xf>
    <xf numFmtId="179" fontId="3" fillId="0" borderId="0" xfId="15" applyFont="1" applyFill="1" applyAlignment="1">
      <alignment horizontal="center"/>
    </xf>
    <xf numFmtId="14" fontId="4" fillId="0" borderId="1" xfId="0" applyNumberFormat="1" applyFont="1" applyFill="1" applyBorder="1" applyAlignment="1" quotePrefix="1">
      <alignment horizontal="center"/>
    </xf>
    <xf numFmtId="14" fontId="4" fillId="0" borderId="0" xfId="0" applyNumberFormat="1" applyFont="1" applyFill="1" applyAlignment="1" quotePrefix="1">
      <alignment horizontal="center"/>
    </xf>
    <xf numFmtId="0" fontId="3" fillId="0" borderId="0" xfId="0" applyFont="1" applyFill="1" applyAlignment="1">
      <alignment horizontal="right" shrinkToFit="1"/>
    </xf>
    <xf numFmtId="0" fontId="4" fillId="0" borderId="18" xfId="0" applyFont="1" applyFill="1" applyBorder="1" applyAlignment="1">
      <alignment horizontal="center"/>
    </xf>
    <xf numFmtId="0" fontId="4" fillId="0" borderId="13" xfId="0" applyFont="1" applyFill="1" applyBorder="1" applyAlignment="1">
      <alignment horizontal="center"/>
    </xf>
    <xf numFmtId="0" fontId="4" fillId="0" borderId="5"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65</xdr:row>
      <xdr:rowOff>9525</xdr:rowOff>
    </xdr:from>
    <xdr:to>
      <xdr:col>10</xdr:col>
      <xdr:colOff>38100</xdr:colOff>
      <xdr:row>72</xdr:row>
      <xdr:rowOff>95250</xdr:rowOff>
    </xdr:to>
    <xdr:sp>
      <xdr:nvSpPr>
        <xdr:cNvPr id="1" name="TextBox 1"/>
        <xdr:cNvSpPr txBox="1">
          <a:spLocks noChangeArrowheads="1"/>
        </xdr:cNvSpPr>
      </xdr:nvSpPr>
      <xdr:spPr>
        <a:xfrm>
          <a:off x="228600" y="12820650"/>
          <a:ext cx="8372475" cy="1276350"/>
        </a:xfrm>
        <a:prstGeom prst="rect">
          <a:avLst/>
        </a:prstGeom>
        <a:noFill/>
        <a:ln w="9525" cmpd="sng">
          <a:noFill/>
        </a:ln>
      </xdr:spPr>
      <xdr:txBody>
        <a:bodyPr vertOverflow="clip" wrap="square"/>
        <a:p>
          <a:pPr algn="just">
            <a:defRPr/>
          </a:pPr>
          <a:r>
            <a:rPr lang="en-US" cap="none" sz="1200" b="0" i="0" u="none" baseline="0"/>
            <a:t>Pursuant to the change in year end from 31 March to 31 December, comparative figures for the current quarter and the cumulative period are not presented as the three (3) month financial period ended 30 June 2007 represent the 2nd quarter result for the financial year ending 31 December 2007, while the three (3) month financial period ended 30 June 2006 represented the 1st quarter result for the financial year ended 31 December 2006. 
However, the previously announced three (3) month financial period ended 30 June 2006 result is attached, from Appendix I to Appendix IV for reference.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27</xdr:row>
      <xdr:rowOff>9525</xdr:rowOff>
    </xdr:from>
    <xdr:to>
      <xdr:col>7</xdr:col>
      <xdr:colOff>0</xdr:colOff>
      <xdr:row>34</xdr:row>
      <xdr:rowOff>114300</xdr:rowOff>
    </xdr:to>
    <xdr:sp>
      <xdr:nvSpPr>
        <xdr:cNvPr id="1" name="TextBox 1"/>
        <xdr:cNvSpPr txBox="1">
          <a:spLocks noChangeArrowheads="1"/>
        </xdr:cNvSpPr>
      </xdr:nvSpPr>
      <xdr:spPr>
        <a:xfrm>
          <a:off x="200025" y="5391150"/>
          <a:ext cx="8382000" cy="1504950"/>
        </a:xfrm>
        <a:prstGeom prst="rect">
          <a:avLst/>
        </a:prstGeom>
        <a:noFill/>
        <a:ln w="9525" cmpd="sng">
          <a:noFill/>
        </a:ln>
      </xdr:spPr>
      <xdr:txBody>
        <a:bodyPr vertOverflow="clip" wrap="square"/>
        <a:p>
          <a:pPr algn="just">
            <a:defRPr/>
          </a:pPr>
          <a:r>
            <a:rPr lang="en-US" cap="none" sz="1200" b="0" i="0" u="none" baseline="0"/>
            <a:t>Pursuant to the change in year end from 31 March to 31 December, comparative figures for the current quarter and the cumulative period are not presented as the three (3) month financial period ended 30 June 2007 represent the 2nd quarter result for the financial year ending 31 December 2007, while the three (3) month financial period ended 30 June 2006 represented the 1st quarter result for the financial year ended 31 December 2006. 
However, the previously announced three (3) month financial period ended 30 June 2006 result is attached, from Appendix I to Appendix IV for reference.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76</xdr:row>
      <xdr:rowOff>9525</xdr:rowOff>
    </xdr:from>
    <xdr:to>
      <xdr:col>7</xdr:col>
      <xdr:colOff>0</xdr:colOff>
      <xdr:row>83</xdr:row>
      <xdr:rowOff>114300</xdr:rowOff>
    </xdr:to>
    <xdr:sp>
      <xdr:nvSpPr>
        <xdr:cNvPr id="1" name="TextBox 1"/>
        <xdr:cNvSpPr txBox="1">
          <a:spLocks noChangeArrowheads="1"/>
        </xdr:cNvSpPr>
      </xdr:nvSpPr>
      <xdr:spPr>
        <a:xfrm>
          <a:off x="238125" y="15230475"/>
          <a:ext cx="8953500" cy="1504950"/>
        </a:xfrm>
        <a:prstGeom prst="rect">
          <a:avLst/>
        </a:prstGeom>
        <a:noFill/>
        <a:ln w="9525" cmpd="sng">
          <a:noFill/>
        </a:ln>
      </xdr:spPr>
      <xdr:txBody>
        <a:bodyPr vertOverflow="clip" wrap="square"/>
        <a:p>
          <a:pPr algn="just">
            <a:defRPr/>
          </a:pPr>
          <a:r>
            <a:rPr lang="en-US" cap="none" sz="1200" b="0" i="0" u="none" baseline="0"/>
            <a:t>Pursuant to the change in year end from 31 March to 31 December, comparative figures for the current quarter and the cumulative period are not presented as the three (3) month financial period ended 30 June 2007 represent the 2nd quarter result for the financial year ending 31 December 2007, while the three (3) month financial period ended 30 June 2006 represented the 1st quarter result for the financial year ended 31 December 2006. 
However, the previously announced three (3) month financial period ended 30 June 2006 result is attached, from Appendix I to Appendix IV for reference.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76"/>
  <sheetViews>
    <sheetView zoomScale="75" zoomScaleNormal="75" workbookViewId="0" topLeftCell="A1">
      <selection activeCell="F26" sqref="F26"/>
    </sheetView>
  </sheetViews>
  <sheetFormatPr defaultColWidth="9.140625" defaultRowHeight="12.75"/>
  <cols>
    <col min="1" max="1" width="3.00390625" style="16" customWidth="1"/>
    <col min="2" max="4" width="9.140625" style="5" customWidth="1"/>
    <col min="5" max="5" width="13.28125" style="5" customWidth="1"/>
    <col min="6" max="6" width="16.57421875" style="5" customWidth="1"/>
    <col min="7" max="7" width="20.7109375" style="5" bestFit="1" customWidth="1"/>
    <col min="8" max="8" width="9.421875" style="5" customWidth="1"/>
    <col min="9" max="9" width="17.28125" style="5" customWidth="1"/>
    <col min="10" max="10" width="20.7109375" style="5" bestFit="1" customWidth="1"/>
    <col min="11" max="11" width="9.140625" style="5" customWidth="1"/>
    <col min="12" max="12" width="9.140625" style="5" bestFit="1" customWidth="1"/>
    <col min="13" max="16384" width="9.140625" style="5" customWidth="1"/>
  </cols>
  <sheetData>
    <row r="1" ht="15.75">
      <c r="A1" s="68" t="s">
        <v>38</v>
      </c>
    </row>
    <row r="2" ht="15.75">
      <c r="A2" s="16" t="s">
        <v>37</v>
      </c>
    </row>
    <row r="3" ht="15.75">
      <c r="A3" s="16" t="s">
        <v>36</v>
      </c>
    </row>
    <row r="5" ht="15.75">
      <c r="A5" s="68" t="s">
        <v>62</v>
      </c>
    </row>
    <row r="6" ht="15.75">
      <c r="A6" s="68" t="s">
        <v>148</v>
      </c>
    </row>
    <row r="7" ht="15.75">
      <c r="A7" s="68" t="s">
        <v>34</v>
      </c>
    </row>
    <row r="9" spans="6:10" ht="15.75">
      <c r="F9" s="6" t="s">
        <v>61</v>
      </c>
      <c r="G9" s="6"/>
      <c r="H9" s="7"/>
      <c r="I9" s="6" t="s">
        <v>60</v>
      </c>
      <c r="J9" s="6"/>
    </row>
    <row r="10" spans="6:10" ht="15.75">
      <c r="F10" s="8"/>
      <c r="G10" s="8"/>
      <c r="H10" s="7"/>
      <c r="I10" s="8"/>
      <c r="J10" s="8"/>
    </row>
    <row r="11" spans="6:10" ht="15.75">
      <c r="F11" s="9" t="s">
        <v>59</v>
      </c>
      <c r="G11" s="9" t="s">
        <v>58</v>
      </c>
      <c r="H11" s="7"/>
      <c r="I11" s="9" t="s">
        <v>59</v>
      </c>
      <c r="J11" s="9" t="s">
        <v>58</v>
      </c>
    </row>
    <row r="12" spans="6:10" ht="15.75">
      <c r="F12" s="10" t="s">
        <v>57</v>
      </c>
      <c r="G12" s="10" t="s">
        <v>56</v>
      </c>
      <c r="H12" s="7"/>
      <c r="I12" s="10" t="s">
        <v>57</v>
      </c>
      <c r="J12" s="10" t="s">
        <v>56</v>
      </c>
    </row>
    <row r="13" spans="6:10" ht="15.75">
      <c r="F13" s="10" t="s">
        <v>55</v>
      </c>
      <c r="G13" s="10" t="s">
        <v>141</v>
      </c>
      <c r="H13" s="7"/>
      <c r="I13" s="10" t="s">
        <v>54</v>
      </c>
      <c r="J13" s="10" t="s">
        <v>139</v>
      </c>
    </row>
    <row r="14" spans="6:11" ht="15.75">
      <c r="F14" s="86" t="s">
        <v>154</v>
      </c>
      <c r="G14" s="84"/>
      <c r="H14" s="11"/>
      <c r="I14" s="86" t="s">
        <v>154</v>
      </c>
      <c r="J14" s="11"/>
      <c r="K14" s="83"/>
    </row>
    <row r="15" spans="6:10" ht="15.75">
      <c r="F15" s="12" t="s">
        <v>31</v>
      </c>
      <c r="G15" s="12" t="s">
        <v>31</v>
      </c>
      <c r="H15" s="13"/>
      <c r="I15" s="12" t="s">
        <v>31</v>
      </c>
      <c r="J15" s="12" t="s">
        <v>31</v>
      </c>
    </row>
    <row r="16" spans="6:10" ht="15.75">
      <c r="F16" s="14"/>
      <c r="G16" s="14"/>
      <c r="I16" s="14"/>
      <c r="J16" s="14"/>
    </row>
    <row r="17" spans="6:10" ht="15.75">
      <c r="F17" s="15"/>
      <c r="G17" s="15"/>
      <c r="I17" s="15"/>
      <c r="J17" s="15"/>
    </row>
    <row r="18" spans="1:12" ht="15.75">
      <c r="A18" s="16" t="s">
        <v>100</v>
      </c>
      <c r="F18" s="1">
        <v>14209</v>
      </c>
      <c r="G18" s="72" t="s">
        <v>39</v>
      </c>
      <c r="H18" s="17"/>
      <c r="I18" s="1">
        <v>27116</v>
      </c>
      <c r="J18" s="72" t="s">
        <v>39</v>
      </c>
      <c r="L18" s="17"/>
    </row>
    <row r="19" spans="6:10" ht="15.75">
      <c r="F19" s="1"/>
      <c r="G19" s="1"/>
      <c r="I19" s="1"/>
      <c r="J19" s="1"/>
    </row>
    <row r="20" spans="1:10" ht="15.75">
      <c r="A20" s="16" t="s">
        <v>53</v>
      </c>
      <c r="F20" s="1">
        <v>-11959</v>
      </c>
      <c r="G20" s="72" t="s">
        <v>39</v>
      </c>
      <c r="H20" s="17"/>
      <c r="I20" s="1">
        <v>-23084</v>
      </c>
      <c r="J20" s="72" t="s">
        <v>39</v>
      </c>
    </row>
    <row r="21" spans="6:10" ht="15.75">
      <c r="F21" s="2"/>
      <c r="G21" s="2"/>
      <c r="I21" s="2"/>
      <c r="J21" s="2"/>
    </row>
    <row r="22" spans="1:12" ht="15.75">
      <c r="A22" s="16" t="s">
        <v>52</v>
      </c>
      <c r="F22" s="1">
        <f>+F18+F20</f>
        <v>2250</v>
      </c>
      <c r="G22" s="72" t="s">
        <v>39</v>
      </c>
      <c r="H22" s="17"/>
      <c r="I22" s="1">
        <f>+I18+I20</f>
        <v>4032</v>
      </c>
      <c r="J22" s="72" t="s">
        <v>39</v>
      </c>
      <c r="L22" s="17"/>
    </row>
    <row r="23" spans="6:10" ht="15.75">
      <c r="F23" s="1"/>
      <c r="G23" s="1"/>
      <c r="I23" s="1"/>
      <c r="J23" s="1"/>
    </row>
    <row r="24" spans="1:12" ht="15.75">
      <c r="A24" s="16" t="s">
        <v>51</v>
      </c>
      <c r="F24" s="1">
        <v>96</v>
      </c>
      <c r="G24" s="72" t="s">
        <v>39</v>
      </c>
      <c r="H24" s="17"/>
      <c r="I24" s="1">
        <v>136</v>
      </c>
      <c r="J24" s="72" t="s">
        <v>39</v>
      </c>
      <c r="L24" s="17"/>
    </row>
    <row r="25" spans="6:10" ht="15.75">
      <c r="F25" s="1"/>
      <c r="G25" s="1"/>
      <c r="I25" s="1"/>
      <c r="J25" s="1"/>
    </row>
    <row r="26" spans="1:12" ht="15.75">
      <c r="A26" s="16" t="s">
        <v>50</v>
      </c>
      <c r="F26" s="1">
        <v>-250</v>
      </c>
      <c r="G26" s="72" t="s">
        <v>39</v>
      </c>
      <c r="H26" s="17"/>
      <c r="I26" s="1">
        <v>-514</v>
      </c>
      <c r="J26" s="72" t="s">
        <v>39</v>
      </c>
      <c r="L26" s="17"/>
    </row>
    <row r="27" spans="6:10" ht="15.75">
      <c r="F27" s="1"/>
      <c r="G27" s="1"/>
      <c r="I27" s="1"/>
      <c r="J27" s="1"/>
    </row>
    <row r="28" spans="1:12" ht="15.75">
      <c r="A28" s="16" t="s">
        <v>103</v>
      </c>
      <c r="F28" s="1">
        <v>-669</v>
      </c>
      <c r="G28" s="72" t="s">
        <v>39</v>
      </c>
      <c r="H28" s="17"/>
      <c r="I28" s="1">
        <v>-1311</v>
      </c>
      <c r="J28" s="72" t="s">
        <v>39</v>
      </c>
      <c r="L28" s="17"/>
    </row>
    <row r="29" spans="6:10" ht="15.75">
      <c r="F29" s="1"/>
      <c r="G29" s="1"/>
      <c r="I29" s="1"/>
      <c r="J29" s="1"/>
    </row>
    <row r="30" spans="1:12" ht="15.75">
      <c r="A30" s="16" t="s">
        <v>49</v>
      </c>
      <c r="F30" s="1">
        <v>-10</v>
      </c>
      <c r="G30" s="72" t="s">
        <v>39</v>
      </c>
      <c r="H30" s="17"/>
      <c r="I30" s="1">
        <v>-23</v>
      </c>
      <c r="J30" s="72" t="s">
        <v>39</v>
      </c>
      <c r="L30" s="17"/>
    </row>
    <row r="31" spans="6:10" ht="15.75">
      <c r="F31" s="1"/>
      <c r="G31" s="1"/>
      <c r="I31" s="1"/>
      <c r="J31" s="1"/>
    </row>
    <row r="32" spans="1:12" ht="15.75">
      <c r="A32" s="16" t="s">
        <v>48</v>
      </c>
      <c r="F32" s="1">
        <v>-115</v>
      </c>
      <c r="G32" s="72" t="s">
        <v>39</v>
      </c>
      <c r="H32" s="17"/>
      <c r="I32" s="1">
        <v>-251</v>
      </c>
      <c r="J32" s="72" t="s">
        <v>39</v>
      </c>
      <c r="L32" s="17"/>
    </row>
    <row r="33" spans="6:10" ht="15.75">
      <c r="F33" s="1"/>
      <c r="G33" s="1"/>
      <c r="I33" s="1"/>
      <c r="J33" s="1"/>
    </row>
    <row r="34" spans="1:10" ht="15.75">
      <c r="A34" s="16" t="s">
        <v>116</v>
      </c>
      <c r="F34" s="1"/>
      <c r="G34" s="1"/>
      <c r="H34" s="17"/>
      <c r="I34" s="1"/>
      <c r="J34" s="1"/>
    </row>
    <row r="35" spans="1:10" ht="15.75">
      <c r="A35" s="16" t="s">
        <v>117</v>
      </c>
      <c r="F35" s="1">
        <v>44</v>
      </c>
      <c r="G35" s="72" t="s">
        <v>39</v>
      </c>
      <c r="I35" s="1">
        <v>106</v>
      </c>
      <c r="J35" s="72" t="s">
        <v>39</v>
      </c>
    </row>
    <row r="36" spans="6:10" ht="15.75">
      <c r="F36" s="1"/>
      <c r="G36" s="1"/>
      <c r="I36" s="1"/>
      <c r="J36" s="1"/>
    </row>
    <row r="37" spans="1:10" ht="15.75">
      <c r="A37" s="16" t="s">
        <v>125</v>
      </c>
      <c r="F37" s="1"/>
      <c r="G37" s="1"/>
      <c r="I37" s="1"/>
      <c r="J37" s="1"/>
    </row>
    <row r="38" spans="1:12" ht="15.75">
      <c r="A38" s="16" t="s">
        <v>126</v>
      </c>
      <c r="F38" s="1">
        <v>-6</v>
      </c>
      <c r="G38" s="72" t="s">
        <v>39</v>
      </c>
      <c r="I38" s="1">
        <v>-124</v>
      </c>
      <c r="J38" s="72" t="s">
        <v>39</v>
      </c>
      <c r="L38" s="17"/>
    </row>
    <row r="39" spans="6:10" ht="15.75">
      <c r="F39" s="2"/>
      <c r="G39" s="2"/>
      <c r="I39" s="2"/>
      <c r="J39" s="2"/>
    </row>
    <row r="40" spans="1:12" ht="15.75">
      <c r="A40" s="16" t="s">
        <v>47</v>
      </c>
      <c r="F40" s="1">
        <f>+SUM(F22:F38)</f>
        <v>1340</v>
      </c>
      <c r="G40" s="72" t="s">
        <v>39</v>
      </c>
      <c r="H40" s="17"/>
      <c r="I40" s="1">
        <f>+SUM(I22:I38)</f>
        <v>2051</v>
      </c>
      <c r="J40" s="72" t="s">
        <v>39</v>
      </c>
      <c r="L40" s="17"/>
    </row>
    <row r="41" spans="6:10" ht="15.75">
      <c r="F41" s="1"/>
      <c r="G41" s="1"/>
      <c r="I41" s="1"/>
      <c r="J41" s="1"/>
    </row>
    <row r="42" spans="1:12" ht="15.75">
      <c r="A42" s="16" t="s">
        <v>46</v>
      </c>
      <c r="F42" s="1">
        <v>-211</v>
      </c>
      <c r="G42" s="72" t="s">
        <v>39</v>
      </c>
      <c r="H42" s="17"/>
      <c r="I42" s="1">
        <v>-288</v>
      </c>
      <c r="J42" s="72" t="s">
        <v>39</v>
      </c>
      <c r="L42" s="17"/>
    </row>
    <row r="43" spans="6:10" ht="15.75">
      <c r="F43" s="1"/>
      <c r="G43" s="1"/>
      <c r="I43" s="1"/>
      <c r="J43" s="1"/>
    </row>
    <row r="44" spans="1:12" ht="16.5" thickBot="1">
      <c r="A44" s="16" t="s">
        <v>105</v>
      </c>
      <c r="F44" s="3">
        <f>+F40+F42</f>
        <v>1129</v>
      </c>
      <c r="G44" s="73" t="s">
        <v>39</v>
      </c>
      <c r="H44" s="17"/>
      <c r="I44" s="3">
        <f>+SUM(I40:I42)</f>
        <v>1763</v>
      </c>
      <c r="J44" s="73" t="s">
        <v>39</v>
      </c>
      <c r="L44" s="17"/>
    </row>
    <row r="45" spans="6:10" ht="16.5" thickTop="1">
      <c r="F45" s="18"/>
      <c r="G45" s="19"/>
      <c r="I45" s="18"/>
      <c r="J45" s="19"/>
    </row>
    <row r="46" spans="6:10" ht="15.75">
      <c r="F46" s="1"/>
      <c r="G46" s="20"/>
      <c r="I46" s="1"/>
      <c r="J46" s="20"/>
    </row>
    <row r="47" spans="1:10" ht="15.75">
      <c r="A47" s="16" t="s">
        <v>101</v>
      </c>
      <c r="F47" s="1"/>
      <c r="G47" s="20"/>
      <c r="I47" s="1"/>
      <c r="J47" s="20"/>
    </row>
    <row r="48" spans="2:10" ht="15.75">
      <c r="B48" s="5" t="s">
        <v>106</v>
      </c>
      <c r="F48" s="1">
        <f>+F44</f>
        <v>1129</v>
      </c>
      <c r="G48" s="72" t="s">
        <v>39</v>
      </c>
      <c r="I48" s="1">
        <f>+I44</f>
        <v>1763</v>
      </c>
      <c r="J48" s="72" t="s">
        <v>39</v>
      </c>
    </row>
    <row r="49" spans="2:10" ht="15.75">
      <c r="B49" s="5" t="s">
        <v>102</v>
      </c>
      <c r="F49" s="1">
        <v>0</v>
      </c>
      <c r="G49" s="74" t="s">
        <v>39</v>
      </c>
      <c r="I49" s="1">
        <v>0</v>
      </c>
      <c r="J49" s="74" t="s">
        <v>39</v>
      </c>
    </row>
    <row r="50" spans="6:10" ht="16.5" thickBot="1">
      <c r="F50" s="3">
        <f>SUM(F48:F49)</f>
        <v>1129</v>
      </c>
      <c r="G50" s="73" t="s">
        <v>39</v>
      </c>
      <c r="I50" s="3">
        <f>SUM(I48:I49)</f>
        <v>1763</v>
      </c>
      <c r="J50" s="73" t="s">
        <v>39</v>
      </c>
    </row>
    <row r="51" spans="6:10" ht="16.5" thickTop="1">
      <c r="F51" s="2"/>
      <c r="G51" s="21"/>
      <c r="I51" s="2"/>
      <c r="J51" s="21"/>
    </row>
    <row r="52" spans="6:10" ht="15.75">
      <c r="F52" s="22"/>
      <c r="G52" s="22"/>
      <c r="I52" s="22"/>
      <c r="J52" s="22"/>
    </row>
    <row r="54" ht="15.75">
      <c r="A54" s="16" t="s">
        <v>45</v>
      </c>
    </row>
    <row r="55" spans="1:10" ht="15.75">
      <c r="A55" s="16" t="s">
        <v>44</v>
      </c>
      <c r="J55" s="23"/>
    </row>
    <row r="56" spans="1:10" ht="15.75">
      <c r="A56" s="16" t="s">
        <v>42</v>
      </c>
      <c r="F56" s="23">
        <v>179743</v>
      </c>
      <c r="G56" s="25" t="s">
        <v>39</v>
      </c>
      <c r="I56" s="23">
        <v>179763</v>
      </c>
      <c r="J56" s="25" t="s">
        <v>39</v>
      </c>
    </row>
    <row r="57" spans="1:10" ht="15.75">
      <c r="A57" s="16" t="s">
        <v>41</v>
      </c>
      <c r="F57" s="23">
        <v>180164</v>
      </c>
      <c r="G57" s="25" t="s">
        <v>39</v>
      </c>
      <c r="I57" s="23">
        <v>180184</v>
      </c>
      <c r="J57" s="25" t="s">
        <v>39</v>
      </c>
    </row>
    <row r="59" ht="15.75">
      <c r="A59" s="16" t="s">
        <v>43</v>
      </c>
    </row>
    <row r="60" spans="1:10" ht="15.75">
      <c r="A60" s="16" t="s">
        <v>42</v>
      </c>
      <c r="F60" s="16">
        <v>0.63</v>
      </c>
      <c r="G60" s="25" t="s">
        <v>39</v>
      </c>
      <c r="I60" s="16">
        <v>0.98</v>
      </c>
      <c r="J60" s="25" t="s">
        <v>39</v>
      </c>
    </row>
    <row r="61" spans="1:10" ht="15.75">
      <c r="A61" s="16" t="s">
        <v>41</v>
      </c>
      <c r="F61" s="16">
        <v>0.63</v>
      </c>
      <c r="G61" s="25" t="s">
        <v>39</v>
      </c>
      <c r="I61" s="16">
        <v>0.98</v>
      </c>
      <c r="J61" s="25" t="s">
        <v>39</v>
      </c>
    </row>
    <row r="62" ht="15.75">
      <c r="I62" s="24"/>
    </row>
    <row r="63" spans="1:10" ht="15.75">
      <c r="A63" s="16" t="s">
        <v>40</v>
      </c>
      <c r="F63" s="25" t="s">
        <v>39</v>
      </c>
      <c r="G63" s="25" t="s">
        <v>39</v>
      </c>
      <c r="I63" s="25" t="s">
        <v>39</v>
      </c>
      <c r="J63" s="25" t="s">
        <v>39</v>
      </c>
    </row>
    <row r="66" ht="15.75">
      <c r="A66" s="85" t="s">
        <v>25</v>
      </c>
    </row>
    <row r="75" ht="15.75">
      <c r="A75" s="16" t="s">
        <v>157</v>
      </c>
    </row>
    <row r="76" ht="15.75">
      <c r="A76" s="16" t="s">
        <v>145</v>
      </c>
    </row>
  </sheetData>
  <printOptions/>
  <pageMargins left="0.75" right="0.75" top="1" bottom="1" header="0.5" footer="0.5"/>
  <pageSetup fitToHeight="1" fitToWidth="1" horizontalDpi="300" verticalDpi="300" orientation="portrait" paperSize="9" scale="60"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76"/>
  <sheetViews>
    <sheetView zoomScale="75" zoomScaleNormal="75" workbookViewId="0" topLeftCell="A34">
      <selection activeCell="F48" sqref="F48"/>
    </sheetView>
  </sheetViews>
  <sheetFormatPr defaultColWidth="9.140625" defaultRowHeight="12.75"/>
  <cols>
    <col min="1" max="1" width="5.140625" style="16" customWidth="1"/>
    <col min="2" max="2" width="61.00390625" style="24" customWidth="1"/>
    <col min="3" max="3" width="0.9921875" style="5" customWidth="1"/>
    <col min="4" max="4" width="18.00390625" style="5" customWidth="1"/>
    <col min="5" max="5" width="3.140625" style="5" customWidth="1"/>
    <col min="6" max="6" width="19.57421875" style="5" customWidth="1"/>
    <col min="7" max="7" width="2.140625" style="5" bestFit="1" customWidth="1"/>
    <col min="8" max="16384" width="9.140625" style="5" customWidth="1"/>
  </cols>
  <sheetData>
    <row r="1" ht="15.75">
      <c r="A1" s="68" t="s">
        <v>38</v>
      </c>
    </row>
    <row r="2" ht="15.75">
      <c r="A2" s="16" t="s">
        <v>37</v>
      </c>
    </row>
    <row r="3" ht="15.75">
      <c r="A3" s="16" t="s">
        <v>36</v>
      </c>
    </row>
    <row r="4" ht="15.75">
      <c r="A4" s="71"/>
    </row>
    <row r="5" spans="1:7" ht="15.75">
      <c r="A5" s="76" t="s">
        <v>35</v>
      </c>
      <c r="B5" s="26"/>
      <c r="C5" s="22"/>
      <c r="D5" s="22"/>
      <c r="E5" s="22"/>
      <c r="F5" s="22"/>
      <c r="G5" s="22"/>
    </row>
    <row r="6" spans="1:7" ht="15.75">
      <c r="A6" s="76" t="s">
        <v>149</v>
      </c>
      <c r="B6" s="26"/>
      <c r="C6" s="22"/>
      <c r="D6" s="22"/>
      <c r="E6" s="22"/>
      <c r="F6" s="22"/>
      <c r="G6" s="22"/>
    </row>
    <row r="7" spans="1:7" ht="15.75">
      <c r="A7" s="76" t="s">
        <v>34</v>
      </c>
      <c r="B7" s="27"/>
      <c r="C7" s="22"/>
      <c r="D7" s="28"/>
      <c r="E7" s="28"/>
      <c r="F7" s="28"/>
      <c r="G7" s="28"/>
    </row>
    <row r="8" spans="1:7" ht="15.75">
      <c r="A8" s="76"/>
      <c r="B8" s="27"/>
      <c r="C8" s="22"/>
      <c r="D8" s="28"/>
      <c r="E8" s="28"/>
      <c r="F8" s="28"/>
      <c r="G8" s="28"/>
    </row>
    <row r="9" spans="1:7" ht="16.5" thickBot="1">
      <c r="A9" s="76"/>
      <c r="B9" s="27"/>
      <c r="C9" s="22"/>
      <c r="D9" s="29" t="s">
        <v>33</v>
      </c>
      <c r="F9" s="29" t="s">
        <v>32</v>
      </c>
      <c r="G9" s="28"/>
    </row>
    <row r="10" spans="1:7" ht="16.5" thickBot="1">
      <c r="A10" s="76"/>
      <c r="B10" s="27"/>
      <c r="C10" s="22"/>
      <c r="D10" s="28"/>
      <c r="E10" s="28"/>
      <c r="F10" s="28"/>
      <c r="G10" s="28"/>
    </row>
    <row r="11" spans="1:7" ht="15.75">
      <c r="A11" s="77"/>
      <c r="B11" s="27"/>
      <c r="C11" s="22"/>
      <c r="D11" s="30" t="s">
        <v>155</v>
      </c>
      <c r="E11" s="28"/>
      <c r="F11" s="30" t="s">
        <v>121</v>
      </c>
      <c r="G11" s="79"/>
    </row>
    <row r="12" spans="1:7" ht="16.5" thickBot="1">
      <c r="A12" s="77"/>
      <c r="B12" s="27"/>
      <c r="C12" s="22"/>
      <c r="D12" s="31" t="s">
        <v>31</v>
      </c>
      <c r="E12" s="28"/>
      <c r="F12" s="31" t="s">
        <v>31</v>
      </c>
      <c r="G12" s="79"/>
    </row>
    <row r="13" spans="1:7" ht="15.75">
      <c r="A13" s="76" t="s">
        <v>30</v>
      </c>
      <c r="C13" s="22"/>
      <c r="D13" s="32"/>
      <c r="E13" s="32"/>
      <c r="F13" s="32"/>
      <c r="G13" s="28"/>
    </row>
    <row r="14" spans="1:7" ht="15.75">
      <c r="A14" s="71"/>
      <c r="B14" s="33" t="s">
        <v>29</v>
      </c>
      <c r="C14" s="22"/>
      <c r="D14" s="32"/>
      <c r="E14" s="32"/>
      <c r="F14" s="32"/>
      <c r="G14" s="28"/>
    </row>
    <row r="15" spans="1:7" ht="15.75">
      <c r="A15" s="77"/>
      <c r="B15" s="27" t="s">
        <v>28</v>
      </c>
      <c r="C15" s="22"/>
      <c r="D15" s="34">
        <v>19122</v>
      </c>
      <c r="E15" s="32"/>
      <c r="F15" s="34">
        <v>17217</v>
      </c>
      <c r="G15" s="28"/>
    </row>
    <row r="16" spans="1:7" ht="15.75">
      <c r="A16" s="77"/>
      <c r="B16" s="27" t="s">
        <v>107</v>
      </c>
      <c r="C16" s="22"/>
      <c r="D16" s="35">
        <v>530</v>
      </c>
      <c r="E16" s="32"/>
      <c r="F16" s="35">
        <v>424</v>
      </c>
      <c r="G16" s="28"/>
    </row>
    <row r="17" spans="1:7" ht="15.75">
      <c r="A17" s="77"/>
      <c r="B17" s="27" t="s">
        <v>127</v>
      </c>
      <c r="C17" s="22"/>
      <c r="D17" s="35">
        <v>1707</v>
      </c>
      <c r="E17" s="32"/>
      <c r="F17" s="35">
        <v>1831</v>
      </c>
      <c r="G17" s="28"/>
    </row>
    <row r="18" spans="1:7" ht="15.75">
      <c r="A18" s="77"/>
      <c r="B18" s="27" t="s">
        <v>26</v>
      </c>
      <c r="C18" s="22"/>
      <c r="D18" s="36" t="s">
        <v>25</v>
      </c>
      <c r="E18" s="32"/>
      <c r="F18" s="36" t="s">
        <v>25</v>
      </c>
      <c r="G18" s="28"/>
    </row>
    <row r="19" spans="1:7" ht="15.75">
      <c r="A19" s="77"/>
      <c r="B19" s="27"/>
      <c r="C19" s="22"/>
      <c r="D19" s="37">
        <f>SUM(D15:D18)</f>
        <v>21359</v>
      </c>
      <c r="E19" s="32"/>
      <c r="F19" s="37">
        <f>SUM(F15:F18)</f>
        <v>19472</v>
      </c>
      <c r="G19" s="28"/>
    </row>
    <row r="20" spans="1:7" ht="15.75">
      <c r="A20" s="77"/>
      <c r="B20" s="27"/>
      <c r="C20" s="22"/>
      <c r="D20" s="32"/>
      <c r="E20" s="32"/>
      <c r="F20" s="32"/>
      <c r="G20" s="28"/>
    </row>
    <row r="21" spans="1:7" ht="15.75">
      <c r="A21" s="71"/>
      <c r="B21" s="33" t="s">
        <v>24</v>
      </c>
      <c r="C21" s="22"/>
      <c r="D21" s="32"/>
      <c r="E21" s="32"/>
      <c r="F21" s="32"/>
      <c r="G21" s="28"/>
    </row>
    <row r="22" spans="1:7" ht="15.75">
      <c r="A22" s="77"/>
      <c r="B22" s="27" t="s">
        <v>23</v>
      </c>
      <c r="C22" s="22"/>
      <c r="D22" s="34">
        <v>8369</v>
      </c>
      <c r="E22" s="32"/>
      <c r="F22" s="34">
        <v>5273</v>
      </c>
      <c r="G22" s="28"/>
    </row>
    <row r="23" spans="1:7" ht="15.75">
      <c r="A23" s="77"/>
      <c r="B23" s="27" t="s">
        <v>22</v>
      </c>
      <c r="C23" s="22"/>
      <c r="D23" s="35">
        <v>10748</v>
      </c>
      <c r="E23" s="32"/>
      <c r="F23" s="35">
        <v>10511</v>
      </c>
      <c r="G23" s="28"/>
    </row>
    <row r="24" spans="1:7" ht="15.75">
      <c r="A24" s="77"/>
      <c r="B24" s="27" t="s">
        <v>21</v>
      </c>
      <c r="C24" s="22"/>
      <c r="D24" s="35">
        <v>461</v>
      </c>
      <c r="E24" s="32"/>
      <c r="F24" s="35">
        <v>1156</v>
      </c>
      <c r="G24" s="28"/>
    </row>
    <row r="25" spans="1:7" ht="15.75">
      <c r="A25" s="77"/>
      <c r="B25" s="27" t="s">
        <v>128</v>
      </c>
      <c r="C25" s="22"/>
      <c r="D25" s="35">
        <v>0</v>
      </c>
      <c r="E25" s="32"/>
      <c r="F25" s="35">
        <v>3</v>
      </c>
      <c r="G25" s="28"/>
    </row>
    <row r="26" spans="1:7" ht="15.75">
      <c r="A26" s="77"/>
      <c r="B26" s="27" t="s">
        <v>20</v>
      </c>
      <c r="C26" s="22"/>
      <c r="D26" s="35">
        <v>420</v>
      </c>
      <c r="E26" s="32"/>
      <c r="F26" s="35">
        <v>387</v>
      </c>
      <c r="G26" s="28"/>
    </row>
    <row r="27" spans="1:7" ht="15.75">
      <c r="A27" s="77"/>
      <c r="B27" s="27" t="s">
        <v>19</v>
      </c>
      <c r="C27" s="22"/>
      <c r="D27" s="35">
        <v>745</v>
      </c>
      <c r="E27" s="32"/>
      <c r="F27" s="35">
        <v>674</v>
      </c>
      <c r="G27" s="28"/>
    </row>
    <row r="28" spans="1:7" ht="15.75">
      <c r="A28" s="77"/>
      <c r="B28" s="27" t="s">
        <v>18</v>
      </c>
      <c r="C28" s="22"/>
      <c r="D28" s="37">
        <v>3082</v>
      </c>
      <c r="E28" s="32"/>
      <c r="F28" s="37">
        <v>1218</v>
      </c>
      <c r="G28" s="28"/>
    </row>
    <row r="29" spans="1:7" ht="15.75">
      <c r="A29" s="77"/>
      <c r="B29" s="27"/>
      <c r="C29" s="22"/>
      <c r="D29" s="37">
        <f>SUM(D22:D28)</f>
        <v>23825</v>
      </c>
      <c r="E29" s="32"/>
      <c r="F29" s="37">
        <f>SUM(F22:F28)</f>
        <v>19222</v>
      </c>
      <c r="G29" s="28"/>
    </row>
    <row r="30" spans="1:7" ht="15.75">
      <c r="A30" s="77"/>
      <c r="B30" s="27"/>
      <c r="C30" s="22"/>
      <c r="D30" s="32"/>
      <c r="E30" s="32"/>
      <c r="F30" s="32"/>
      <c r="G30" s="28"/>
    </row>
    <row r="31" spans="1:7" ht="16.5" thickBot="1">
      <c r="A31" s="78" t="s">
        <v>17</v>
      </c>
      <c r="B31" s="27"/>
      <c r="C31" s="22"/>
      <c r="D31" s="38">
        <f>+D29+D19</f>
        <v>45184</v>
      </c>
      <c r="E31" s="32"/>
      <c r="F31" s="38">
        <f>+F29+F19</f>
        <v>38694</v>
      </c>
      <c r="G31" s="28"/>
    </row>
    <row r="32" spans="1:7" ht="16.5" thickTop="1">
      <c r="A32" s="77"/>
      <c r="B32" s="33"/>
      <c r="C32" s="22"/>
      <c r="D32" s="32"/>
      <c r="E32" s="32"/>
      <c r="F32" s="32"/>
      <c r="G32" s="28"/>
    </row>
    <row r="33" spans="1:7" ht="15.75">
      <c r="A33" s="76" t="s">
        <v>16</v>
      </c>
      <c r="C33" s="22"/>
      <c r="D33" s="32"/>
      <c r="E33" s="32"/>
      <c r="F33" s="32"/>
      <c r="G33" s="28"/>
    </row>
    <row r="34" spans="1:7" ht="15.75">
      <c r="A34" s="77"/>
      <c r="B34" s="33" t="s">
        <v>15</v>
      </c>
      <c r="C34" s="22"/>
      <c r="D34" s="32"/>
      <c r="E34" s="32"/>
      <c r="F34" s="32"/>
      <c r="G34" s="28"/>
    </row>
    <row r="35" spans="1:7" ht="15.75">
      <c r="A35" s="77"/>
      <c r="B35" s="27" t="s">
        <v>14</v>
      </c>
      <c r="C35" s="22"/>
      <c r="D35" s="34">
        <v>17997</v>
      </c>
      <c r="E35" s="32"/>
      <c r="F35" s="34">
        <v>17957</v>
      </c>
      <c r="G35" s="28"/>
    </row>
    <row r="36" spans="1:7" ht="15.75">
      <c r="A36" s="77"/>
      <c r="B36" s="27" t="s">
        <v>13</v>
      </c>
      <c r="C36" s="22"/>
      <c r="D36" s="35">
        <f>+EQUITY!D25+EQUITY!E25</f>
        <v>4439</v>
      </c>
      <c r="E36" s="32"/>
      <c r="F36" s="35">
        <v>364</v>
      </c>
      <c r="G36" s="28"/>
    </row>
    <row r="37" spans="1:7" ht="15.75">
      <c r="A37" s="77"/>
      <c r="B37" s="27" t="s">
        <v>12</v>
      </c>
      <c r="C37" s="22"/>
      <c r="D37" s="37">
        <f>+EQUITY!F25</f>
        <v>10036</v>
      </c>
      <c r="E37" s="32"/>
      <c r="F37" s="37">
        <v>8273</v>
      </c>
      <c r="G37" s="28"/>
    </row>
    <row r="38" spans="1:7" ht="15.75">
      <c r="A38" s="77"/>
      <c r="B38" s="33"/>
      <c r="C38" s="22"/>
      <c r="D38" s="32">
        <f>SUM(D35:D37)</f>
        <v>32472</v>
      </c>
      <c r="E38" s="32"/>
      <c r="F38" s="32">
        <f>SUM(F35:F37)</f>
        <v>26594</v>
      </c>
      <c r="G38" s="28"/>
    </row>
    <row r="39" spans="1:7" ht="15.75">
      <c r="A39" s="77"/>
      <c r="B39" s="33"/>
      <c r="C39" s="22"/>
      <c r="D39" s="32"/>
      <c r="E39" s="32"/>
      <c r="F39" s="32"/>
      <c r="G39" s="28"/>
    </row>
    <row r="40" spans="1:7" ht="15.75">
      <c r="A40" s="78" t="s">
        <v>123</v>
      </c>
      <c r="B40" s="33"/>
      <c r="C40" s="22"/>
      <c r="D40" s="66">
        <f>+D38</f>
        <v>32472</v>
      </c>
      <c r="E40" s="32"/>
      <c r="F40" s="66">
        <f>+F38</f>
        <v>26594</v>
      </c>
      <c r="G40" s="28"/>
    </row>
    <row r="41" spans="1:7" ht="15.75">
      <c r="A41" s="77"/>
      <c r="B41" s="33"/>
      <c r="C41" s="22"/>
      <c r="D41" s="32"/>
      <c r="E41" s="32"/>
      <c r="F41" s="32"/>
      <c r="G41" s="28"/>
    </row>
    <row r="42" spans="1:7" ht="15.75">
      <c r="A42" s="77"/>
      <c r="B42" s="33" t="s">
        <v>11</v>
      </c>
      <c r="C42" s="22"/>
      <c r="D42" s="32"/>
      <c r="E42" s="32"/>
      <c r="F42" s="32"/>
      <c r="G42" s="28"/>
    </row>
    <row r="43" spans="1:7" ht="15.75">
      <c r="A43" s="77"/>
      <c r="B43" s="27" t="s">
        <v>10</v>
      </c>
      <c r="C43" s="22"/>
      <c r="D43" s="34">
        <f>365+4060</f>
        <v>4425</v>
      </c>
      <c r="E43" s="32"/>
      <c r="F43" s="34">
        <v>3937</v>
      </c>
      <c r="G43" s="28"/>
    </row>
    <row r="44" spans="1:7" ht="15.75">
      <c r="A44" s="77"/>
      <c r="B44" s="27" t="s">
        <v>9</v>
      </c>
      <c r="C44" s="22"/>
      <c r="D44" s="37">
        <v>559</v>
      </c>
      <c r="E44" s="32"/>
      <c r="F44" s="37">
        <v>559</v>
      </c>
      <c r="G44" s="28"/>
    </row>
    <row r="45" spans="1:7" ht="15.75">
      <c r="A45" s="77"/>
      <c r="B45" s="33"/>
      <c r="C45" s="22"/>
      <c r="D45" s="32">
        <f>SUM(D43:D44)</f>
        <v>4984</v>
      </c>
      <c r="E45" s="32"/>
      <c r="F45" s="32">
        <f>SUM(F43:F44)</f>
        <v>4496</v>
      </c>
      <c r="G45" s="28"/>
    </row>
    <row r="46" spans="1:7" ht="15.75">
      <c r="A46" s="77"/>
      <c r="B46" s="33"/>
      <c r="C46" s="22"/>
      <c r="D46" s="32"/>
      <c r="E46" s="32"/>
      <c r="F46" s="32"/>
      <c r="G46" s="28"/>
    </row>
    <row r="47" spans="1:7" ht="15.75">
      <c r="A47" s="77"/>
      <c r="B47" s="33" t="s">
        <v>8</v>
      </c>
      <c r="C47" s="22"/>
      <c r="D47" s="32"/>
      <c r="E47" s="32"/>
      <c r="F47" s="32"/>
      <c r="G47" s="28"/>
    </row>
    <row r="48" spans="1:7" ht="15.75">
      <c r="A48" s="77"/>
      <c r="B48" s="27" t="s">
        <v>7</v>
      </c>
      <c r="C48" s="22"/>
      <c r="D48" s="34">
        <v>5674</v>
      </c>
      <c r="E48" s="32"/>
      <c r="F48" s="34">
        <v>4635</v>
      </c>
      <c r="G48" s="28"/>
    </row>
    <row r="49" spans="1:7" ht="15.75">
      <c r="A49" s="77"/>
      <c r="B49" s="27" t="s">
        <v>6</v>
      </c>
      <c r="C49" s="22"/>
      <c r="D49" s="35">
        <v>666</v>
      </c>
      <c r="E49" s="32"/>
      <c r="F49" s="35">
        <v>845</v>
      </c>
      <c r="G49" s="28"/>
    </row>
    <row r="50" spans="1:7" ht="15.75">
      <c r="A50" s="77"/>
      <c r="B50" s="27" t="s">
        <v>5</v>
      </c>
      <c r="C50" s="22"/>
      <c r="D50" s="35">
        <v>1322</v>
      </c>
      <c r="E50" s="32"/>
      <c r="F50" s="35">
        <v>2087</v>
      </c>
      <c r="G50" s="28"/>
    </row>
    <row r="51" spans="1:7" ht="15.75">
      <c r="A51" s="77"/>
      <c r="B51" s="27" t="s">
        <v>108</v>
      </c>
      <c r="C51" s="22"/>
      <c r="D51" s="37">
        <v>66</v>
      </c>
      <c r="E51" s="32"/>
      <c r="F51" s="37">
        <v>37</v>
      </c>
      <c r="G51" s="28"/>
    </row>
    <row r="52" spans="1:7" ht="15.75">
      <c r="A52" s="77"/>
      <c r="B52" s="33"/>
      <c r="C52" s="22"/>
      <c r="D52" s="32">
        <f>SUM(D48:D51)</f>
        <v>7728</v>
      </c>
      <c r="E52" s="32"/>
      <c r="F52" s="32">
        <f>SUM(F48:F51)</f>
        <v>7604</v>
      </c>
      <c r="G52" s="28"/>
    </row>
    <row r="53" spans="1:7" ht="15.75">
      <c r="A53" s="77"/>
      <c r="B53" s="33"/>
      <c r="C53" s="22"/>
      <c r="D53" s="32"/>
      <c r="E53" s="32"/>
      <c r="F53" s="32"/>
      <c r="G53" s="28"/>
    </row>
    <row r="54" spans="1:7" ht="15.75">
      <c r="A54" s="78" t="s">
        <v>124</v>
      </c>
      <c r="B54" s="33"/>
      <c r="C54" s="22"/>
      <c r="D54" s="66">
        <f>+D52+D45</f>
        <v>12712</v>
      </c>
      <c r="E54" s="32"/>
      <c r="F54" s="66">
        <f>+F52+F45</f>
        <v>12100</v>
      </c>
      <c r="G54" s="28"/>
    </row>
    <row r="55" spans="1:6" ht="15.75">
      <c r="A55" s="77"/>
      <c r="D55" s="22"/>
      <c r="E55" s="22"/>
      <c r="F55" s="22"/>
    </row>
    <row r="56" spans="1:7" ht="16.5" thickBot="1">
      <c r="A56" s="78" t="s">
        <v>4</v>
      </c>
      <c r="B56" s="33"/>
      <c r="C56" s="22"/>
      <c r="D56" s="38">
        <f>+D54+D40</f>
        <v>45184</v>
      </c>
      <c r="E56" s="32"/>
      <c r="F56" s="38">
        <f>+F54+F40</f>
        <v>38694</v>
      </c>
      <c r="G56" s="39"/>
    </row>
    <row r="57" spans="1:7" ht="16.5" thickTop="1">
      <c r="A57" s="77"/>
      <c r="B57" s="33"/>
      <c r="C57" s="22"/>
      <c r="D57" s="40"/>
      <c r="E57" s="32"/>
      <c r="F57" s="40"/>
      <c r="G57" s="28"/>
    </row>
    <row r="58" spans="1:7" ht="15.75">
      <c r="A58" s="77"/>
      <c r="B58" s="33"/>
      <c r="C58" s="22"/>
      <c r="D58" s="32"/>
      <c r="E58" s="32"/>
      <c r="F58" s="32"/>
      <c r="G58" s="28"/>
    </row>
    <row r="59" spans="1:7" ht="15.75">
      <c r="A59" s="71" t="s">
        <v>3</v>
      </c>
      <c r="C59" s="22"/>
      <c r="D59" s="32"/>
      <c r="E59" s="32"/>
      <c r="F59" s="32"/>
      <c r="G59" s="28"/>
    </row>
    <row r="60" spans="1:7" ht="16.5" thickBot="1">
      <c r="A60" s="71" t="s">
        <v>2</v>
      </c>
      <c r="C60" s="22"/>
      <c r="D60" s="41">
        <f>+D38/(D35*10)</f>
        <v>0.1804300716786131</v>
      </c>
      <c r="E60" s="42"/>
      <c r="F60" s="41">
        <f>+F38/(F35*10)</f>
        <v>0.14809823467171576</v>
      </c>
      <c r="G60" s="43"/>
    </row>
    <row r="61" spans="1:7" ht="15.75">
      <c r="A61" s="77"/>
      <c r="B61" s="27"/>
      <c r="C61" s="22"/>
      <c r="D61" s="32"/>
      <c r="E61" s="32"/>
      <c r="F61" s="32"/>
      <c r="G61" s="28"/>
    </row>
    <row r="62" spans="1:6" ht="15.75">
      <c r="A62" s="71" t="s">
        <v>1</v>
      </c>
      <c r="D62" s="67"/>
      <c r="F62" s="67"/>
    </row>
    <row r="63" ht="15.75">
      <c r="A63" s="71" t="s">
        <v>0</v>
      </c>
    </row>
    <row r="64" ht="15.75">
      <c r="A64" s="71"/>
    </row>
    <row r="65" ht="15.75">
      <c r="A65" s="71"/>
    </row>
    <row r="66" ht="15.75">
      <c r="A66" s="71" t="s">
        <v>142</v>
      </c>
    </row>
    <row r="67" ht="15.75">
      <c r="A67" s="16" t="s">
        <v>145</v>
      </c>
    </row>
    <row r="68" ht="15.75">
      <c r="A68" s="71"/>
    </row>
    <row r="69" ht="15.75">
      <c r="A69" s="71"/>
    </row>
    <row r="70" ht="15.75">
      <c r="A70" s="71"/>
    </row>
    <row r="71" ht="15.75">
      <c r="A71" s="71"/>
    </row>
    <row r="72" ht="15.75">
      <c r="A72" s="71"/>
    </row>
    <row r="73" ht="15.75">
      <c r="A73" s="71"/>
    </row>
    <row r="74" ht="15.75">
      <c r="A74" s="71"/>
    </row>
    <row r="75" ht="15.75">
      <c r="A75" s="71"/>
    </row>
    <row r="76" ht="15.75">
      <c r="A76" s="71"/>
    </row>
  </sheetData>
  <printOptions/>
  <pageMargins left="0.75" right="0.75" top="1" bottom="1" header="0.5" footer="0.5"/>
  <pageSetup fitToHeight="1" fitToWidth="1" horizontalDpi="300" verticalDpi="300" orientation="portrait" scale="62" r:id="rId1"/>
  <headerFooter alignWithMargins="0">
    <oddFooter>&amp;R&amp;"Times New Roman,Regular"&amp;11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3"/>
  <sheetViews>
    <sheetView zoomScale="75" zoomScaleNormal="75" workbookViewId="0" topLeftCell="A1">
      <selection activeCell="B19" sqref="B19"/>
    </sheetView>
  </sheetViews>
  <sheetFormatPr defaultColWidth="9.140625" defaultRowHeight="12.75"/>
  <cols>
    <col min="1" max="1" width="2.57421875" style="5" customWidth="1"/>
    <col min="2" max="2" width="46.421875" style="5" customWidth="1"/>
    <col min="3" max="3" width="11.00390625" style="5" bestFit="1" customWidth="1"/>
    <col min="4" max="4" width="12.140625" style="5" bestFit="1" customWidth="1"/>
    <col min="5" max="5" width="20.57421875" style="5" bestFit="1" customWidth="1"/>
    <col min="6" max="6" width="19.00390625" style="5" bestFit="1" customWidth="1"/>
    <col min="7" max="7" width="17.00390625" style="5" customWidth="1"/>
    <col min="8" max="16384" width="9.140625" style="5" customWidth="1"/>
  </cols>
  <sheetData>
    <row r="1" spans="2:7" ht="15.75">
      <c r="B1" s="4" t="s">
        <v>38</v>
      </c>
      <c r="F1" s="88"/>
      <c r="G1" s="88"/>
    </row>
    <row r="2" spans="2:7" ht="15.75">
      <c r="B2" s="5" t="s">
        <v>37</v>
      </c>
      <c r="F2" s="44"/>
      <c r="G2" s="45"/>
    </row>
    <row r="3" ht="15.75">
      <c r="B3" s="5" t="s">
        <v>36</v>
      </c>
    </row>
    <row r="5" ht="15.75">
      <c r="B5" s="4" t="s">
        <v>71</v>
      </c>
    </row>
    <row r="6" ht="15.75">
      <c r="B6" s="4" t="s">
        <v>148</v>
      </c>
    </row>
    <row r="7" ht="15.75">
      <c r="B7" s="4" t="s">
        <v>34</v>
      </c>
    </row>
    <row r="8" ht="15.75">
      <c r="B8" s="4"/>
    </row>
    <row r="9" ht="15.75">
      <c r="B9" s="4"/>
    </row>
    <row r="10" spans="2:7" ht="15.75">
      <c r="B10" s="46" t="s">
        <v>150</v>
      </c>
      <c r="C10" s="89" t="s">
        <v>147</v>
      </c>
      <c r="D10" s="90"/>
      <c r="E10" s="90"/>
      <c r="F10" s="90"/>
      <c r="G10" s="91"/>
    </row>
    <row r="11" spans="3:7" ht="15.75">
      <c r="C11" s="80"/>
      <c r="D11" s="81"/>
      <c r="E11" s="81"/>
      <c r="F11" s="81"/>
      <c r="G11" s="82"/>
    </row>
    <row r="12" spans="3:7" ht="15.75">
      <c r="C12" s="9" t="s">
        <v>70</v>
      </c>
      <c r="D12" s="47" t="s">
        <v>70</v>
      </c>
      <c r="E12" s="47" t="s">
        <v>131</v>
      </c>
      <c r="F12" s="47" t="s">
        <v>69</v>
      </c>
      <c r="G12" s="47" t="s">
        <v>68</v>
      </c>
    </row>
    <row r="13" spans="3:7" ht="15.75">
      <c r="C13" s="10" t="s">
        <v>67</v>
      </c>
      <c r="D13" s="48" t="s">
        <v>66</v>
      </c>
      <c r="E13" s="48" t="s">
        <v>122</v>
      </c>
      <c r="F13" s="48" t="s">
        <v>65</v>
      </c>
      <c r="G13" s="49"/>
    </row>
    <row r="14" spans="3:7" ht="15.75">
      <c r="C14" s="50" t="s">
        <v>31</v>
      </c>
      <c r="D14" s="51" t="s">
        <v>31</v>
      </c>
      <c r="E14" s="51" t="s">
        <v>31</v>
      </c>
      <c r="F14" s="51" t="s">
        <v>31</v>
      </c>
      <c r="G14" s="51" t="s">
        <v>31</v>
      </c>
    </row>
    <row r="15" spans="3:7" ht="15.75">
      <c r="C15" s="15"/>
      <c r="D15" s="49"/>
      <c r="E15" s="49"/>
      <c r="F15" s="49"/>
      <c r="G15" s="49"/>
    </row>
    <row r="16" spans="2:7" ht="15.75">
      <c r="B16" s="4" t="s">
        <v>129</v>
      </c>
      <c r="C16" s="52">
        <v>17957</v>
      </c>
      <c r="D16" s="53">
        <v>364</v>
      </c>
      <c r="E16" s="53">
        <v>0</v>
      </c>
      <c r="F16" s="53">
        <v>8273</v>
      </c>
      <c r="G16" s="53">
        <f>SUM(C16:F16)</f>
        <v>26594</v>
      </c>
    </row>
    <row r="17" spans="2:7" ht="15.75">
      <c r="B17" s="4"/>
      <c r="C17" s="52"/>
      <c r="D17" s="53"/>
      <c r="E17" s="53"/>
      <c r="F17" s="53"/>
      <c r="G17" s="53"/>
    </row>
    <row r="18" spans="2:7" ht="15.75">
      <c r="B18" s="5" t="s">
        <v>64</v>
      </c>
      <c r="C18" s="52">
        <v>40</v>
      </c>
      <c r="D18" s="53">
        <v>18</v>
      </c>
      <c r="E18" s="53">
        <v>0</v>
      </c>
      <c r="F18" s="53">
        <v>0</v>
      </c>
      <c r="G18" s="53">
        <f>SUM(C18:F18)</f>
        <v>58</v>
      </c>
    </row>
    <row r="19" spans="3:7" ht="15.75">
      <c r="C19" s="52"/>
      <c r="D19" s="53"/>
      <c r="E19" s="53"/>
      <c r="F19" s="53"/>
      <c r="G19" s="53"/>
    </row>
    <row r="20" spans="2:7" ht="15.75">
      <c r="B20" s="5" t="s">
        <v>130</v>
      </c>
      <c r="C20" s="52"/>
      <c r="D20" s="53"/>
      <c r="E20" s="53">
        <v>4491</v>
      </c>
      <c r="F20" s="53"/>
      <c r="G20" s="53">
        <f>SUM(C20:F20)</f>
        <v>4491</v>
      </c>
    </row>
    <row r="21" spans="2:7" ht="15.75">
      <c r="B21" s="5" t="s">
        <v>151</v>
      </c>
      <c r="C21" s="52"/>
      <c r="D21" s="53"/>
      <c r="E21" s="53">
        <v>-434</v>
      </c>
      <c r="F21" s="53"/>
      <c r="G21" s="53">
        <f>SUM(C21:F21)</f>
        <v>-434</v>
      </c>
    </row>
    <row r="22" spans="3:7" ht="15.75">
      <c r="C22" s="52"/>
      <c r="D22" s="53"/>
      <c r="E22" s="53"/>
      <c r="F22" s="53"/>
      <c r="G22" s="53">
        <f>SUM(C22:F22)</f>
        <v>0</v>
      </c>
    </row>
    <row r="23" spans="2:7" ht="15.75">
      <c r="B23" s="5" t="s">
        <v>63</v>
      </c>
      <c r="C23" s="52">
        <v>0</v>
      </c>
      <c r="D23" s="53">
        <v>0</v>
      </c>
      <c r="E23" s="53">
        <v>0</v>
      </c>
      <c r="F23" s="53">
        <f>+'IS'!I44</f>
        <v>1763</v>
      </c>
      <c r="G23" s="53">
        <f>SUM(C23:F23)</f>
        <v>1763</v>
      </c>
    </row>
    <row r="24" spans="3:7" ht="15.75">
      <c r="C24" s="54"/>
      <c r="D24" s="55"/>
      <c r="E24" s="53"/>
      <c r="F24" s="53"/>
      <c r="G24" s="53"/>
    </row>
    <row r="25" spans="2:7" ht="16.5" thickBot="1">
      <c r="B25" s="5" t="s">
        <v>156</v>
      </c>
      <c r="C25" s="56">
        <f>SUM(C16:C23)</f>
        <v>17997</v>
      </c>
      <c r="D25" s="56">
        <f>SUM(D16:D23)</f>
        <v>382</v>
      </c>
      <c r="E25" s="56">
        <f>SUM(E16:E23)</f>
        <v>4057</v>
      </c>
      <c r="F25" s="56">
        <f>SUM(F16:F23)</f>
        <v>10036</v>
      </c>
      <c r="G25" s="56">
        <f>SUM(G16:G23)</f>
        <v>32472</v>
      </c>
    </row>
    <row r="26" spans="3:7" ht="16.5" thickTop="1">
      <c r="C26" s="7"/>
      <c r="D26" s="7"/>
      <c r="E26" s="7"/>
      <c r="F26" s="7"/>
      <c r="G26" s="7"/>
    </row>
    <row r="27" spans="3:6" ht="15.75">
      <c r="C27" s="7"/>
      <c r="D27" s="7"/>
      <c r="E27" s="7"/>
      <c r="F27" s="7"/>
    </row>
    <row r="28" ht="15.75">
      <c r="A28" s="85" t="s">
        <v>25</v>
      </c>
    </row>
    <row r="29" ht="15.75">
      <c r="A29" s="16"/>
    </row>
    <row r="30" ht="15.75">
      <c r="A30" s="16"/>
    </row>
    <row r="31" ht="15.75">
      <c r="A31" s="16"/>
    </row>
    <row r="32" ht="15.75">
      <c r="A32" s="16"/>
    </row>
    <row r="33" ht="15.75">
      <c r="A33" s="16"/>
    </row>
    <row r="34" ht="15.75">
      <c r="A34" s="16"/>
    </row>
    <row r="35" ht="15.75">
      <c r="A35" s="16"/>
    </row>
    <row r="36" spans="2:7" ht="15.75">
      <c r="B36" s="16"/>
      <c r="D36" s="23"/>
      <c r="E36" s="23"/>
      <c r="F36" s="57"/>
      <c r="G36" s="57"/>
    </row>
    <row r="37" spans="2:7" ht="15.75">
      <c r="B37" s="5" t="s">
        <v>143</v>
      </c>
      <c r="C37" s="23"/>
      <c r="D37" s="23"/>
      <c r="E37" s="23"/>
      <c r="F37" s="23"/>
      <c r="G37" s="23"/>
    </row>
    <row r="38" spans="2:7" ht="15.75">
      <c r="B38" s="5" t="s">
        <v>145</v>
      </c>
      <c r="C38" s="23"/>
      <c r="D38" s="23"/>
      <c r="E38" s="23"/>
      <c r="F38" s="23"/>
      <c r="G38" s="23"/>
    </row>
    <row r="39" spans="3:7" ht="15.75">
      <c r="C39" s="23"/>
      <c r="D39" s="23"/>
      <c r="E39" s="23"/>
      <c r="F39" s="23"/>
      <c r="G39" s="23"/>
    </row>
    <row r="40" spans="3:7" ht="15.75">
      <c r="C40" s="23"/>
      <c r="D40" s="23"/>
      <c r="E40" s="23"/>
      <c r="F40" s="23"/>
      <c r="G40" s="23"/>
    </row>
    <row r="41" spans="3:7" ht="15.75">
      <c r="C41" s="23"/>
      <c r="D41" s="23"/>
      <c r="E41" s="23"/>
      <c r="F41" s="23"/>
      <c r="G41" s="23"/>
    </row>
    <row r="42" spans="3:7" ht="15.75">
      <c r="C42" s="23"/>
      <c r="D42" s="23"/>
      <c r="E42" s="23"/>
      <c r="F42" s="23"/>
      <c r="G42" s="23"/>
    </row>
    <row r="43" spans="3:7" ht="15.75">
      <c r="C43" s="23"/>
      <c r="D43" s="23"/>
      <c r="E43" s="23"/>
      <c r="F43" s="23"/>
      <c r="G43" s="23"/>
    </row>
  </sheetData>
  <mergeCells count="2">
    <mergeCell ref="F1:G1"/>
    <mergeCell ref="C10:G10"/>
  </mergeCells>
  <printOptions/>
  <pageMargins left="0.75" right="0.75" top="1" bottom="1" header="0.5" footer="0.5"/>
  <pageSetup fitToHeight="1" fitToWidth="1" horizontalDpi="300" verticalDpi="300" orientation="portrait" scale="66" r:id="rId2"/>
  <headerFooter alignWithMargins="0">
    <oddFooter>&amp;R&amp;"Times New Roman,Regular"&amp;11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87"/>
  <sheetViews>
    <sheetView tabSelected="1" zoomScale="75" zoomScaleNormal="75" workbookViewId="0" topLeftCell="A22">
      <selection activeCell="B27" sqref="B27"/>
    </sheetView>
  </sheetViews>
  <sheetFormatPr defaultColWidth="9.140625" defaultRowHeight="12.75"/>
  <cols>
    <col min="1" max="1" width="3.140625" style="5" customWidth="1"/>
    <col min="2" max="2" width="66.57421875" style="16" customWidth="1"/>
    <col min="3" max="3" width="4.140625" style="5" customWidth="1"/>
    <col min="4" max="4" width="24.7109375" style="5" bestFit="1" customWidth="1"/>
    <col min="5" max="5" width="3.57421875" style="5" customWidth="1"/>
    <col min="6" max="6" width="25.8515625" style="5" bestFit="1" customWidth="1"/>
    <col min="7" max="7" width="9.8515625" style="5" customWidth="1"/>
    <col min="8" max="8" width="7.57421875" style="5" customWidth="1"/>
    <col min="9" max="16384" width="9.140625" style="5" customWidth="1"/>
  </cols>
  <sheetData>
    <row r="1" spans="2:6" ht="15.75">
      <c r="B1" s="68" t="s">
        <v>38</v>
      </c>
      <c r="D1" s="88"/>
      <c r="E1" s="88"/>
      <c r="F1" s="88"/>
    </row>
    <row r="2" spans="2:6" ht="15.75">
      <c r="B2" s="16" t="s">
        <v>37</v>
      </c>
      <c r="D2" s="44"/>
      <c r="F2" s="45"/>
    </row>
    <row r="3" ht="15.75">
      <c r="B3" s="16" t="s">
        <v>36</v>
      </c>
    </row>
    <row r="5" ht="15.75">
      <c r="B5" s="68" t="s">
        <v>99</v>
      </c>
    </row>
    <row r="6" ht="15.75">
      <c r="B6" s="68" t="s">
        <v>152</v>
      </c>
    </row>
    <row r="7" ht="15.75">
      <c r="B7" s="68" t="s">
        <v>34</v>
      </c>
    </row>
    <row r="8" ht="15.75">
      <c r="B8" s="68"/>
    </row>
    <row r="9" spans="2:6" ht="15.75">
      <c r="B9" s="68"/>
      <c r="D9" s="7" t="s">
        <v>59</v>
      </c>
      <c r="F9" s="7" t="s">
        <v>58</v>
      </c>
    </row>
    <row r="10" spans="2:6" ht="15.75">
      <c r="B10" s="68"/>
      <c r="D10" s="7" t="s">
        <v>114</v>
      </c>
      <c r="F10" s="7" t="s">
        <v>56</v>
      </c>
    </row>
    <row r="11" spans="2:6" ht="15.75">
      <c r="B11" s="68"/>
      <c r="D11" s="7" t="s">
        <v>113</v>
      </c>
      <c r="F11" s="7" t="s">
        <v>138</v>
      </c>
    </row>
    <row r="12" spans="2:6" ht="15.75">
      <c r="B12" s="68"/>
      <c r="D12" s="87" t="s">
        <v>154</v>
      </c>
      <c r="E12" s="11"/>
      <c r="F12" s="11"/>
    </row>
    <row r="13" spans="4:6" ht="15.75">
      <c r="D13" s="7" t="s">
        <v>31</v>
      </c>
      <c r="F13" s="7" t="s">
        <v>31</v>
      </c>
    </row>
    <row r="14" spans="2:4" ht="15.75">
      <c r="B14" s="68" t="s">
        <v>98</v>
      </c>
      <c r="D14" s="23"/>
    </row>
    <row r="15" spans="2:6" ht="15.75">
      <c r="B15" s="16" t="s">
        <v>97</v>
      </c>
      <c r="D15" s="23">
        <f>+'IS'!I40</f>
        <v>2051</v>
      </c>
      <c r="F15" s="58" t="s">
        <v>39</v>
      </c>
    </row>
    <row r="16" spans="2:6" ht="15.75">
      <c r="B16" s="16" t="s">
        <v>96</v>
      </c>
      <c r="D16" s="23"/>
      <c r="F16" s="23"/>
    </row>
    <row r="17" spans="2:6" ht="15.75">
      <c r="B17" s="16" t="s">
        <v>95</v>
      </c>
      <c r="D17" s="23">
        <v>433</v>
      </c>
      <c r="F17" s="58" t="s">
        <v>39</v>
      </c>
    </row>
    <row r="18" spans="2:6" ht="15.75">
      <c r="B18" s="16" t="s">
        <v>94</v>
      </c>
      <c r="D18" s="23">
        <v>225</v>
      </c>
      <c r="F18" s="58" t="s">
        <v>39</v>
      </c>
    </row>
    <row r="19" spans="2:6" ht="15.75">
      <c r="B19" s="16" t="s">
        <v>93</v>
      </c>
      <c r="D19" s="23">
        <v>-21</v>
      </c>
      <c r="F19" s="58" t="s">
        <v>39</v>
      </c>
    </row>
    <row r="20" spans="2:6" ht="15.75">
      <c r="B20" s="16" t="s">
        <v>118</v>
      </c>
      <c r="D20" s="23">
        <v>-106</v>
      </c>
      <c r="F20" s="58" t="s">
        <v>39</v>
      </c>
    </row>
    <row r="21" spans="2:6" ht="15.75">
      <c r="B21" s="16" t="s">
        <v>132</v>
      </c>
      <c r="D21" s="23">
        <v>124</v>
      </c>
      <c r="F21" s="58" t="s">
        <v>39</v>
      </c>
    </row>
    <row r="22" spans="4:6" ht="15.75">
      <c r="D22" s="59"/>
      <c r="F22" s="59"/>
    </row>
    <row r="23" spans="2:6" ht="15.75">
      <c r="B23" s="16" t="s">
        <v>92</v>
      </c>
      <c r="D23" s="23">
        <f>SUM(D14:D22)</f>
        <v>2706</v>
      </c>
      <c r="F23" s="58" t="s">
        <v>39</v>
      </c>
    </row>
    <row r="24" spans="2:6" ht="15.75">
      <c r="B24" s="16" t="s">
        <v>91</v>
      </c>
      <c r="D24" s="23">
        <v>-2635</v>
      </c>
      <c r="F24" s="58" t="s">
        <v>39</v>
      </c>
    </row>
    <row r="25" spans="2:6" ht="15.75">
      <c r="B25" s="16" t="s">
        <v>90</v>
      </c>
      <c r="D25" s="23">
        <v>860</v>
      </c>
      <c r="F25" s="58" t="s">
        <v>39</v>
      </c>
    </row>
    <row r="26" spans="4:6" ht="15.75">
      <c r="D26" s="59"/>
      <c r="F26" s="59"/>
    </row>
    <row r="27" spans="2:6" ht="15.75">
      <c r="B27" s="16" t="s">
        <v>119</v>
      </c>
      <c r="D27" s="23">
        <f>SUM(D23:D26)</f>
        <v>931</v>
      </c>
      <c r="F27" s="58" t="s">
        <v>39</v>
      </c>
    </row>
    <row r="28" spans="2:6" ht="15.75">
      <c r="B28" s="16" t="s">
        <v>89</v>
      </c>
      <c r="D28" s="23">
        <f>-D18</f>
        <v>-225</v>
      </c>
      <c r="F28" s="58" t="s">
        <v>39</v>
      </c>
    </row>
    <row r="29" spans="2:6" ht="15.75">
      <c r="B29" s="16" t="s">
        <v>88</v>
      </c>
      <c r="D29" s="59">
        <v>-292</v>
      </c>
      <c r="F29" s="60" t="s">
        <v>39</v>
      </c>
    </row>
    <row r="30" spans="2:6" ht="15.75">
      <c r="B30" s="68" t="s">
        <v>120</v>
      </c>
      <c r="D30" s="23">
        <f>SUM(D27:D29)</f>
        <v>414</v>
      </c>
      <c r="F30" s="58" t="s">
        <v>39</v>
      </c>
    </row>
    <row r="31" spans="4:6" ht="15.75">
      <c r="D31" s="23"/>
      <c r="F31" s="23"/>
    </row>
    <row r="32" spans="2:6" ht="15.75">
      <c r="B32" s="68" t="s">
        <v>87</v>
      </c>
      <c r="D32" s="23"/>
      <c r="F32" s="23"/>
    </row>
    <row r="33" spans="2:6" ht="15.75">
      <c r="B33" s="16" t="s">
        <v>86</v>
      </c>
      <c r="D33" s="23">
        <f>-D19</f>
        <v>21</v>
      </c>
      <c r="F33" s="58" t="s">
        <v>39</v>
      </c>
    </row>
    <row r="34" spans="2:6" ht="15.75">
      <c r="B34" s="16" t="s">
        <v>27</v>
      </c>
      <c r="D34" s="23">
        <v>0</v>
      </c>
      <c r="F34" s="58" t="s">
        <v>39</v>
      </c>
    </row>
    <row r="35" spans="2:6" ht="15.75">
      <c r="B35" s="16" t="s">
        <v>115</v>
      </c>
      <c r="D35" s="23">
        <v>-71</v>
      </c>
      <c r="F35" s="58" t="s">
        <v>39</v>
      </c>
    </row>
    <row r="36" spans="2:6" ht="15.75">
      <c r="B36" s="16" t="s">
        <v>85</v>
      </c>
      <c r="D36" s="59">
        <v>-1967</v>
      </c>
      <c r="F36" s="60" t="s">
        <v>39</v>
      </c>
    </row>
    <row r="37" spans="2:6" ht="15.75">
      <c r="B37" s="68" t="s">
        <v>84</v>
      </c>
      <c r="D37" s="23">
        <f>SUM(D33:D36)</f>
        <v>-2017</v>
      </c>
      <c r="F37" s="58" t="s">
        <v>39</v>
      </c>
    </row>
    <row r="38" spans="4:6" ht="15.75">
      <c r="D38" s="23"/>
      <c r="F38" s="23"/>
    </row>
    <row r="39" spans="2:6" ht="15.75">
      <c r="B39" s="68" t="s">
        <v>83</v>
      </c>
      <c r="D39" s="23"/>
      <c r="F39" s="23"/>
    </row>
    <row r="40" spans="2:6" ht="15.75">
      <c r="B40" s="16" t="s">
        <v>153</v>
      </c>
      <c r="D40" s="23">
        <v>-465</v>
      </c>
      <c r="F40" s="58" t="s">
        <v>39</v>
      </c>
    </row>
    <row r="41" spans="2:6" ht="15.75">
      <c r="B41" s="16" t="s">
        <v>82</v>
      </c>
      <c r="D41" s="23">
        <v>-421</v>
      </c>
      <c r="F41" s="58" t="s">
        <v>39</v>
      </c>
    </row>
    <row r="42" spans="2:6" ht="15.75">
      <c r="B42" s="16" t="s">
        <v>133</v>
      </c>
      <c r="D42" s="23">
        <v>800</v>
      </c>
      <c r="F42" s="58" t="s">
        <v>39</v>
      </c>
    </row>
    <row r="43" spans="2:6" ht="15.75">
      <c r="B43" s="16" t="s">
        <v>134</v>
      </c>
      <c r="D43" s="23">
        <v>-475</v>
      </c>
      <c r="F43" s="58" t="s">
        <v>39</v>
      </c>
    </row>
    <row r="44" spans="2:6" ht="15.75">
      <c r="B44" s="16" t="s">
        <v>81</v>
      </c>
      <c r="D44" s="23">
        <v>-87</v>
      </c>
      <c r="F44" s="58" t="s">
        <v>39</v>
      </c>
    </row>
    <row r="45" spans="2:6" ht="15.75">
      <c r="B45" s="16" t="s">
        <v>135</v>
      </c>
      <c r="D45" s="23">
        <f>+EQUITY!G20+EQUITY!G21</f>
        <v>4057</v>
      </c>
      <c r="F45" s="58" t="s">
        <v>39</v>
      </c>
    </row>
    <row r="46" spans="2:6" ht="15.75">
      <c r="B46" s="16" t="s">
        <v>109</v>
      </c>
      <c r="D46" s="59">
        <f>+EQUITY!G18</f>
        <v>58</v>
      </c>
      <c r="F46" s="60" t="s">
        <v>39</v>
      </c>
    </row>
    <row r="47" spans="2:6" ht="15.75">
      <c r="B47" s="68" t="s">
        <v>140</v>
      </c>
      <c r="D47" s="23">
        <f>SUM(D40:D46)</f>
        <v>3467</v>
      </c>
      <c r="F47" s="58" t="s">
        <v>39</v>
      </c>
    </row>
    <row r="48" spans="4:6" ht="15.75">
      <c r="D48" s="59"/>
      <c r="F48" s="59"/>
    </row>
    <row r="49" spans="2:6" ht="15.75">
      <c r="B49" s="68" t="s">
        <v>137</v>
      </c>
      <c r="D49" s="22"/>
      <c r="F49" s="22"/>
    </row>
    <row r="50" spans="2:6" ht="15.75">
      <c r="B50" s="68" t="s">
        <v>110</v>
      </c>
      <c r="D50" s="23">
        <f>D30+D37+D47</f>
        <v>1864</v>
      </c>
      <c r="F50" s="58" t="s">
        <v>39</v>
      </c>
    </row>
    <row r="51" spans="4:6" ht="15.75">
      <c r="D51" s="23"/>
      <c r="F51" s="23"/>
    </row>
    <row r="52" spans="2:6" ht="15.75">
      <c r="B52" s="68" t="s">
        <v>80</v>
      </c>
      <c r="D52" s="23"/>
      <c r="F52" s="23"/>
    </row>
    <row r="53" spans="2:6" ht="15.75">
      <c r="B53" s="68" t="s">
        <v>104</v>
      </c>
      <c r="D53" s="61">
        <v>1218</v>
      </c>
      <c r="F53" s="58" t="s">
        <v>39</v>
      </c>
    </row>
    <row r="54" spans="4:6" ht="15.75">
      <c r="D54" s="23"/>
      <c r="F54" s="59"/>
    </row>
    <row r="55" spans="2:6" ht="15.75">
      <c r="B55" s="68" t="s">
        <v>112</v>
      </c>
      <c r="D55" s="62"/>
      <c r="F55" s="62"/>
    </row>
    <row r="56" spans="2:6" ht="16.5" thickBot="1">
      <c r="B56" s="68" t="s">
        <v>111</v>
      </c>
      <c r="D56" s="63">
        <f>SUM(D50:D53)</f>
        <v>3082</v>
      </c>
      <c r="F56" s="75" t="s">
        <v>39</v>
      </c>
    </row>
    <row r="57" spans="2:6" ht="16.5" thickTop="1">
      <c r="B57" s="68"/>
      <c r="D57" s="57"/>
      <c r="F57" s="57"/>
    </row>
    <row r="58" spans="2:6" ht="15.75">
      <c r="B58" s="68"/>
      <c r="D58" s="57"/>
      <c r="F58" s="57"/>
    </row>
    <row r="59" spans="2:4" ht="15.75">
      <c r="B59" s="16" t="s">
        <v>79</v>
      </c>
      <c r="D59" s="23"/>
    </row>
    <row r="60" ht="15.75">
      <c r="D60" s="64" t="s">
        <v>31</v>
      </c>
    </row>
    <row r="61" spans="2:4" ht="15.75">
      <c r="B61" s="16" t="s">
        <v>78</v>
      </c>
      <c r="D61" s="23">
        <v>2338</v>
      </c>
    </row>
    <row r="62" spans="2:4" ht="15.75">
      <c r="B62" s="16" t="s">
        <v>136</v>
      </c>
      <c r="D62" s="23">
        <v>-371</v>
      </c>
    </row>
    <row r="63" spans="2:4" ht="16.5" thickBot="1">
      <c r="B63" s="16" t="s">
        <v>77</v>
      </c>
      <c r="D63" s="65">
        <f>SUM(D61:D62)</f>
        <v>1967</v>
      </c>
    </row>
    <row r="64" ht="16.5" thickTop="1">
      <c r="D64" s="23"/>
    </row>
    <row r="65" spans="2:4" ht="15.75">
      <c r="B65" s="16" t="s">
        <v>76</v>
      </c>
      <c r="D65" s="23"/>
    </row>
    <row r="66" spans="2:4" ht="15.75">
      <c r="B66" s="69" t="s">
        <v>75</v>
      </c>
      <c r="D66" s="23"/>
    </row>
    <row r="67" spans="2:4" ht="15.75">
      <c r="B67" s="70"/>
      <c r="D67" s="23"/>
    </row>
    <row r="68" spans="2:4" ht="15.75">
      <c r="B68" s="70"/>
      <c r="D68" s="64" t="s">
        <v>31</v>
      </c>
    </row>
    <row r="69" spans="2:4" ht="15.75">
      <c r="B69" s="70" t="s">
        <v>74</v>
      </c>
      <c r="D69" s="23">
        <f>+'BS'!D27</f>
        <v>745</v>
      </c>
    </row>
    <row r="70" spans="2:4" ht="15.75">
      <c r="B70" s="70" t="s">
        <v>18</v>
      </c>
      <c r="D70" s="23">
        <f>+'BS'!D28</f>
        <v>3082</v>
      </c>
    </row>
    <row r="71" spans="2:4" ht="15.75">
      <c r="B71" s="70" t="s">
        <v>73</v>
      </c>
      <c r="D71" s="23">
        <v>0</v>
      </c>
    </row>
    <row r="72" ht="15.75">
      <c r="D72" s="62">
        <f>+SUM(D69:D71)</f>
        <v>3827</v>
      </c>
    </row>
    <row r="73" spans="2:4" ht="15.75">
      <c r="B73" s="70" t="s">
        <v>72</v>
      </c>
      <c r="D73" s="57">
        <f>-D69</f>
        <v>-745</v>
      </c>
    </row>
    <row r="74" spans="2:4" ht="16.5" thickBot="1">
      <c r="B74" s="70"/>
      <c r="D74" s="65">
        <f>SUM(D72:D73)</f>
        <v>3082</v>
      </c>
    </row>
    <row r="75" spans="2:4" ht="16.5" thickTop="1">
      <c r="B75" s="70"/>
      <c r="D75" s="57"/>
    </row>
    <row r="76" spans="2:4" ht="15.75">
      <c r="B76" s="70"/>
      <c r="D76" s="57"/>
    </row>
    <row r="77" spans="1:2" ht="15.75">
      <c r="A77" s="85" t="s">
        <v>25</v>
      </c>
      <c r="B77" s="5"/>
    </row>
    <row r="78" spans="1:2" ht="15.75">
      <c r="A78" s="16"/>
      <c r="B78" s="5"/>
    </row>
    <row r="79" spans="1:2" ht="15.75">
      <c r="A79" s="16"/>
      <c r="B79" s="5"/>
    </row>
    <row r="80" spans="1:2" ht="15.75">
      <c r="A80" s="16"/>
      <c r="B80" s="5"/>
    </row>
    <row r="81" spans="1:2" ht="15.75">
      <c r="A81" s="16"/>
      <c r="B81" s="5"/>
    </row>
    <row r="82" spans="1:2" ht="15.75">
      <c r="A82" s="16"/>
      <c r="B82" s="5"/>
    </row>
    <row r="83" spans="1:2" ht="15.75">
      <c r="A83" s="16"/>
      <c r="B83" s="5"/>
    </row>
    <row r="84" spans="1:2" ht="15.75">
      <c r="A84" s="16"/>
      <c r="B84" s="5"/>
    </row>
    <row r="85" spans="3:5" ht="15.75">
      <c r="C85" s="22"/>
      <c r="D85" s="57"/>
      <c r="E85" s="22"/>
    </row>
    <row r="86" spans="2:5" ht="15.75">
      <c r="B86" s="16" t="s">
        <v>144</v>
      </c>
      <c r="C86" s="22"/>
      <c r="D86" s="57"/>
      <c r="E86" s="22"/>
    </row>
    <row r="87" ht="15.75">
      <c r="B87" s="16" t="s">
        <v>146</v>
      </c>
    </row>
  </sheetData>
  <mergeCells count="1">
    <mergeCell ref="D1:F1"/>
  </mergeCells>
  <printOptions/>
  <pageMargins left="0.75" right="0.35" top="0.65" bottom="0.63" header="0.5" footer="0.5"/>
  <pageSetup fitToHeight="1" fitToWidth="1" horizontalDpi="300" verticalDpi="300" orientation="portrait" scale="52" r:id="rId2"/>
  <headerFooter alignWithMargins="0">
    <oddFooter>&amp;R&amp;"Times New Roman,Regular"&amp;11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Lilyteh</cp:lastModifiedBy>
  <cp:lastPrinted>2007-08-08T06:53:21Z</cp:lastPrinted>
  <dcterms:created xsi:type="dcterms:W3CDTF">2006-08-02T08:16:39Z</dcterms:created>
  <dcterms:modified xsi:type="dcterms:W3CDTF">2007-08-27T06:32:13Z</dcterms:modified>
  <cp:category/>
  <cp:version/>
  <cp:contentType/>
  <cp:contentStatus/>
</cp:coreProperties>
</file>