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720" activeTab="0"/>
  </bookViews>
  <sheets>
    <sheet name="IS" sheetId="1" r:id="rId1"/>
    <sheet name="BS" sheetId="2" r:id="rId2"/>
    <sheet name="EQUITY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<sst xmlns="http://schemas.openxmlformats.org/spreadsheetml/2006/main" count="284" uniqueCount="167">
  <si>
    <t>*   Represents RM 28.00</t>
  </si>
  <si>
    <t>Note:</t>
  </si>
  <si>
    <t>ordinary equity holders of the parent (RM)</t>
  </si>
  <si>
    <t xml:space="preserve">Net assets per share attributable to </t>
  </si>
  <si>
    <t>TOTAL EQUITY AND LIABILITIES</t>
  </si>
  <si>
    <t xml:space="preserve">Borrowings </t>
  </si>
  <si>
    <t>Other payables and accruals</t>
  </si>
  <si>
    <t>Trade payables</t>
  </si>
  <si>
    <t>Current liabilities</t>
  </si>
  <si>
    <t>Deferred tax liabilities</t>
  </si>
  <si>
    <t>Borrowings</t>
  </si>
  <si>
    <t>Non-current liabilities</t>
  </si>
  <si>
    <t>Retained earnings</t>
  </si>
  <si>
    <t>Other reserves</t>
  </si>
  <si>
    <t>Share capital</t>
  </si>
  <si>
    <t>Equity attributable to the equity holders of the parent</t>
  </si>
  <si>
    <t>EQUITY AND LIABILITIES</t>
  </si>
  <si>
    <t>TOTAL ASSETS</t>
  </si>
  <si>
    <t>Cash and bank balances</t>
  </si>
  <si>
    <t>Fixed deposits</t>
  </si>
  <si>
    <t>Tax recoverable</t>
  </si>
  <si>
    <t>Other receivables, deposits &amp; prepayments</t>
  </si>
  <si>
    <t>Trade receivables</t>
  </si>
  <si>
    <t>Inventories</t>
  </si>
  <si>
    <t>Current assets</t>
  </si>
  <si>
    <t>*</t>
  </si>
  <si>
    <t>Other investment</t>
  </si>
  <si>
    <t>Investment in associate</t>
  </si>
  <si>
    <t>Property, plant and equipment</t>
  </si>
  <si>
    <t>Non-current assets</t>
  </si>
  <si>
    <t xml:space="preserve">ASSETS </t>
  </si>
  <si>
    <t>RM'000</t>
  </si>
  <si>
    <t>(AUDITED)</t>
  </si>
  <si>
    <t>(UNAUDITED)</t>
  </si>
  <si>
    <t>(The figures have not been audited)</t>
  </si>
  <si>
    <t>CONDENSED CONSOLIDATED BALANCE SHEET</t>
  </si>
  <si>
    <t>(Incorporated in Malaysia)</t>
  </si>
  <si>
    <t>(Company No : 612797-T)</t>
  </si>
  <si>
    <t>KARYON INDUSTRIES BERHAD</t>
  </si>
  <si>
    <t>N/A</t>
  </si>
  <si>
    <t>Dividend per share (sen)</t>
  </si>
  <si>
    <t xml:space="preserve">  Diluted</t>
  </si>
  <si>
    <t xml:space="preserve">  Basic</t>
  </si>
  <si>
    <t>Earnings per share (sen)</t>
  </si>
  <si>
    <t>shares in issue ('000)</t>
  </si>
  <si>
    <t>Weighted average number of</t>
  </si>
  <si>
    <t>TAX EXPENSE</t>
  </si>
  <si>
    <t>PROFIT BEFORE TAX</t>
  </si>
  <si>
    <t>FINANCE COSTS</t>
  </si>
  <si>
    <t>OTHER EXPENSES</t>
  </si>
  <si>
    <t>DISTRIBUTION COSTS</t>
  </si>
  <si>
    <t>OTHER INCOME</t>
  </si>
  <si>
    <t>GROSS PROFIT</t>
  </si>
  <si>
    <t>COST OF SALES</t>
  </si>
  <si>
    <t xml:space="preserve">TO DATE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</si>
  <si>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</si>
  <si>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</si>
  <si>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</si>
  <si>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</si>
  <si>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</si>
  <si>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</si>
  <si>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</si>
  <si>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>CONDENSED CONSOLIDATED INCOME STATEMENT</t>
  </si>
  <si>
    <t>Net profit for the period</t>
  </si>
  <si>
    <t>Exercise of ESOS options</t>
  </si>
  <si>
    <t xml:space="preserve">PROFITS </t>
  </si>
  <si>
    <t>PREMIUM</t>
  </si>
  <si>
    <t>CAPITAL</t>
  </si>
  <si>
    <t>TOTAL</t>
  </si>
  <si>
    <t>RETAINED</t>
  </si>
  <si>
    <t xml:space="preserve">SHARE </t>
  </si>
  <si>
    <t>CONDENSED CONSOLIDATED STATEMENT OF CHANGES IN EQUITY</t>
  </si>
  <si>
    <t>Less: Fixed deposits pledged to financial instituitions</t>
  </si>
  <si>
    <t>Bank overdraft</t>
  </si>
  <si>
    <t>Deposits with financial institutions</t>
  </si>
  <si>
    <t xml:space="preserve">    Cash and cash equivalents included in the cash flow statements comprise of the following: </t>
  </si>
  <si>
    <t>2) Cash and cash equivalents</t>
  </si>
  <si>
    <t xml:space="preserve">    Cash payments on purchase of property, plant and equipment</t>
  </si>
  <si>
    <t>1) Purchase of property, plant and equipment</t>
  </si>
  <si>
    <t>Notes:</t>
  </si>
  <si>
    <t>CASH AND CASH EQUIVALENTS</t>
  </si>
  <si>
    <t>Repayment of hire purchase creditors</t>
  </si>
  <si>
    <t>Repayment of trust receipts</t>
  </si>
  <si>
    <t>CASH FLOWS FROM FINANCING ACTIVITIES</t>
  </si>
  <si>
    <t>NET CASH USED IN INVESTING ACTIVITIES</t>
  </si>
  <si>
    <t>Purchase of property, plant and equipment (Note 1)</t>
  </si>
  <si>
    <t>Interest received</t>
  </si>
  <si>
    <t>CASH FLOWS FROM INVESTING ACTIVITIES</t>
  </si>
  <si>
    <t>Tax paid</t>
  </si>
  <si>
    <t>Interest paid</t>
  </si>
  <si>
    <t>Net changes in current liabilities</t>
  </si>
  <si>
    <t>Net changes in current assets</t>
  </si>
  <si>
    <t>Operating profit before working capital changes</t>
  </si>
  <si>
    <t>Interest income</t>
  </si>
  <si>
    <t>Interest expenses</t>
  </si>
  <si>
    <t>Depreciation</t>
  </si>
  <si>
    <t>Adjustments for:</t>
  </si>
  <si>
    <t>Profit before tax</t>
  </si>
  <si>
    <t>CASH FLOWS FROM OPERATING ACTIVITIES</t>
  </si>
  <si>
    <t>CONDENSED CONSOLIDATED CASH FLOW STATEMENT</t>
  </si>
  <si>
    <t>REVENUE</t>
  </si>
  <si>
    <t>Attributable to:</t>
  </si>
  <si>
    <t>Minority interest</t>
  </si>
  <si>
    <t>ADMINISTRATIVE EXPENSES</t>
  </si>
  <si>
    <t>AT BEGINNING OF THE FINANCIAL PERIOD</t>
  </si>
  <si>
    <t>NET PROFIT FOR THE PERIOD</t>
  </si>
  <si>
    <t>Equity holders of the parent Company</t>
  </si>
  <si>
    <t>Investment in an associated company</t>
  </si>
  <si>
    <t>Tax liabilities</t>
  </si>
  <si>
    <t xml:space="preserve">Proceeds from issuance of shares - ESOS </t>
  </si>
  <si>
    <t>EQUIVALENT</t>
  </si>
  <si>
    <t>FINANCIAL PERIOD (Note 2)</t>
  </si>
  <si>
    <t>CASH AND CASH EQUIVALENT AT END OF THE</t>
  </si>
  <si>
    <t>PERIOD TO DATE</t>
  </si>
  <si>
    <t xml:space="preserve">FINANCIAL </t>
  </si>
  <si>
    <t>Placement in fixed deposits</t>
  </si>
  <si>
    <t>SHARE OF PROFIT IN AN ASSOCIATED</t>
  </si>
  <si>
    <t xml:space="preserve">  COMPANY</t>
  </si>
  <si>
    <t>Share of profit in an associated company</t>
  </si>
  <si>
    <t>CASH GENERATED FROM OPERATIONS</t>
  </si>
  <si>
    <t>NET CASH FROM OPERATING ACTIVITIES</t>
  </si>
  <si>
    <t>As at 31/12/06</t>
  </si>
  <si>
    <t>RESERVE</t>
  </si>
  <si>
    <t>TOTAL EQUITY</t>
  </si>
  <si>
    <t>TOTAL LIABILITIES</t>
  </si>
  <si>
    <t>31/3/2007</t>
  </si>
  <si>
    <t xml:space="preserve">SHARE OF LOSS IN A JOINTLY </t>
  </si>
  <si>
    <t xml:space="preserve">  CONTROLLED ENTITY</t>
  </si>
  <si>
    <t>Investment in a jointly controlled entity</t>
  </si>
  <si>
    <t>Amount owing by a jointly controlled entity</t>
  </si>
  <si>
    <t>As at 31/3/07</t>
  </si>
  <si>
    <t>AS AT 31 MARCH 2007</t>
  </si>
  <si>
    <t>FOR THE 1ST QUARTER ENDED 31 MARCH 2007</t>
  </si>
  <si>
    <t>Quarter ended 31 March 2007</t>
  </si>
  <si>
    <t>Balance as at 01.01.2007</t>
  </si>
  <si>
    <t>Issuance of warrants</t>
  </si>
  <si>
    <t>Balance as at 31.3.2007</t>
  </si>
  <si>
    <t xml:space="preserve">WARRANT </t>
  </si>
  <si>
    <t>Share of loss in a jointly controlled entity</t>
  </si>
  <si>
    <t>Drawdown of bankers' acceptances</t>
  </si>
  <si>
    <t>Drawdown of term loans</t>
  </si>
  <si>
    <t>Repayment of term loans</t>
  </si>
  <si>
    <t>Net proceeds from rights issue of warrants</t>
  </si>
  <si>
    <t xml:space="preserve">    Less: Financed by hire purchase arrangement</t>
  </si>
  <si>
    <t xml:space="preserve">NET INCREASE IN CASH AND CASH </t>
  </si>
  <si>
    <t>PERIOD  *</t>
  </si>
  <si>
    <t>PERIOD *</t>
  </si>
  <si>
    <t>NET CASH FROM FINANCING ACTIVITIES</t>
  </si>
  <si>
    <t>* No comparative figures for the preceding year corresponding quarter/period are presented as the KIB Group had changed its financial year end from</t>
  </si>
  <si>
    <t>ended 31 March 2006.</t>
  </si>
  <si>
    <t>For further information, please refer to Appendices I to IV, which represent the financial results for the fourth quarter ended 31 March 2006.</t>
  </si>
  <si>
    <t>QUARTER *</t>
  </si>
  <si>
    <t>ending 31 December 2007 while the 3 months financial period ended 31 March 2006 represented the fourth quarter result for the financial year</t>
  </si>
  <si>
    <t xml:space="preserve">(The unaudited Condensed Consolidated Income Statement should be read in conjunction with the audited financial statements for the financial year ended </t>
  </si>
  <si>
    <t xml:space="preserve">(The unaudited Condensed Consolidated Balance Sheet should be read in conjunction with the audited financial statements for the </t>
  </si>
  <si>
    <t>the 3 months financial period ended 31 March 2006 represented the fourth quarter result for the financial year ended 31 March 2006.</t>
  </si>
  <si>
    <t xml:space="preserve">(The unaudited Condensed Consolidated Statement of Changes in Equity should be read in conjunction with the audited financial statements for the </t>
  </si>
  <si>
    <t>31 March to 31 December . The 3 months financial period ended 31 March 2007 represent the 1st quarter result for the financial year</t>
  </si>
  <si>
    <t>* No comparative figures are presented as the KIB Group had changed its financial year end from 31 March to 31 December .</t>
  </si>
  <si>
    <t>The 3 months financial period ended 31 March 2007 represent the 1st quarter result for the financial year ending 31 December 2007 while</t>
  </si>
  <si>
    <t>* No comparative figures are presented as the KIB Group had changed its financial year end from 31 March to 31 December.</t>
  </si>
  <si>
    <t>the 3 months finanical period ended 31 March 2006 represented the fourth quarter result for the financial year ended 31 March 2006.</t>
  </si>
  <si>
    <t xml:space="preserve">(The unaudited Condensed Consolidated Cash Flow Statement should be read in conjunction with the audited financial statement for the financial year </t>
  </si>
  <si>
    <t>31 December 2006 and the accompanying explanatory notes attached to this interim financial statements on page 5-11)</t>
  </si>
  <si>
    <t>financial year ended 31 December 2006 and the accompanying explanatory notes attached to this interim financial statements on page 5-11)</t>
  </si>
  <si>
    <t>ended 31 December 2006 and the accompanying explanatory notes attached to this interim financial statements on page 5-11)</t>
  </si>
  <si>
    <t>ATTRIBUTABLE TO THE EQUITY HOLDERS OF THE PARENT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</si>
</sst>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000_);_(* \(#,##0.0000\);_(* &quot;-&quot;??_);_(@_)"/>
    <numFmt numFmtId="182" formatCode="_(* #,##0.0_);_(* \(#,##0.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80" fontId="3" fillId="0" borderId="1" xfId="15" applyNumberFormat="1" applyFont="1" applyFill="1" applyBorder="1" applyAlignment="1">
      <alignment/>
    </xf>
    <xf numFmtId="180" fontId="3" fillId="0" borderId="2" xfId="15" applyNumberFormat="1" applyFont="1" applyFill="1" applyBorder="1" applyAlignment="1">
      <alignment/>
    </xf>
    <xf numFmtId="180" fontId="3" fillId="0" borderId="3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 quotePrefix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79" fontId="3" fillId="0" borderId="0" xfId="15" applyFont="1" applyFill="1" applyAlignment="1">
      <alignment/>
    </xf>
    <xf numFmtId="180" fontId="3" fillId="0" borderId="0" xfId="0" applyNumberFormat="1" applyFont="1" applyFill="1" applyAlignment="1">
      <alignment/>
    </xf>
    <xf numFmtId="180" fontId="3" fillId="0" borderId="4" xfId="15" applyNumberFormat="1" applyFont="1" applyFill="1" applyBorder="1" applyAlignment="1">
      <alignment/>
    </xf>
    <xf numFmtId="180" fontId="3" fillId="0" borderId="5" xfId="15" applyNumberFormat="1" applyFont="1" applyFill="1" applyBorder="1" applyAlignment="1">
      <alignment/>
    </xf>
    <xf numFmtId="180" fontId="3" fillId="0" borderId="6" xfId="15" applyNumberFormat="1" applyFont="1" applyFill="1" applyBorder="1" applyAlignment="1">
      <alignment/>
    </xf>
    <xf numFmtId="180" fontId="3" fillId="0" borderId="7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3" fillId="0" borderId="0" xfId="15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quotePrefix="1">
      <alignment horizontal="right"/>
    </xf>
    <xf numFmtId="179" fontId="4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37" fontId="4" fillId="0" borderId="9" xfId="0" applyNumberFormat="1" applyFont="1" applyFill="1" applyBorder="1" applyAlignment="1">
      <alignment horizontal="center"/>
    </xf>
    <xf numFmtId="37" fontId="4" fillId="0" borderId="1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7" fontId="3" fillId="0" borderId="4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177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7" fontId="3" fillId="0" borderId="8" xfId="0" applyNumberFormat="1" applyFont="1" applyFill="1" applyBorder="1" applyAlignment="1">
      <alignment/>
    </xf>
    <xf numFmtId="15" fontId="3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80" fontId="3" fillId="0" borderId="1" xfId="15" applyNumberFormat="1" applyFont="1" applyFill="1" applyBorder="1" applyAlignment="1">
      <alignment horizontal="right"/>
    </xf>
    <xf numFmtId="180" fontId="3" fillId="0" borderId="6" xfId="15" applyNumberFormat="1" applyFont="1" applyFill="1" applyBorder="1" applyAlignment="1">
      <alignment horizontal="right"/>
    </xf>
    <xf numFmtId="180" fontId="3" fillId="0" borderId="2" xfId="15" applyNumberFormat="1" applyFont="1" applyFill="1" applyBorder="1" applyAlignment="1">
      <alignment horizontal="right"/>
    </xf>
    <xf numFmtId="180" fontId="3" fillId="0" borderId="7" xfId="15" applyNumberFormat="1" applyFont="1" applyFill="1" applyBorder="1" applyAlignment="1">
      <alignment horizontal="right"/>
    </xf>
    <xf numFmtId="180" fontId="3" fillId="0" borderId="3" xfId="15" applyNumberFormat="1" applyFont="1" applyFill="1" applyBorder="1" applyAlignment="1">
      <alignment horizontal="right"/>
    </xf>
    <xf numFmtId="180" fontId="3" fillId="0" borderId="0" xfId="15" applyNumberFormat="1" applyFont="1" applyFill="1" applyBorder="1" applyAlignment="1">
      <alignment/>
    </xf>
    <xf numFmtId="14" fontId="4" fillId="0" borderId="0" xfId="0" applyNumberFormat="1" applyFont="1" applyFill="1" applyAlignment="1" quotePrefix="1">
      <alignment horizontal="center"/>
    </xf>
    <xf numFmtId="180" fontId="3" fillId="0" borderId="0" xfId="15" applyNumberFormat="1" applyFont="1" applyFill="1" applyAlignment="1">
      <alignment horizontal="center"/>
    </xf>
    <xf numFmtId="180" fontId="3" fillId="0" borderId="12" xfId="15" applyNumberFormat="1" applyFont="1" applyFill="1" applyBorder="1" applyAlignment="1">
      <alignment/>
    </xf>
    <xf numFmtId="180" fontId="3" fillId="0" borderId="12" xfId="15" applyNumberFormat="1" applyFont="1" applyFill="1" applyBorder="1" applyAlignment="1">
      <alignment horizontal="center"/>
    </xf>
    <xf numFmtId="180" fontId="3" fillId="0" borderId="0" xfId="15" applyNumberFormat="1" applyFont="1" applyFill="1" applyAlignment="1">
      <alignment horizontal="right"/>
    </xf>
    <xf numFmtId="180" fontId="3" fillId="0" borderId="13" xfId="15" applyNumberFormat="1" applyFont="1" applyFill="1" applyBorder="1" applyAlignment="1">
      <alignment/>
    </xf>
    <xf numFmtId="180" fontId="3" fillId="0" borderId="14" xfId="15" applyNumberFormat="1" applyFont="1" applyFill="1" applyBorder="1" applyAlignment="1">
      <alignment/>
    </xf>
    <xf numFmtId="180" fontId="4" fillId="0" borderId="0" xfId="15" applyNumberFormat="1" applyFont="1" applyFill="1" applyAlignment="1">
      <alignment horizontal="center"/>
    </xf>
    <xf numFmtId="180" fontId="3" fillId="0" borderId="11" xfId="15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9" fontId="4" fillId="0" borderId="0" xfId="15" applyFont="1" applyFill="1" applyAlignment="1">
      <alignment/>
    </xf>
    <xf numFmtId="179" fontId="3" fillId="0" borderId="0" xfId="15" applyFont="1" applyFill="1" applyAlignment="1">
      <alignment/>
    </xf>
    <xf numFmtId="179" fontId="3" fillId="0" borderId="0" xfId="15" applyFont="1" applyFill="1" applyAlignment="1">
      <alignment horizontal="left" indent="2"/>
    </xf>
    <xf numFmtId="179" fontId="3" fillId="0" borderId="0" xfId="15" applyFont="1" applyFill="1" applyBorder="1" applyAlignment="1">
      <alignment/>
    </xf>
    <xf numFmtId="180" fontId="3" fillId="0" borderId="1" xfId="15" applyNumberFormat="1" applyFont="1" applyFill="1" applyBorder="1" applyAlignment="1">
      <alignment horizontal="center"/>
    </xf>
    <xf numFmtId="180" fontId="3" fillId="0" borderId="3" xfId="15" applyNumberFormat="1" applyFont="1" applyFill="1" applyBorder="1" applyAlignment="1">
      <alignment horizontal="center"/>
    </xf>
    <xf numFmtId="180" fontId="3" fillId="0" borderId="6" xfId="15" applyNumberFormat="1" applyFont="1" applyFill="1" applyBorder="1" applyAlignment="1">
      <alignment horizontal="center"/>
    </xf>
    <xf numFmtId="180" fontId="3" fillId="0" borderId="14" xfId="15" applyNumberFormat="1" applyFont="1" applyFill="1" applyBorder="1" applyAlignment="1">
      <alignment horizontal="center"/>
    </xf>
    <xf numFmtId="179" fontId="6" fillId="0" borderId="0" xfId="15" applyFont="1" applyFill="1" applyBorder="1" applyAlignment="1">
      <alignment/>
    </xf>
    <xf numFmtId="179" fontId="4" fillId="0" borderId="0" xfId="15" applyFont="1" applyFill="1" applyBorder="1" applyAlignment="1">
      <alignment/>
    </xf>
    <xf numFmtId="179" fontId="3" fillId="0" borderId="0" xfId="15" applyFont="1" applyFill="1" applyBorder="1" applyAlignment="1">
      <alignment horizontal="center"/>
    </xf>
    <xf numFmtId="179" fontId="4" fillId="0" borderId="0" xfId="15" applyFont="1" applyFill="1" applyBorder="1" applyAlignment="1">
      <alignment horizontal="left"/>
    </xf>
    <xf numFmtId="179" fontId="7" fillId="0" borderId="0" xfId="15" applyFont="1" applyFill="1" applyAlignment="1">
      <alignment/>
    </xf>
    <xf numFmtId="37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4" fontId="4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shrinkToFit="1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75" zoomScaleNormal="75" workbookViewId="0" topLeftCell="A28">
      <selection activeCell="B55" sqref="B55"/>
    </sheetView>
  </sheetViews>
  <sheetFormatPr defaultColWidth="9.140625" defaultRowHeight="12.75"/>
  <cols>
    <col min="1" max="1" width="3.00390625" style="17" customWidth="1"/>
    <col min="2" max="4" width="9.140625" style="5" customWidth="1"/>
    <col min="5" max="5" width="13.28125" style="5" customWidth="1"/>
    <col min="6" max="6" width="16.57421875" style="5" customWidth="1"/>
    <col min="7" max="7" width="20.7109375" style="5" bestFit="1" customWidth="1"/>
    <col min="8" max="8" width="9.421875" style="5" customWidth="1"/>
    <col min="9" max="9" width="17.28125" style="5" customWidth="1"/>
    <col min="10" max="10" width="20.7109375" style="5" bestFit="1" customWidth="1"/>
    <col min="11" max="11" width="9.140625" style="5" customWidth="1"/>
    <col min="12" max="12" width="7.7109375" style="5" bestFit="1" customWidth="1"/>
    <col min="13" max="16384" width="9.140625" style="5" customWidth="1"/>
  </cols>
  <sheetData>
    <row r="1" ht="15.75">
      <c r="A1" s="71" t="s">
        <v>38</v>
      </c>
    </row>
    <row r="2" ht="15.75">
      <c r="A2" s="17" t="s">
        <v>37</v>
      </c>
    </row>
    <row r="3" ht="15.75">
      <c r="A3" s="17" t="s">
        <v>36</v>
      </c>
    </row>
    <row r="5" ht="15.75">
      <c r="A5" s="71" t="s">
        <v>62</v>
      </c>
    </row>
    <row r="6" ht="15.75">
      <c r="A6" s="71" t="s">
        <v>132</v>
      </c>
    </row>
    <row r="7" ht="15.75">
      <c r="A7" s="71" t="s">
        <v>34</v>
      </c>
    </row>
    <row r="9" spans="6:10" ht="15.75">
      <c r="F9" s="6" t="s">
        <v>61</v>
      </c>
      <c r="G9" s="6"/>
      <c r="H9" s="7"/>
      <c r="I9" s="6" t="s">
        <v>60</v>
      </c>
      <c r="J9" s="6"/>
    </row>
    <row r="10" spans="6:10" ht="15.75">
      <c r="F10" s="8"/>
      <c r="G10" s="8"/>
      <c r="H10" s="7"/>
      <c r="I10" s="8"/>
      <c r="J10" s="8"/>
    </row>
    <row r="11" spans="6:10" ht="15.75">
      <c r="F11" s="9" t="s">
        <v>59</v>
      </c>
      <c r="G11" s="9" t="s">
        <v>58</v>
      </c>
      <c r="H11" s="7"/>
      <c r="I11" s="9" t="s">
        <v>59</v>
      </c>
      <c r="J11" s="9" t="s">
        <v>58</v>
      </c>
    </row>
    <row r="12" spans="6:10" ht="15.75">
      <c r="F12" s="10" t="s">
        <v>57</v>
      </c>
      <c r="G12" s="10" t="s">
        <v>56</v>
      </c>
      <c r="H12" s="7"/>
      <c r="I12" s="10" t="s">
        <v>57</v>
      </c>
      <c r="J12" s="10" t="s">
        <v>56</v>
      </c>
    </row>
    <row r="13" spans="6:10" ht="15.75">
      <c r="F13" s="10" t="s">
        <v>55</v>
      </c>
      <c r="G13" s="10" t="s">
        <v>151</v>
      </c>
      <c r="H13" s="7"/>
      <c r="I13" s="10" t="s">
        <v>54</v>
      </c>
      <c r="J13" s="10" t="s">
        <v>146</v>
      </c>
    </row>
    <row r="14" spans="6:11" ht="15.75">
      <c r="F14" s="11" t="s">
        <v>125</v>
      </c>
      <c r="G14" s="89"/>
      <c r="H14" s="12"/>
      <c r="I14" s="11" t="s">
        <v>125</v>
      </c>
      <c r="J14" s="12"/>
      <c r="K14" s="88"/>
    </row>
    <row r="15" spans="6:10" ht="15.75">
      <c r="F15" s="13" t="s">
        <v>31</v>
      </c>
      <c r="G15" s="13" t="s">
        <v>31</v>
      </c>
      <c r="H15" s="14"/>
      <c r="I15" s="13" t="s">
        <v>31</v>
      </c>
      <c r="J15" s="13" t="s">
        <v>31</v>
      </c>
    </row>
    <row r="16" spans="6:10" ht="15.75">
      <c r="F16" s="15"/>
      <c r="G16" s="15"/>
      <c r="I16" s="15"/>
      <c r="J16" s="15"/>
    </row>
    <row r="17" spans="6:10" ht="15.75">
      <c r="F17" s="16"/>
      <c r="G17" s="16"/>
      <c r="I17" s="16"/>
      <c r="J17" s="16"/>
    </row>
    <row r="18" spans="1:10" ht="15.75">
      <c r="A18" s="17" t="s">
        <v>100</v>
      </c>
      <c r="F18" s="1">
        <v>12907</v>
      </c>
      <c r="G18" s="75" t="s">
        <v>39</v>
      </c>
      <c r="H18" s="18"/>
      <c r="I18" s="1">
        <v>12907</v>
      </c>
      <c r="J18" s="75" t="s">
        <v>39</v>
      </c>
    </row>
    <row r="19" spans="6:10" ht="15.75">
      <c r="F19" s="1"/>
      <c r="G19" s="1"/>
      <c r="I19" s="1"/>
      <c r="J19" s="1"/>
    </row>
    <row r="20" spans="1:10" ht="15.75">
      <c r="A20" s="17" t="s">
        <v>53</v>
      </c>
      <c r="F20" s="1">
        <v>-11125</v>
      </c>
      <c r="G20" s="75" t="s">
        <v>39</v>
      </c>
      <c r="H20" s="18"/>
      <c r="I20" s="1">
        <v>-11125</v>
      </c>
      <c r="J20" s="75" t="s">
        <v>39</v>
      </c>
    </row>
    <row r="21" spans="6:10" ht="15.75">
      <c r="F21" s="2"/>
      <c r="G21" s="2"/>
      <c r="I21" s="2"/>
      <c r="J21" s="2"/>
    </row>
    <row r="22" spans="1:10" ht="15.75">
      <c r="A22" s="17" t="s">
        <v>52</v>
      </c>
      <c r="F22" s="1">
        <f>+F18+F20</f>
        <v>1782</v>
      </c>
      <c r="G22" s="75" t="s">
        <v>39</v>
      </c>
      <c r="H22" s="18"/>
      <c r="I22" s="1">
        <f>+I18+I20</f>
        <v>1782</v>
      </c>
      <c r="J22" s="75" t="s">
        <v>39</v>
      </c>
    </row>
    <row r="23" spans="6:10" ht="15.75">
      <c r="F23" s="1"/>
      <c r="G23" s="1"/>
      <c r="I23" s="1"/>
      <c r="J23" s="1"/>
    </row>
    <row r="24" spans="1:10" ht="15.75">
      <c r="A24" s="17" t="s">
        <v>51</v>
      </c>
      <c r="F24" s="1">
        <v>40</v>
      </c>
      <c r="G24" s="75" t="s">
        <v>39</v>
      </c>
      <c r="H24" s="18"/>
      <c r="I24" s="1">
        <v>40</v>
      </c>
      <c r="J24" s="75" t="s">
        <v>39</v>
      </c>
    </row>
    <row r="25" spans="6:10" ht="15.75">
      <c r="F25" s="1"/>
      <c r="G25" s="1"/>
      <c r="I25" s="1"/>
      <c r="J25" s="1"/>
    </row>
    <row r="26" spans="1:10" ht="15.75">
      <c r="A26" s="17" t="s">
        <v>50</v>
      </c>
      <c r="F26" s="1">
        <v>-264</v>
      </c>
      <c r="G26" s="75" t="s">
        <v>39</v>
      </c>
      <c r="H26" s="18"/>
      <c r="I26" s="1">
        <v>-264</v>
      </c>
      <c r="J26" s="75" t="s">
        <v>39</v>
      </c>
    </row>
    <row r="27" spans="6:10" ht="15.75">
      <c r="F27" s="1"/>
      <c r="G27" s="1"/>
      <c r="I27" s="1"/>
      <c r="J27" s="1"/>
    </row>
    <row r="28" spans="1:10" ht="15.75">
      <c r="A28" s="17" t="s">
        <v>103</v>
      </c>
      <c r="F28" s="1">
        <v>-642</v>
      </c>
      <c r="G28" s="75" t="s">
        <v>39</v>
      </c>
      <c r="H28" s="18"/>
      <c r="I28" s="1">
        <v>-642</v>
      </c>
      <c r="J28" s="75" t="s">
        <v>39</v>
      </c>
    </row>
    <row r="29" spans="6:10" ht="15.75">
      <c r="F29" s="1"/>
      <c r="G29" s="1"/>
      <c r="I29" s="1"/>
      <c r="J29" s="1"/>
    </row>
    <row r="30" spans="1:10" ht="15.75">
      <c r="A30" s="17" t="s">
        <v>49</v>
      </c>
      <c r="F30" s="1">
        <v>-13</v>
      </c>
      <c r="G30" s="75" t="s">
        <v>39</v>
      </c>
      <c r="H30" s="18"/>
      <c r="I30" s="1">
        <v>-13</v>
      </c>
      <c r="J30" s="75" t="s">
        <v>39</v>
      </c>
    </row>
    <row r="31" spans="6:10" ht="15.75">
      <c r="F31" s="1"/>
      <c r="G31" s="1"/>
      <c r="I31" s="1"/>
      <c r="J31" s="1"/>
    </row>
    <row r="32" spans="1:10" ht="15.75">
      <c r="A32" s="17" t="s">
        <v>48</v>
      </c>
      <c r="F32" s="1">
        <v>-136</v>
      </c>
      <c r="G32" s="75" t="s">
        <v>39</v>
      </c>
      <c r="H32" s="18"/>
      <c r="I32" s="1">
        <v>-136</v>
      </c>
      <c r="J32" s="75" t="s">
        <v>39</v>
      </c>
    </row>
    <row r="33" spans="6:10" ht="15.75">
      <c r="F33" s="1"/>
      <c r="G33" s="1"/>
      <c r="I33" s="1"/>
      <c r="J33" s="1"/>
    </row>
    <row r="34" spans="1:10" ht="15.75">
      <c r="A34" s="17" t="s">
        <v>116</v>
      </c>
      <c r="F34" s="1"/>
      <c r="G34" s="1"/>
      <c r="H34" s="18"/>
      <c r="I34" s="1"/>
      <c r="J34" s="1"/>
    </row>
    <row r="35" spans="1:10" ht="15.75">
      <c r="A35" s="17" t="s">
        <v>117</v>
      </c>
      <c r="F35" s="1">
        <v>62</v>
      </c>
      <c r="G35" s="75" t="s">
        <v>39</v>
      </c>
      <c r="I35" s="1">
        <v>62</v>
      </c>
      <c r="J35" s="75" t="s">
        <v>39</v>
      </c>
    </row>
    <row r="36" spans="6:10" ht="15.75">
      <c r="F36" s="1"/>
      <c r="G36" s="1"/>
      <c r="I36" s="1"/>
      <c r="J36" s="1"/>
    </row>
    <row r="37" spans="1:10" ht="15.75">
      <c r="A37" s="17" t="s">
        <v>126</v>
      </c>
      <c r="F37" s="1"/>
      <c r="G37" s="1"/>
      <c r="I37" s="1"/>
      <c r="J37" s="1"/>
    </row>
    <row r="38" spans="1:10" ht="15.75">
      <c r="A38" s="17" t="s">
        <v>127</v>
      </c>
      <c r="F38" s="1">
        <v>-118</v>
      </c>
      <c r="G38" s="75" t="s">
        <v>39</v>
      </c>
      <c r="I38" s="1">
        <v>-118</v>
      </c>
      <c r="J38" s="75" t="s">
        <v>39</v>
      </c>
    </row>
    <row r="39" spans="6:10" ht="15.75">
      <c r="F39" s="2"/>
      <c r="G39" s="2"/>
      <c r="I39" s="2"/>
      <c r="J39" s="2"/>
    </row>
    <row r="40" spans="1:10" ht="15.75">
      <c r="A40" s="17" t="s">
        <v>47</v>
      </c>
      <c r="F40" s="1">
        <f>+SUM(F22:F38)</f>
        <v>711</v>
      </c>
      <c r="G40" s="75" t="s">
        <v>39</v>
      </c>
      <c r="H40" s="18"/>
      <c r="I40" s="1">
        <f>+SUM(I22:I38)</f>
        <v>711</v>
      </c>
      <c r="J40" s="75" t="s">
        <v>39</v>
      </c>
    </row>
    <row r="41" spans="6:10" ht="15.75">
      <c r="F41" s="1"/>
      <c r="G41" s="1"/>
      <c r="I41" s="1"/>
      <c r="J41" s="1"/>
    </row>
    <row r="42" spans="1:10" ht="15.75">
      <c r="A42" s="17" t="s">
        <v>46</v>
      </c>
      <c r="F42" s="1">
        <v>-77</v>
      </c>
      <c r="G42" s="75" t="s">
        <v>39</v>
      </c>
      <c r="H42" s="18"/>
      <c r="I42" s="1">
        <v>-77</v>
      </c>
      <c r="J42" s="75" t="s">
        <v>39</v>
      </c>
    </row>
    <row r="43" spans="6:10" ht="15.75">
      <c r="F43" s="1"/>
      <c r="G43" s="1"/>
      <c r="I43" s="1"/>
      <c r="J43" s="1"/>
    </row>
    <row r="44" spans="1:10" ht="16.5" thickBot="1">
      <c r="A44" s="17" t="s">
        <v>105</v>
      </c>
      <c r="F44" s="3">
        <f>+F40+F42</f>
        <v>634</v>
      </c>
      <c r="G44" s="76" t="s">
        <v>39</v>
      </c>
      <c r="H44" s="18"/>
      <c r="I44" s="3">
        <f>+SUM(I40:I42)</f>
        <v>634</v>
      </c>
      <c r="J44" s="76" t="s">
        <v>39</v>
      </c>
    </row>
    <row r="45" spans="6:10" ht="16.5" thickTop="1">
      <c r="F45" s="19"/>
      <c r="G45" s="20"/>
      <c r="I45" s="19"/>
      <c r="J45" s="20"/>
    </row>
    <row r="46" spans="6:10" ht="15.75">
      <c r="F46" s="1"/>
      <c r="G46" s="21"/>
      <c r="I46" s="1"/>
      <c r="J46" s="21"/>
    </row>
    <row r="47" spans="1:10" ht="15.75">
      <c r="A47" s="17" t="s">
        <v>101</v>
      </c>
      <c r="F47" s="1"/>
      <c r="G47" s="21"/>
      <c r="I47" s="1"/>
      <c r="J47" s="21"/>
    </row>
    <row r="48" spans="2:10" ht="15.75">
      <c r="B48" s="5" t="s">
        <v>106</v>
      </c>
      <c r="F48" s="1">
        <f>+F44</f>
        <v>634</v>
      </c>
      <c r="G48" s="75" t="s">
        <v>39</v>
      </c>
      <c r="I48" s="1">
        <f>+I44</f>
        <v>634</v>
      </c>
      <c r="J48" s="75" t="s">
        <v>39</v>
      </c>
    </row>
    <row r="49" spans="2:10" ht="15.75">
      <c r="B49" s="5" t="s">
        <v>102</v>
      </c>
      <c r="F49" s="1">
        <v>0</v>
      </c>
      <c r="G49" s="77" t="s">
        <v>39</v>
      </c>
      <c r="I49" s="1">
        <v>0</v>
      </c>
      <c r="J49" s="77" t="s">
        <v>39</v>
      </c>
    </row>
    <row r="50" spans="6:10" ht="16.5" thickBot="1">
      <c r="F50" s="3">
        <f>SUM(F48:F49)</f>
        <v>634</v>
      </c>
      <c r="G50" s="76" t="s">
        <v>39</v>
      </c>
      <c r="I50" s="3">
        <f>SUM(I48:I49)</f>
        <v>634</v>
      </c>
      <c r="J50" s="76" t="s">
        <v>39</v>
      </c>
    </row>
    <row r="51" spans="6:10" ht="16.5" thickTop="1">
      <c r="F51" s="2"/>
      <c r="G51" s="22"/>
      <c r="I51" s="2"/>
      <c r="J51" s="22"/>
    </row>
    <row r="52" spans="6:10" ht="15.75">
      <c r="F52" s="23"/>
      <c r="G52" s="23"/>
      <c r="I52" s="23"/>
      <c r="J52" s="23"/>
    </row>
    <row r="54" ht="15.75">
      <c r="A54" s="17" t="s">
        <v>45</v>
      </c>
    </row>
    <row r="55" spans="1:10" ht="15.75">
      <c r="A55" s="17" t="s">
        <v>44</v>
      </c>
      <c r="J55" s="24"/>
    </row>
    <row r="56" spans="1:10" ht="15.75">
      <c r="A56" s="17" t="s">
        <v>42</v>
      </c>
      <c r="F56" s="24">
        <v>179661</v>
      </c>
      <c r="G56" s="26" t="s">
        <v>39</v>
      </c>
      <c r="I56" s="24">
        <v>179661</v>
      </c>
      <c r="J56" s="26" t="s">
        <v>39</v>
      </c>
    </row>
    <row r="57" spans="1:10" ht="15.75">
      <c r="A57" s="17" t="s">
        <v>41</v>
      </c>
      <c r="F57" s="24">
        <v>180184</v>
      </c>
      <c r="G57" s="26" t="s">
        <v>39</v>
      </c>
      <c r="I57" s="24">
        <v>180184</v>
      </c>
      <c r="J57" s="26" t="s">
        <v>39</v>
      </c>
    </row>
    <row r="59" ht="15.75">
      <c r="A59" s="17" t="s">
        <v>43</v>
      </c>
    </row>
    <row r="60" spans="1:10" ht="15.75">
      <c r="A60" s="17" t="s">
        <v>42</v>
      </c>
      <c r="F60" s="17">
        <v>0.35</v>
      </c>
      <c r="G60" s="26" t="s">
        <v>39</v>
      </c>
      <c r="I60" s="17">
        <v>0.35</v>
      </c>
      <c r="J60" s="26" t="s">
        <v>39</v>
      </c>
    </row>
    <row r="61" spans="1:10" ht="15.75">
      <c r="A61" s="17" t="s">
        <v>41</v>
      </c>
      <c r="F61" s="17">
        <v>0.35</v>
      </c>
      <c r="G61" s="26" t="s">
        <v>39</v>
      </c>
      <c r="I61" s="17">
        <v>0.35</v>
      </c>
      <c r="J61" s="26" t="s">
        <v>39</v>
      </c>
    </row>
    <row r="62" ht="15.75">
      <c r="I62" s="25"/>
    </row>
    <row r="63" spans="1:10" ht="15.75">
      <c r="A63" s="17" t="s">
        <v>40</v>
      </c>
      <c r="F63" s="26" t="s">
        <v>39</v>
      </c>
      <c r="G63" s="26" t="s">
        <v>39</v>
      </c>
      <c r="I63" s="26" t="s">
        <v>39</v>
      </c>
      <c r="J63" s="26" t="s">
        <v>39</v>
      </c>
    </row>
    <row r="67" spans="1:10" ht="15.75">
      <c r="A67" s="83"/>
      <c r="J67" s="27"/>
    </row>
    <row r="68" ht="15.75">
      <c r="A68" s="17" t="s">
        <v>148</v>
      </c>
    </row>
    <row r="69" ht="15.75">
      <c r="A69" s="17" t="s">
        <v>157</v>
      </c>
    </row>
    <row r="70" ht="15.75">
      <c r="A70" s="17" t="s">
        <v>152</v>
      </c>
    </row>
    <row r="71" ht="15.75">
      <c r="A71" s="17" t="s">
        <v>149</v>
      </c>
    </row>
    <row r="72" ht="15.75">
      <c r="A72" s="17" t="s">
        <v>150</v>
      </c>
    </row>
    <row r="74" ht="15.75">
      <c r="A74" s="17" t="s">
        <v>153</v>
      </c>
    </row>
    <row r="75" ht="15.75">
      <c r="A75" s="17" t="s">
        <v>163</v>
      </c>
    </row>
  </sheetData>
  <printOptions/>
  <pageMargins left="0.75" right="0.75" top="1" bottom="1" header="0.5" footer="0.5"/>
  <pageSetup fitToHeight="1" fitToWidth="1" horizontalDpi="300" verticalDpi="300" orientation="portrait" paperSize="9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="75" zoomScaleNormal="75" workbookViewId="0" topLeftCell="A25">
      <selection activeCell="B37" sqref="B37"/>
    </sheetView>
  </sheetViews>
  <sheetFormatPr defaultColWidth="9.140625" defaultRowHeight="12.75"/>
  <cols>
    <col min="1" max="1" width="5.140625" style="17" customWidth="1"/>
    <col min="2" max="2" width="61.00390625" style="25" customWidth="1"/>
    <col min="3" max="3" width="0.9921875" style="5" customWidth="1"/>
    <col min="4" max="4" width="18.00390625" style="5" customWidth="1"/>
    <col min="5" max="5" width="3.140625" style="5" customWidth="1"/>
    <col min="6" max="6" width="19.57421875" style="5" customWidth="1"/>
    <col min="7" max="7" width="2.140625" style="5" bestFit="1" customWidth="1"/>
    <col min="8" max="16384" width="9.140625" style="5" customWidth="1"/>
  </cols>
  <sheetData>
    <row r="1" ht="15.75">
      <c r="A1" s="71" t="s">
        <v>38</v>
      </c>
    </row>
    <row r="2" ht="15.75">
      <c r="A2" s="17" t="s">
        <v>37</v>
      </c>
    </row>
    <row r="3" ht="15.75">
      <c r="A3" s="17" t="s">
        <v>36</v>
      </c>
    </row>
    <row r="4" ht="15.75">
      <c r="A4" s="74"/>
    </row>
    <row r="5" spans="1:7" ht="15.75">
      <c r="A5" s="80" t="s">
        <v>35</v>
      </c>
      <c r="B5" s="28"/>
      <c r="C5" s="23"/>
      <c r="D5" s="23"/>
      <c r="E5" s="23"/>
      <c r="F5" s="23"/>
      <c r="G5" s="23"/>
    </row>
    <row r="6" spans="1:7" ht="15.75">
      <c r="A6" s="80" t="s">
        <v>131</v>
      </c>
      <c r="B6" s="28"/>
      <c r="C6" s="23"/>
      <c r="D6" s="23"/>
      <c r="E6" s="23"/>
      <c r="F6" s="23"/>
      <c r="G6" s="23"/>
    </row>
    <row r="7" spans="1:7" ht="15.75">
      <c r="A7" s="80" t="s">
        <v>34</v>
      </c>
      <c r="B7" s="29"/>
      <c r="C7" s="23"/>
      <c r="D7" s="30"/>
      <c r="E7" s="30"/>
      <c r="F7" s="30"/>
      <c r="G7" s="30"/>
    </row>
    <row r="8" spans="1:7" ht="15.75">
      <c r="A8" s="80"/>
      <c r="B8" s="29"/>
      <c r="C8" s="23"/>
      <c r="D8" s="30"/>
      <c r="E8" s="30"/>
      <c r="F8" s="30"/>
      <c r="G8" s="30"/>
    </row>
    <row r="9" spans="1:7" ht="16.5" thickBot="1">
      <c r="A9" s="80"/>
      <c r="B9" s="29"/>
      <c r="C9" s="23"/>
      <c r="D9" s="31" t="s">
        <v>33</v>
      </c>
      <c r="F9" s="31" t="s">
        <v>32</v>
      </c>
      <c r="G9" s="30"/>
    </row>
    <row r="10" spans="1:7" ht="16.5" thickBot="1">
      <c r="A10" s="80"/>
      <c r="B10" s="29"/>
      <c r="C10" s="23"/>
      <c r="D10" s="30"/>
      <c r="E10" s="30"/>
      <c r="F10" s="30"/>
      <c r="G10" s="30"/>
    </row>
    <row r="11" spans="1:8" ht="15.75">
      <c r="A11" s="81"/>
      <c r="B11" s="29"/>
      <c r="C11" s="23"/>
      <c r="D11" s="32" t="s">
        <v>130</v>
      </c>
      <c r="E11" s="30"/>
      <c r="F11" s="32" t="s">
        <v>121</v>
      </c>
      <c r="G11" s="84"/>
      <c r="H11" s="23"/>
    </row>
    <row r="12" spans="1:8" ht="16.5" thickBot="1">
      <c r="A12" s="81"/>
      <c r="B12" s="29"/>
      <c r="C12" s="23"/>
      <c r="D12" s="33" t="s">
        <v>31</v>
      </c>
      <c r="E12" s="30"/>
      <c r="F12" s="33" t="s">
        <v>31</v>
      </c>
      <c r="G12" s="84"/>
      <c r="H12" s="23"/>
    </row>
    <row r="13" spans="1:8" ht="15.75">
      <c r="A13" s="80" t="s">
        <v>30</v>
      </c>
      <c r="C13" s="23"/>
      <c r="D13" s="34"/>
      <c r="E13" s="34"/>
      <c r="F13" s="34"/>
      <c r="G13" s="30"/>
      <c r="H13" s="23"/>
    </row>
    <row r="14" spans="1:8" ht="15.75">
      <c r="A14" s="74"/>
      <c r="B14" s="35" t="s">
        <v>29</v>
      </c>
      <c r="C14" s="23"/>
      <c r="D14" s="34"/>
      <c r="E14" s="34"/>
      <c r="F14" s="34"/>
      <c r="G14" s="30"/>
      <c r="H14" s="23"/>
    </row>
    <row r="15" spans="1:8" ht="15.75">
      <c r="A15" s="81"/>
      <c r="B15" s="29" t="s">
        <v>28</v>
      </c>
      <c r="C15" s="23"/>
      <c r="D15" s="36">
        <v>18808</v>
      </c>
      <c r="E15" s="34"/>
      <c r="F15" s="36">
        <v>17217</v>
      </c>
      <c r="G15" s="30"/>
      <c r="H15" s="23"/>
    </row>
    <row r="16" spans="1:8" ht="15.75">
      <c r="A16" s="81"/>
      <c r="B16" s="29" t="s">
        <v>107</v>
      </c>
      <c r="C16" s="23"/>
      <c r="D16" s="37">
        <v>486</v>
      </c>
      <c r="E16" s="34"/>
      <c r="F16" s="37">
        <v>424</v>
      </c>
      <c r="G16" s="30"/>
      <c r="H16" s="23"/>
    </row>
    <row r="17" spans="1:8" ht="15.75">
      <c r="A17" s="81"/>
      <c r="B17" s="29" t="s">
        <v>128</v>
      </c>
      <c r="C17" s="23"/>
      <c r="D17" s="37">
        <v>1713</v>
      </c>
      <c r="E17" s="34"/>
      <c r="F17" s="37">
        <v>1831</v>
      </c>
      <c r="G17" s="30"/>
      <c r="H17" s="23"/>
    </row>
    <row r="18" spans="1:8" ht="15.75">
      <c r="A18" s="81"/>
      <c r="B18" s="29" t="s">
        <v>26</v>
      </c>
      <c r="C18" s="23"/>
      <c r="D18" s="38" t="s">
        <v>25</v>
      </c>
      <c r="E18" s="34"/>
      <c r="F18" s="38" t="s">
        <v>25</v>
      </c>
      <c r="G18" s="30"/>
      <c r="H18" s="23"/>
    </row>
    <row r="19" spans="1:8" ht="15.75">
      <c r="A19" s="81"/>
      <c r="B19" s="29"/>
      <c r="C19" s="23"/>
      <c r="D19" s="39">
        <f>SUM(D15:D18)</f>
        <v>21007</v>
      </c>
      <c r="E19" s="34"/>
      <c r="F19" s="39">
        <f>SUM(F15:F18)</f>
        <v>19472</v>
      </c>
      <c r="G19" s="30"/>
      <c r="H19" s="23"/>
    </row>
    <row r="20" spans="1:8" ht="15.75">
      <c r="A20" s="81"/>
      <c r="B20" s="29"/>
      <c r="C20" s="23"/>
      <c r="D20" s="34"/>
      <c r="E20" s="34"/>
      <c r="F20" s="34"/>
      <c r="G20" s="30"/>
      <c r="H20" s="23"/>
    </row>
    <row r="21" spans="1:8" ht="15.75">
      <c r="A21" s="74"/>
      <c r="B21" s="35" t="s">
        <v>24</v>
      </c>
      <c r="C21" s="23"/>
      <c r="D21" s="34"/>
      <c r="E21" s="34"/>
      <c r="F21" s="34"/>
      <c r="G21" s="30"/>
      <c r="H21" s="23"/>
    </row>
    <row r="22" spans="1:8" ht="15.75">
      <c r="A22" s="81"/>
      <c r="B22" s="29" t="s">
        <v>23</v>
      </c>
      <c r="C22" s="23"/>
      <c r="D22" s="36">
        <v>6530</v>
      </c>
      <c r="E22" s="34"/>
      <c r="F22" s="36">
        <v>5273</v>
      </c>
      <c r="G22" s="30"/>
      <c r="H22" s="23"/>
    </row>
    <row r="23" spans="1:8" ht="15.75">
      <c r="A23" s="81"/>
      <c r="B23" s="29" t="s">
        <v>22</v>
      </c>
      <c r="C23" s="23"/>
      <c r="D23" s="37">
        <v>10583</v>
      </c>
      <c r="E23" s="34"/>
      <c r="F23" s="37">
        <v>10511</v>
      </c>
      <c r="G23" s="30"/>
      <c r="H23" s="23"/>
    </row>
    <row r="24" spans="1:8" ht="15.75">
      <c r="A24" s="81"/>
      <c r="B24" s="29" t="s">
        <v>21</v>
      </c>
      <c r="C24" s="23"/>
      <c r="D24" s="37">
        <v>950</v>
      </c>
      <c r="E24" s="34"/>
      <c r="F24" s="37">
        <v>1156</v>
      </c>
      <c r="G24" s="30"/>
      <c r="H24" s="23"/>
    </row>
    <row r="25" spans="1:8" ht="15.75">
      <c r="A25" s="81"/>
      <c r="B25" s="29" t="s">
        <v>129</v>
      </c>
      <c r="C25" s="23"/>
      <c r="D25" s="37">
        <v>3</v>
      </c>
      <c r="E25" s="34"/>
      <c r="F25" s="37">
        <v>3</v>
      </c>
      <c r="G25" s="30"/>
      <c r="H25" s="23"/>
    </row>
    <row r="26" spans="1:8" ht="15.75">
      <c r="A26" s="81"/>
      <c r="B26" s="29" t="s">
        <v>20</v>
      </c>
      <c r="C26" s="23"/>
      <c r="D26" s="37">
        <v>437</v>
      </c>
      <c r="E26" s="34"/>
      <c r="F26" s="37">
        <v>387</v>
      </c>
      <c r="G26" s="30"/>
      <c r="H26" s="23"/>
    </row>
    <row r="27" spans="1:8" ht="15.75">
      <c r="A27" s="81"/>
      <c r="B27" s="29" t="s">
        <v>19</v>
      </c>
      <c r="C27" s="23"/>
      <c r="D27" s="37">
        <v>745</v>
      </c>
      <c r="E27" s="34"/>
      <c r="F27" s="37">
        <v>674</v>
      </c>
      <c r="G27" s="30"/>
      <c r="H27" s="23"/>
    </row>
    <row r="28" spans="1:8" ht="15.75">
      <c r="A28" s="81"/>
      <c r="B28" s="29" t="s">
        <v>18</v>
      </c>
      <c r="C28" s="23"/>
      <c r="D28" s="39">
        <v>4513</v>
      </c>
      <c r="E28" s="34"/>
      <c r="F28" s="39">
        <v>1218</v>
      </c>
      <c r="G28" s="30"/>
      <c r="H28" s="23"/>
    </row>
    <row r="29" spans="1:8" ht="15.75">
      <c r="A29" s="81"/>
      <c r="B29" s="29"/>
      <c r="C29" s="23"/>
      <c r="D29" s="39">
        <f>SUM(D22:D28)</f>
        <v>23761</v>
      </c>
      <c r="E29" s="34"/>
      <c r="F29" s="39">
        <f>SUM(F22:F28)</f>
        <v>19222</v>
      </c>
      <c r="G29" s="30"/>
      <c r="H29" s="23"/>
    </row>
    <row r="30" spans="1:8" ht="15.75">
      <c r="A30" s="81"/>
      <c r="B30" s="29"/>
      <c r="C30" s="23"/>
      <c r="D30" s="34"/>
      <c r="E30" s="34"/>
      <c r="F30" s="34"/>
      <c r="G30" s="30"/>
      <c r="H30" s="23"/>
    </row>
    <row r="31" spans="1:8" ht="16.5" thickBot="1">
      <c r="A31" s="82" t="s">
        <v>17</v>
      </c>
      <c r="B31" s="29"/>
      <c r="C31" s="23"/>
      <c r="D31" s="40">
        <f>+D29+D19</f>
        <v>44768</v>
      </c>
      <c r="E31" s="34"/>
      <c r="F31" s="40">
        <f>+F29+F19</f>
        <v>38694</v>
      </c>
      <c r="G31" s="30"/>
      <c r="H31" s="23"/>
    </row>
    <row r="32" spans="1:8" ht="16.5" thickTop="1">
      <c r="A32" s="81"/>
      <c r="B32" s="35"/>
      <c r="C32" s="23"/>
      <c r="D32" s="34"/>
      <c r="E32" s="34"/>
      <c r="F32" s="34"/>
      <c r="G32" s="30"/>
      <c r="H32" s="23"/>
    </row>
    <row r="33" spans="1:8" ht="15.75">
      <c r="A33" s="80" t="s">
        <v>16</v>
      </c>
      <c r="C33" s="23"/>
      <c r="D33" s="34"/>
      <c r="E33" s="34"/>
      <c r="F33" s="34"/>
      <c r="G33" s="30"/>
      <c r="H33" s="23"/>
    </row>
    <row r="34" spans="1:8" ht="15.75">
      <c r="A34" s="81"/>
      <c r="B34" s="35" t="s">
        <v>15</v>
      </c>
      <c r="C34" s="23"/>
      <c r="D34" s="34"/>
      <c r="E34" s="34"/>
      <c r="F34" s="34"/>
      <c r="G34" s="30"/>
      <c r="H34" s="23"/>
    </row>
    <row r="35" spans="1:8" ht="15.75">
      <c r="A35" s="81"/>
      <c r="B35" s="29" t="s">
        <v>14</v>
      </c>
      <c r="C35" s="23"/>
      <c r="D35" s="36">
        <v>17978</v>
      </c>
      <c r="E35" s="34"/>
      <c r="F35" s="36">
        <v>17957</v>
      </c>
      <c r="G35" s="30"/>
      <c r="H35" s="34"/>
    </row>
    <row r="36" spans="1:8" ht="15.75">
      <c r="A36" s="81"/>
      <c r="B36" s="29" t="s">
        <v>13</v>
      </c>
      <c r="C36" s="23"/>
      <c r="D36" s="37">
        <f>374+3368</f>
        <v>3742</v>
      </c>
      <c r="E36" s="34"/>
      <c r="F36" s="37">
        <v>364</v>
      </c>
      <c r="G36" s="30"/>
      <c r="H36" s="23"/>
    </row>
    <row r="37" spans="1:8" ht="15.75">
      <c r="A37" s="81"/>
      <c r="B37" s="29" t="s">
        <v>12</v>
      </c>
      <c r="C37" s="23"/>
      <c r="D37" s="39">
        <v>8907</v>
      </c>
      <c r="E37" s="34"/>
      <c r="F37" s="39">
        <v>8273</v>
      </c>
      <c r="G37" s="30"/>
      <c r="H37" s="23"/>
    </row>
    <row r="38" spans="1:8" ht="15.75">
      <c r="A38" s="81"/>
      <c r="B38" s="35"/>
      <c r="C38" s="23"/>
      <c r="D38" s="34">
        <f>SUM(D35:D37)</f>
        <v>30627</v>
      </c>
      <c r="E38" s="34"/>
      <c r="F38" s="34">
        <f>SUM(F35:F37)</f>
        <v>26594</v>
      </c>
      <c r="G38" s="30"/>
      <c r="H38" s="23"/>
    </row>
    <row r="39" spans="1:7" ht="15.75">
      <c r="A39" s="81"/>
      <c r="B39" s="35"/>
      <c r="C39" s="23"/>
      <c r="D39" s="34"/>
      <c r="E39" s="34"/>
      <c r="F39" s="34"/>
      <c r="G39" s="30"/>
    </row>
    <row r="40" spans="1:7" ht="15.75">
      <c r="A40" s="82" t="s">
        <v>123</v>
      </c>
      <c r="B40" s="35"/>
      <c r="C40" s="23"/>
      <c r="D40" s="69">
        <f>+D38</f>
        <v>30627</v>
      </c>
      <c r="E40" s="34"/>
      <c r="F40" s="69">
        <f>+F38</f>
        <v>26594</v>
      </c>
      <c r="G40" s="30"/>
    </row>
    <row r="41" spans="1:7" ht="15.75">
      <c r="A41" s="81"/>
      <c r="B41" s="35"/>
      <c r="C41" s="23"/>
      <c r="D41" s="34"/>
      <c r="E41" s="34"/>
      <c r="F41" s="34"/>
      <c r="G41" s="30"/>
    </row>
    <row r="42" spans="1:7" ht="15.75">
      <c r="A42" s="81"/>
      <c r="B42" s="35" t="s">
        <v>11</v>
      </c>
      <c r="C42" s="23"/>
      <c r="D42" s="34"/>
      <c r="E42" s="34"/>
      <c r="F42" s="34"/>
      <c r="G42" s="30"/>
    </row>
    <row r="43" spans="1:7" ht="15.75">
      <c r="A43" s="81"/>
      <c r="B43" s="29" t="s">
        <v>10</v>
      </c>
      <c r="C43" s="23"/>
      <c r="D43" s="36">
        <f>154+4363</f>
        <v>4517</v>
      </c>
      <c r="E43" s="34"/>
      <c r="F43" s="36">
        <v>3937</v>
      </c>
      <c r="G43" s="30"/>
    </row>
    <row r="44" spans="1:7" ht="15.75">
      <c r="A44" s="81"/>
      <c r="B44" s="29" t="s">
        <v>9</v>
      </c>
      <c r="C44" s="23"/>
      <c r="D44" s="39">
        <v>559</v>
      </c>
      <c r="E44" s="34"/>
      <c r="F44" s="39">
        <v>559</v>
      </c>
      <c r="G44" s="30"/>
    </row>
    <row r="45" spans="1:7" ht="15.75">
      <c r="A45" s="81"/>
      <c r="B45" s="35"/>
      <c r="C45" s="23"/>
      <c r="D45" s="34">
        <f>SUM(D43:D44)</f>
        <v>5076</v>
      </c>
      <c r="E45" s="34"/>
      <c r="F45" s="34">
        <f>SUM(F43:F44)</f>
        <v>4496</v>
      </c>
      <c r="G45" s="30"/>
    </row>
    <row r="46" spans="1:7" ht="15.75">
      <c r="A46" s="81"/>
      <c r="B46" s="35"/>
      <c r="C46" s="23"/>
      <c r="D46" s="34"/>
      <c r="E46" s="34"/>
      <c r="F46" s="34"/>
      <c r="G46" s="30"/>
    </row>
    <row r="47" spans="1:7" ht="15.75">
      <c r="A47" s="81"/>
      <c r="B47" s="35" t="s">
        <v>8</v>
      </c>
      <c r="C47" s="23"/>
      <c r="D47" s="34"/>
      <c r="E47" s="34"/>
      <c r="F47" s="34"/>
      <c r="G47" s="30"/>
    </row>
    <row r="48" spans="1:7" ht="15.75">
      <c r="A48" s="81"/>
      <c r="B48" s="29" t="s">
        <v>7</v>
      </c>
      <c r="C48" s="23"/>
      <c r="D48" s="36">
        <v>5586</v>
      </c>
      <c r="E48" s="34"/>
      <c r="F48" s="36">
        <v>4635</v>
      </c>
      <c r="G48" s="30"/>
    </row>
    <row r="49" spans="1:7" ht="15.75">
      <c r="A49" s="81"/>
      <c r="B49" s="29" t="s">
        <v>6</v>
      </c>
      <c r="C49" s="23"/>
      <c r="D49" s="37">
        <v>806</v>
      </c>
      <c r="E49" s="34"/>
      <c r="F49" s="37">
        <v>845</v>
      </c>
      <c r="G49" s="30"/>
    </row>
    <row r="50" spans="1:7" ht="15.75">
      <c r="A50" s="81"/>
      <c r="B50" s="29" t="s">
        <v>5</v>
      </c>
      <c r="C50" s="23"/>
      <c r="D50" s="37">
        <v>2615</v>
      </c>
      <c r="E50" s="34"/>
      <c r="F50" s="37">
        <v>2087</v>
      </c>
      <c r="G50" s="30"/>
    </row>
    <row r="51" spans="1:7" ht="15.75">
      <c r="A51" s="81"/>
      <c r="B51" s="29" t="s">
        <v>108</v>
      </c>
      <c r="C51" s="23"/>
      <c r="D51" s="39">
        <v>58</v>
      </c>
      <c r="E51" s="34"/>
      <c r="F51" s="39">
        <v>37</v>
      </c>
      <c r="G51" s="30"/>
    </row>
    <row r="52" spans="1:7" ht="15.75">
      <c r="A52" s="81"/>
      <c r="B52" s="35"/>
      <c r="C52" s="23"/>
      <c r="D52" s="34">
        <f>SUM(D48:D51)</f>
        <v>9065</v>
      </c>
      <c r="E52" s="34"/>
      <c r="F52" s="34">
        <f>SUM(F48:F51)</f>
        <v>7604</v>
      </c>
      <c r="G52" s="30"/>
    </row>
    <row r="53" spans="1:7" ht="15.75">
      <c r="A53" s="81"/>
      <c r="B53" s="35"/>
      <c r="C53" s="23"/>
      <c r="D53" s="34"/>
      <c r="E53" s="34"/>
      <c r="F53" s="34"/>
      <c r="G53" s="30"/>
    </row>
    <row r="54" spans="1:7" ht="15.75">
      <c r="A54" s="82" t="s">
        <v>124</v>
      </c>
      <c r="B54" s="35"/>
      <c r="C54" s="23"/>
      <c r="D54" s="69">
        <f>+D52+D45</f>
        <v>14141</v>
      </c>
      <c r="E54" s="34"/>
      <c r="F54" s="69">
        <f>+F52+F45</f>
        <v>12100</v>
      </c>
      <c r="G54" s="30"/>
    </row>
    <row r="55" spans="1:6" ht="15.75">
      <c r="A55" s="81"/>
      <c r="D55" s="23"/>
      <c r="E55" s="23"/>
      <c r="F55" s="23"/>
    </row>
    <row r="56" spans="1:7" ht="16.5" thickBot="1">
      <c r="A56" s="82" t="s">
        <v>4</v>
      </c>
      <c r="B56" s="35"/>
      <c r="C56" s="23"/>
      <c r="D56" s="40">
        <f>+D54+D40</f>
        <v>44768</v>
      </c>
      <c r="E56" s="34"/>
      <c r="F56" s="40">
        <f>+F54+F40</f>
        <v>38694</v>
      </c>
      <c r="G56" s="41"/>
    </row>
    <row r="57" spans="1:7" ht="16.5" thickTop="1">
      <c r="A57" s="81"/>
      <c r="B57" s="35"/>
      <c r="C57" s="23"/>
      <c r="D57" s="42"/>
      <c r="E57" s="34"/>
      <c r="F57" s="42"/>
      <c r="G57" s="30"/>
    </row>
    <row r="58" spans="1:7" ht="15.75">
      <c r="A58" s="81"/>
      <c r="B58" s="35"/>
      <c r="C58" s="23"/>
      <c r="D58" s="34"/>
      <c r="E58" s="34"/>
      <c r="F58" s="34"/>
      <c r="G58" s="30"/>
    </row>
    <row r="59" spans="1:7" ht="15.75">
      <c r="A59" s="74" t="s">
        <v>3</v>
      </c>
      <c r="C59" s="23"/>
      <c r="D59" s="34"/>
      <c r="E59" s="34"/>
      <c r="F59" s="34"/>
      <c r="G59" s="30"/>
    </row>
    <row r="60" spans="1:7" ht="16.5" thickBot="1">
      <c r="A60" s="74" t="s">
        <v>2</v>
      </c>
      <c r="C60" s="23"/>
      <c r="D60" s="43">
        <f>+D38/(D35*10)</f>
        <v>0.17035821559684058</v>
      </c>
      <c r="E60" s="44"/>
      <c r="F60" s="43">
        <f>+F38/(F35*10)</f>
        <v>0.14809823467171576</v>
      </c>
      <c r="G60" s="45"/>
    </row>
    <row r="61" spans="1:7" ht="15.75">
      <c r="A61" s="81"/>
      <c r="B61" s="29"/>
      <c r="C61" s="23"/>
      <c r="D61" s="34"/>
      <c r="E61" s="34"/>
      <c r="F61" s="34"/>
      <c r="G61" s="30"/>
    </row>
    <row r="62" spans="1:6" ht="15.75">
      <c r="A62" s="74" t="s">
        <v>1</v>
      </c>
      <c r="D62" s="70"/>
      <c r="F62" s="70"/>
    </row>
    <row r="63" ht="15.75">
      <c r="A63" s="74" t="s">
        <v>0</v>
      </c>
    </row>
    <row r="64" ht="15.75">
      <c r="A64" s="74"/>
    </row>
    <row r="65" ht="15.75">
      <c r="A65" s="74"/>
    </row>
    <row r="66" ht="15.75">
      <c r="A66" s="74" t="s">
        <v>154</v>
      </c>
    </row>
    <row r="67" ht="15.75">
      <c r="A67" s="17" t="s">
        <v>164</v>
      </c>
    </row>
    <row r="68" ht="15.75">
      <c r="A68" s="74"/>
    </row>
    <row r="69" ht="15.75">
      <c r="A69" s="74"/>
    </row>
    <row r="70" ht="15.75">
      <c r="A70" s="74"/>
    </row>
    <row r="71" ht="15.75">
      <c r="A71" s="74"/>
    </row>
    <row r="72" ht="15.75">
      <c r="A72" s="74"/>
    </row>
    <row r="73" ht="15.75">
      <c r="A73" s="74"/>
    </row>
    <row r="74" ht="15.75">
      <c r="A74" s="74"/>
    </row>
    <row r="75" ht="15.75">
      <c r="A75" s="74"/>
    </row>
    <row r="76" ht="15.75">
      <c r="A76" s="74"/>
    </row>
  </sheetData>
  <printOptions/>
  <pageMargins left="0.75" right="0.75" top="1" bottom="1" header="0.5" footer="0.5"/>
  <pageSetup fitToHeight="1" fitToWidth="1" horizontalDpi="300" verticalDpi="300" orientation="portrait" scale="62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75" zoomScaleNormal="75" workbookViewId="0" topLeftCell="A1">
      <selection activeCell="H10" sqref="H10"/>
    </sheetView>
  </sheetViews>
  <sheetFormatPr defaultColWidth="9.140625" defaultRowHeight="12.75"/>
  <cols>
    <col min="1" max="1" width="46.421875" style="5" customWidth="1"/>
    <col min="2" max="2" width="11.00390625" style="5" bestFit="1" customWidth="1"/>
    <col min="3" max="3" width="12.140625" style="5" bestFit="1" customWidth="1"/>
    <col min="4" max="4" width="20.57421875" style="5" bestFit="1" customWidth="1"/>
    <col min="5" max="5" width="19.00390625" style="5" bestFit="1" customWidth="1"/>
    <col min="6" max="6" width="17.00390625" style="5" customWidth="1"/>
    <col min="7" max="16384" width="9.140625" style="5" customWidth="1"/>
  </cols>
  <sheetData>
    <row r="1" spans="1:6" ht="15.75">
      <c r="A1" s="4" t="s">
        <v>38</v>
      </c>
      <c r="E1" s="90"/>
      <c r="F1" s="90"/>
    </row>
    <row r="2" spans="1:6" ht="15.75">
      <c r="A2" s="5" t="s">
        <v>37</v>
      </c>
      <c r="E2" s="46"/>
      <c r="F2" s="47"/>
    </row>
    <row r="3" ht="15.75">
      <c r="A3" s="5" t="s">
        <v>36</v>
      </c>
    </row>
    <row r="5" ht="15.75">
      <c r="A5" s="4" t="s">
        <v>71</v>
      </c>
    </row>
    <row r="6" ht="15.75">
      <c r="A6" s="4" t="s">
        <v>132</v>
      </c>
    </row>
    <row r="7" ht="15.75">
      <c r="A7" s="4" t="s">
        <v>34</v>
      </c>
    </row>
    <row r="8" ht="15.75">
      <c r="A8" s="4"/>
    </row>
    <row r="9" ht="15.75">
      <c r="A9" s="4"/>
    </row>
    <row r="10" spans="1:6" ht="15.75">
      <c r="A10" s="48" t="s">
        <v>133</v>
      </c>
      <c r="B10" s="91" t="s">
        <v>166</v>
      </c>
      <c r="C10" s="92"/>
      <c r="D10" s="92"/>
      <c r="E10" s="92"/>
      <c r="F10" s="93"/>
    </row>
    <row r="11" spans="2:6" ht="15.75">
      <c r="B11" s="85"/>
      <c r="C11" s="86"/>
      <c r="D11" s="86"/>
      <c r="E11" s="86"/>
      <c r="F11" s="87"/>
    </row>
    <row r="12" spans="2:6" ht="15.75">
      <c r="B12" s="9" t="s">
        <v>70</v>
      </c>
      <c r="C12" s="49" t="s">
        <v>70</v>
      </c>
      <c r="D12" s="49" t="s">
        <v>137</v>
      </c>
      <c r="E12" s="49" t="s">
        <v>69</v>
      </c>
      <c r="F12" s="49" t="s">
        <v>68</v>
      </c>
    </row>
    <row r="13" spans="2:6" ht="15.75">
      <c r="B13" s="10" t="s">
        <v>67</v>
      </c>
      <c r="C13" s="50" t="s">
        <v>66</v>
      </c>
      <c r="D13" s="50" t="s">
        <v>122</v>
      </c>
      <c r="E13" s="50" t="s">
        <v>65</v>
      </c>
      <c r="F13" s="51"/>
    </row>
    <row r="14" spans="2:6" ht="15.75">
      <c r="B14" s="10"/>
      <c r="C14" s="50"/>
      <c r="D14" s="50"/>
      <c r="E14" s="50"/>
      <c r="F14" s="50"/>
    </row>
    <row r="15" spans="2:6" ht="15.75">
      <c r="B15" s="10"/>
      <c r="C15" s="50"/>
      <c r="D15" s="50"/>
      <c r="E15" s="50"/>
      <c r="F15" s="50"/>
    </row>
    <row r="16" spans="2:6" ht="15.75">
      <c r="B16" s="52" t="s">
        <v>31</v>
      </c>
      <c r="C16" s="53" t="s">
        <v>31</v>
      </c>
      <c r="D16" s="53" t="s">
        <v>31</v>
      </c>
      <c r="E16" s="53" t="s">
        <v>31</v>
      </c>
      <c r="F16" s="53" t="s">
        <v>31</v>
      </c>
    </row>
    <row r="17" spans="2:6" ht="15.75">
      <c r="B17" s="16"/>
      <c r="C17" s="51"/>
      <c r="D17" s="51"/>
      <c r="E17" s="51"/>
      <c r="F17" s="51"/>
    </row>
    <row r="18" spans="1:6" ht="15.75">
      <c r="A18" s="4" t="s">
        <v>134</v>
      </c>
      <c r="B18" s="54">
        <v>17957</v>
      </c>
      <c r="C18" s="55">
        <v>364</v>
      </c>
      <c r="D18" s="55">
        <v>0</v>
      </c>
      <c r="E18" s="55">
        <v>8273</v>
      </c>
      <c r="F18" s="55">
        <f>SUM(B18:E18)</f>
        <v>26594</v>
      </c>
    </row>
    <row r="19" spans="1:6" ht="15.75">
      <c r="A19" s="4"/>
      <c r="B19" s="54"/>
      <c r="C19" s="55"/>
      <c r="D19" s="55"/>
      <c r="E19" s="55"/>
      <c r="F19" s="55"/>
    </row>
    <row r="20" spans="1:6" ht="15.75">
      <c r="A20" s="5" t="s">
        <v>64</v>
      </c>
      <c r="B20" s="54">
        <v>21</v>
      </c>
      <c r="C20" s="55">
        <v>10</v>
      </c>
      <c r="D20" s="55">
        <v>0</v>
      </c>
      <c r="E20" s="55">
        <v>0</v>
      </c>
      <c r="F20" s="55">
        <f>SUM(B20:E20)</f>
        <v>31</v>
      </c>
    </row>
    <row r="21" spans="2:6" ht="15.75">
      <c r="B21" s="54"/>
      <c r="C21" s="55"/>
      <c r="D21" s="55"/>
      <c r="E21" s="55"/>
      <c r="F21" s="55"/>
    </row>
    <row r="22" spans="1:6" ht="15.75">
      <c r="A22" s="5" t="s">
        <v>135</v>
      </c>
      <c r="B22" s="54"/>
      <c r="C22" s="55"/>
      <c r="D22" s="55">
        <v>3368</v>
      </c>
      <c r="E22" s="55"/>
      <c r="F22" s="55">
        <f>SUM(B22:E22)</f>
        <v>3368</v>
      </c>
    </row>
    <row r="23" spans="2:6" ht="15.75">
      <c r="B23" s="54"/>
      <c r="C23" s="55"/>
      <c r="D23" s="55"/>
      <c r="E23" s="55"/>
      <c r="F23" s="55">
        <f>SUM(B23:E23)</f>
        <v>0</v>
      </c>
    </row>
    <row r="24" spans="1:6" ht="15.75">
      <c r="A24" s="5" t="s">
        <v>63</v>
      </c>
      <c r="B24" s="54">
        <v>0</v>
      </c>
      <c r="C24" s="55">
        <v>0</v>
      </c>
      <c r="D24" s="55">
        <v>0</v>
      </c>
      <c r="E24" s="55">
        <f>+'IS'!I44</f>
        <v>634</v>
      </c>
      <c r="F24" s="55">
        <f>SUM(B24:E24)</f>
        <v>634</v>
      </c>
    </row>
    <row r="25" spans="2:6" ht="15.75">
      <c r="B25" s="56"/>
      <c r="C25" s="57"/>
      <c r="D25" s="55"/>
      <c r="E25" s="55"/>
      <c r="F25" s="55"/>
    </row>
    <row r="26" spans="1:6" ht="16.5" thickBot="1">
      <c r="A26" s="5" t="s">
        <v>136</v>
      </c>
      <c r="B26" s="58">
        <f>SUM(B18:B24)</f>
        <v>17978</v>
      </c>
      <c r="C26" s="58">
        <f>SUM(C18:C24)</f>
        <v>374</v>
      </c>
      <c r="D26" s="58">
        <f>SUM(D18:D24)</f>
        <v>3368</v>
      </c>
      <c r="E26" s="58">
        <f>SUM(E18:E24)</f>
        <v>8907</v>
      </c>
      <c r="F26" s="58">
        <f>SUM(F18:F24)</f>
        <v>30627</v>
      </c>
    </row>
    <row r="27" spans="2:6" ht="16.5" thickTop="1">
      <c r="B27" s="7"/>
      <c r="C27" s="7"/>
      <c r="D27" s="7"/>
      <c r="E27" s="7"/>
      <c r="F27" s="7"/>
    </row>
    <row r="28" spans="2:5" ht="15.75">
      <c r="B28" s="7"/>
      <c r="C28" s="7"/>
      <c r="D28" s="7"/>
      <c r="E28" s="7"/>
    </row>
    <row r="29" spans="2:6" ht="15.75">
      <c r="B29" s="7"/>
      <c r="C29" s="7"/>
      <c r="D29" s="7"/>
      <c r="E29" s="7"/>
      <c r="F29" s="7"/>
    </row>
    <row r="30" spans="1:6" ht="15.75">
      <c r="A30" s="17" t="s">
        <v>158</v>
      </c>
      <c r="C30" s="7"/>
      <c r="D30" s="7"/>
      <c r="E30" s="7"/>
      <c r="F30" s="7"/>
    </row>
    <row r="31" spans="1:6" ht="15.75">
      <c r="A31" s="17" t="s">
        <v>159</v>
      </c>
      <c r="C31" s="24"/>
      <c r="D31" s="24"/>
      <c r="E31" s="59"/>
      <c r="F31" s="59"/>
    </row>
    <row r="32" spans="1:6" ht="15.75">
      <c r="A32" s="17" t="s">
        <v>155</v>
      </c>
      <c r="C32" s="24"/>
      <c r="D32" s="24"/>
      <c r="E32" s="59"/>
      <c r="F32" s="59"/>
    </row>
    <row r="33" spans="1:6" ht="15.75">
      <c r="A33" s="17" t="s">
        <v>150</v>
      </c>
      <c r="C33" s="24"/>
      <c r="D33" s="24"/>
      <c r="E33" s="59"/>
      <c r="F33" s="59"/>
    </row>
    <row r="34" spans="1:6" ht="15.75">
      <c r="A34" s="17"/>
      <c r="C34" s="24"/>
      <c r="D34" s="24"/>
      <c r="E34" s="59"/>
      <c r="F34" s="59"/>
    </row>
    <row r="35" spans="1:6" ht="15.75">
      <c r="A35" s="5" t="s">
        <v>156</v>
      </c>
      <c r="B35" s="24"/>
      <c r="C35" s="24"/>
      <c r="D35" s="24"/>
      <c r="E35" s="24"/>
      <c r="F35" s="24"/>
    </row>
    <row r="36" spans="1:6" ht="15.75">
      <c r="A36" s="5" t="s">
        <v>164</v>
      </c>
      <c r="B36" s="24"/>
      <c r="C36" s="24"/>
      <c r="D36" s="24"/>
      <c r="E36" s="24"/>
      <c r="F36" s="24"/>
    </row>
    <row r="37" spans="2:6" ht="15.75">
      <c r="B37" s="24"/>
      <c r="C37" s="24"/>
      <c r="D37" s="24"/>
      <c r="E37" s="24"/>
      <c r="F37" s="24"/>
    </row>
    <row r="38" spans="2:6" ht="15.75">
      <c r="B38" s="24"/>
      <c r="C38" s="24"/>
      <c r="D38" s="24"/>
      <c r="E38" s="24"/>
      <c r="F38" s="24"/>
    </row>
    <row r="39" spans="2:6" ht="15.75">
      <c r="B39" s="24"/>
      <c r="C39" s="24"/>
      <c r="D39" s="24"/>
      <c r="E39" s="24"/>
      <c r="F39" s="24"/>
    </row>
    <row r="40" spans="2:6" ht="15.75">
      <c r="B40" s="24"/>
      <c r="C40" s="24"/>
      <c r="D40" s="24"/>
      <c r="E40" s="24"/>
      <c r="F40" s="24"/>
    </row>
    <row r="41" spans="2:6" ht="15.75">
      <c r="B41" s="24"/>
      <c r="C41" s="24"/>
      <c r="D41" s="24"/>
      <c r="E41" s="24"/>
      <c r="F41" s="24"/>
    </row>
  </sheetData>
  <mergeCells count="2">
    <mergeCell ref="E1:F1"/>
    <mergeCell ref="B10:F10"/>
  </mergeCells>
  <printOptions/>
  <pageMargins left="0.75" right="0.75" top="1" bottom="1" header="0.5" footer="0.5"/>
  <pageSetup fitToHeight="1" fitToWidth="1" horizontalDpi="300" verticalDpi="300" orientation="portrait" scale="67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="75" zoomScaleNormal="75" workbookViewId="0" topLeftCell="A34">
      <selection activeCell="H50" sqref="H50"/>
    </sheetView>
  </sheetViews>
  <sheetFormatPr defaultColWidth="9.140625" defaultRowHeight="12.75"/>
  <cols>
    <col min="1" max="1" width="66.57421875" style="17" customWidth="1"/>
    <col min="2" max="2" width="4.140625" style="5" customWidth="1"/>
    <col min="3" max="3" width="24.7109375" style="5" bestFit="1" customWidth="1"/>
    <col min="4" max="4" width="3.57421875" style="5" customWidth="1"/>
    <col min="5" max="5" width="25.8515625" style="5" bestFit="1" customWidth="1"/>
    <col min="6" max="6" width="9.8515625" style="5" customWidth="1"/>
    <col min="7" max="7" width="7.57421875" style="5" customWidth="1"/>
    <col min="8" max="16384" width="9.140625" style="5" customWidth="1"/>
  </cols>
  <sheetData>
    <row r="1" spans="1:5" ht="15.75">
      <c r="A1" s="71" t="s">
        <v>38</v>
      </c>
      <c r="C1" s="90"/>
      <c r="D1" s="90"/>
      <c r="E1" s="90"/>
    </row>
    <row r="2" spans="1:5" ht="15.75">
      <c r="A2" s="17" t="s">
        <v>37</v>
      </c>
      <c r="C2" s="46"/>
      <c r="E2" s="47"/>
    </row>
    <row r="3" ht="15.75">
      <c r="A3" s="17" t="s">
        <v>36</v>
      </c>
    </row>
    <row r="5" ht="15.75">
      <c r="A5" s="71" t="s">
        <v>99</v>
      </c>
    </row>
    <row r="6" ht="15.75">
      <c r="A6" s="71" t="s">
        <v>132</v>
      </c>
    </row>
    <row r="7" ht="15.75">
      <c r="A7" s="71" t="s">
        <v>34</v>
      </c>
    </row>
    <row r="8" ht="15.75">
      <c r="A8" s="71"/>
    </row>
    <row r="9" spans="1:5" ht="15.75">
      <c r="A9" s="71"/>
      <c r="C9" s="7" t="s">
        <v>59</v>
      </c>
      <c r="E9" s="7" t="s">
        <v>58</v>
      </c>
    </row>
    <row r="10" spans="1:5" ht="15.75">
      <c r="A10" s="71"/>
      <c r="C10" s="7" t="s">
        <v>114</v>
      </c>
      <c r="E10" s="7" t="s">
        <v>56</v>
      </c>
    </row>
    <row r="11" spans="1:5" ht="15.75">
      <c r="A11" s="71"/>
      <c r="C11" s="7" t="s">
        <v>113</v>
      </c>
      <c r="E11" s="7" t="s">
        <v>145</v>
      </c>
    </row>
    <row r="12" spans="1:5" ht="15.75">
      <c r="A12" s="71"/>
      <c r="C12" s="60" t="s">
        <v>125</v>
      </c>
      <c r="D12" s="12"/>
      <c r="E12" s="12"/>
    </row>
    <row r="13" spans="3:5" ht="15.75">
      <c r="C13" s="7" t="s">
        <v>31</v>
      </c>
      <c r="E13" s="7" t="s">
        <v>31</v>
      </c>
    </row>
    <row r="14" spans="1:3" ht="15.75">
      <c r="A14" s="71" t="s">
        <v>98</v>
      </c>
      <c r="C14" s="24"/>
    </row>
    <row r="15" spans="1:5" ht="15.75">
      <c r="A15" s="17" t="s">
        <v>97</v>
      </c>
      <c r="C15" s="24">
        <f>+'IS'!I40</f>
        <v>711</v>
      </c>
      <c r="E15" s="61" t="s">
        <v>39</v>
      </c>
    </row>
    <row r="16" spans="1:5" ht="15.75">
      <c r="A16" s="17" t="s">
        <v>96</v>
      </c>
      <c r="C16" s="24"/>
      <c r="E16" s="24"/>
    </row>
    <row r="17" spans="1:5" ht="15.75">
      <c r="A17" s="17" t="s">
        <v>95</v>
      </c>
      <c r="C17" s="24">
        <v>213</v>
      </c>
      <c r="E17" s="61" t="s">
        <v>39</v>
      </c>
    </row>
    <row r="18" spans="1:5" ht="15.75">
      <c r="A18" s="17" t="s">
        <v>94</v>
      </c>
      <c r="C18" s="24">
        <v>126</v>
      </c>
      <c r="E18" s="61" t="s">
        <v>39</v>
      </c>
    </row>
    <row r="19" spans="1:5" ht="15.75">
      <c r="A19" s="17" t="s">
        <v>93</v>
      </c>
      <c r="C19" s="24">
        <v>-1</v>
      </c>
      <c r="E19" s="61" t="s">
        <v>39</v>
      </c>
    </row>
    <row r="20" spans="1:5" ht="15.75">
      <c r="A20" s="17" t="s">
        <v>118</v>
      </c>
      <c r="C20" s="24">
        <v>-62</v>
      </c>
      <c r="E20" s="61" t="s">
        <v>39</v>
      </c>
    </row>
    <row r="21" spans="1:5" ht="15.75">
      <c r="A21" s="17" t="s">
        <v>138</v>
      </c>
      <c r="C21" s="24">
        <v>118</v>
      </c>
      <c r="E21" s="61" t="s">
        <v>39</v>
      </c>
    </row>
    <row r="22" spans="3:5" ht="15.75">
      <c r="C22" s="62"/>
      <c r="E22" s="62"/>
    </row>
    <row r="23" spans="1:5" ht="15.75">
      <c r="A23" s="17" t="s">
        <v>92</v>
      </c>
      <c r="C23" s="24">
        <f>SUM(C14:C22)</f>
        <v>1105</v>
      </c>
      <c r="E23" s="61" t="s">
        <v>39</v>
      </c>
    </row>
    <row r="24" spans="1:5" ht="15.75">
      <c r="A24" s="17" t="s">
        <v>91</v>
      </c>
      <c r="C24" s="24">
        <v>-1123</v>
      </c>
      <c r="E24" s="61" t="s">
        <v>39</v>
      </c>
    </row>
    <row r="25" spans="1:5" ht="15.75">
      <c r="A25" s="17" t="s">
        <v>90</v>
      </c>
      <c r="C25" s="24">
        <v>912</v>
      </c>
      <c r="E25" s="61" t="s">
        <v>39</v>
      </c>
    </row>
    <row r="26" spans="3:5" ht="15.75">
      <c r="C26" s="62"/>
      <c r="E26" s="62"/>
    </row>
    <row r="27" spans="1:5" ht="15.75">
      <c r="A27" s="17" t="s">
        <v>119</v>
      </c>
      <c r="C27" s="24">
        <f>SUM(C23:C26)</f>
        <v>894</v>
      </c>
      <c r="E27" s="61" t="s">
        <v>39</v>
      </c>
    </row>
    <row r="28" spans="1:5" ht="15.75">
      <c r="A28" s="17" t="s">
        <v>89</v>
      </c>
      <c r="C28" s="24">
        <f>-C18</f>
        <v>-126</v>
      </c>
      <c r="E28" s="61" t="s">
        <v>39</v>
      </c>
    </row>
    <row r="29" spans="1:5" ht="15.75">
      <c r="A29" s="17" t="s">
        <v>88</v>
      </c>
      <c r="C29" s="62">
        <v>-106</v>
      </c>
      <c r="E29" s="63" t="s">
        <v>39</v>
      </c>
    </row>
    <row r="30" spans="1:5" ht="15.75">
      <c r="A30" s="71" t="s">
        <v>120</v>
      </c>
      <c r="C30" s="24">
        <f>SUM(C27:C29)</f>
        <v>662</v>
      </c>
      <c r="E30" s="61" t="s">
        <v>39</v>
      </c>
    </row>
    <row r="31" spans="3:5" ht="15.75">
      <c r="C31" s="24"/>
      <c r="E31" s="24"/>
    </row>
    <row r="32" spans="1:5" ht="15.75">
      <c r="A32" s="71" t="s">
        <v>87</v>
      </c>
      <c r="C32" s="24"/>
      <c r="E32" s="24"/>
    </row>
    <row r="33" spans="1:5" ht="15.75">
      <c r="A33" s="17" t="s">
        <v>86</v>
      </c>
      <c r="C33" s="24">
        <f>-C19</f>
        <v>1</v>
      </c>
      <c r="E33" s="61" t="s">
        <v>39</v>
      </c>
    </row>
    <row r="34" spans="1:5" ht="15.75">
      <c r="A34" s="17" t="s">
        <v>27</v>
      </c>
      <c r="C34" s="24">
        <v>0</v>
      </c>
      <c r="E34" s="61" t="s">
        <v>39</v>
      </c>
    </row>
    <row r="35" spans="1:5" ht="15.75">
      <c r="A35" s="17" t="s">
        <v>115</v>
      </c>
      <c r="C35" s="24">
        <v>-71</v>
      </c>
      <c r="E35" s="61" t="s">
        <v>39</v>
      </c>
    </row>
    <row r="36" spans="1:5" ht="15.75">
      <c r="A36" s="17" t="s">
        <v>85</v>
      </c>
      <c r="C36" s="62">
        <v>-1744</v>
      </c>
      <c r="E36" s="63" t="s">
        <v>39</v>
      </c>
    </row>
    <row r="37" spans="1:5" ht="15.75">
      <c r="A37" s="71" t="s">
        <v>84</v>
      </c>
      <c r="C37" s="24">
        <f>SUM(C33:C36)</f>
        <v>-1814</v>
      </c>
      <c r="E37" s="61" t="s">
        <v>39</v>
      </c>
    </row>
    <row r="38" spans="3:5" ht="15.75">
      <c r="C38" s="24"/>
      <c r="E38" s="24"/>
    </row>
    <row r="39" spans="1:5" ht="15.75">
      <c r="A39" s="71" t="s">
        <v>83</v>
      </c>
      <c r="C39" s="24"/>
      <c r="E39" s="24"/>
    </row>
    <row r="40" spans="1:5" ht="15.75">
      <c r="A40" s="17" t="s">
        <v>139</v>
      </c>
      <c r="C40" s="24">
        <v>590</v>
      </c>
      <c r="E40" s="61" t="s">
        <v>39</v>
      </c>
    </row>
    <row r="41" spans="1:5" ht="15.75">
      <c r="A41" s="17" t="s">
        <v>82</v>
      </c>
      <c r="C41" s="24">
        <v>-173</v>
      </c>
      <c r="E41" s="61" t="s">
        <v>39</v>
      </c>
    </row>
    <row r="42" spans="1:5" ht="15.75">
      <c r="A42" s="17" t="s">
        <v>140</v>
      </c>
      <c r="C42" s="24">
        <v>800</v>
      </c>
      <c r="E42" s="61" t="s">
        <v>39</v>
      </c>
    </row>
    <row r="43" spans="1:5" ht="15.75">
      <c r="A43" s="17" t="s">
        <v>141</v>
      </c>
      <c r="C43" s="24">
        <v>-130</v>
      </c>
      <c r="E43" s="61"/>
    </row>
    <row r="44" spans="1:5" ht="15.75">
      <c r="A44" s="17" t="s">
        <v>81</v>
      </c>
      <c r="C44" s="24">
        <v>-39</v>
      </c>
      <c r="E44" s="61" t="s">
        <v>39</v>
      </c>
    </row>
    <row r="45" spans="1:5" ht="15.75">
      <c r="A45" s="17" t="s">
        <v>142</v>
      </c>
      <c r="C45" s="24">
        <f>+EQUITY!F22+EQUITY!F23</f>
        <v>3368</v>
      </c>
      <c r="E45" s="61" t="s">
        <v>39</v>
      </c>
    </row>
    <row r="46" spans="1:5" ht="15.75">
      <c r="A46" s="17" t="s">
        <v>109</v>
      </c>
      <c r="C46" s="62">
        <v>31</v>
      </c>
      <c r="E46" s="63" t="s">
        <v>39</v>
      </c>
    </row>
    <row r="47" spans="1:5" ht="15.75">
      <c r="A47" s="71" t="s">
        <v>147</v>
      </c>
      <c r="C47" s="24">
        <f>SUM(C40:C46)</f>
        <v>4447</v>
      </c>
      <c r="E47" s="61" t="s">
        <v>39</v>
      </c>
    </row>
    <row r="48" spans="3:5" ht="15.75">
      <c r="C48" s="62"/>
      <c r="E48" s="62"/>
    </row>
    <row r="49" spans="1:5" ht="15.75">
      <c r="A49" s="71" t="s">
        <v>144</v>
      </c>
      <c r="C49" s="23"/>
      <c r="E49" s="23"/>
    </row>
    <row r="50" spans="1:5" ht="15.75">
      <c r="A50" s="71" t="s">
        <v>110</v>
      </c>
      <c r="C50" s="24">
        <f>C30+C37+C47</f>
        <v>3295</v>
      </c>
      <c r="E50" s="61" t="s">
        <v>39</v>
      </c>
    </row>
    <row r="51" spans="3:5" ht="15.75">
      <c r="C51" s="24"/>
      <c r="E51" s="24"/>
    </row>
    <row r="52" spans="1:5" ht="15.75">
      <c r="A52" s="71" t="s">
        <v>80</v>
      </c>
      <c r="C52" s="24"/>
      <c r="E52" s="24"/>
    </row>
    <row r="53" spans="1:5" ht="15.75">
      <c r="A53" s="71" t="s">
        <v>104</v>
      </c>
      <c r="C53" s="64">
        <v>1218</v>
      </c>
      <c r="E53" s="61" t="s">
        <v>39</v>
      </c>
    </row>
    <row r="54" spans="3:5" ht="15.75">
      <c r="C54" s="24"/>
      <c r="E54" s="62"/>
    </row>
    <row r="55" spans="1:5" ht="15.75">
      <c r="A55" s="71" t="s">
        <v>112</v>
      </c>
      <c r="C55" s="65"/>
      <c r="E55" s="65"/>
    </row>
    <row r="56" spans="1:5" ht="16.5" thickBot="1">
      <c r="A56" s="71" t="s">
        <v>111</v>
      </c>
      <c r="C56" s="66">
        <f>SUM(C50:C53)</f>
        <v>4513</v>
      </c>
      <c r="E56" s="78" t="s">
        <v>39</v>
      </c>
    </row>
    <row r="57" spans="1:5" ht="16.5" thickTop="1">
      <c r="A57" s="71"/>
      <c r="C57" s="59"/>
      <c r="E57" s="59"/>
    </row>
    <row r="58" spans="1:5" ht="15.75">
      <c r="A58" s="71"/>
      <c r="C58" s="59"/>
      <c r="E58" s="59"/>
    </row>
    <row r="59" spans="1:3" ht="15.75">
      <c r="A59" s="17" t="s">
        <v>79</v>
      </c>
      <c r="C59" s="24"/>
    </row>
    <row r="60" ht="15.75">
      <c r="C60" s="67" t="s">
        <v>31</v>
      </c>
    </row>
    <row r="61" spans="1:3" ht="15.75">
      <c r="A61" s="17" t="s">
        <v>78</v>
      </c>
      <c r="C61" s="24">
        <v>1804</v>
      </c>
    </row>
    <row r="62" spans="1:3" ht="15.75">
      <c r="A62" s="17" t="s">
        <v>143</v>
      </c>
      <c r="C62" s="24">
        <v>-60</v>
      </c>
    </row>
    <row r="63" spans="1:3" ht="16.5" thickBot="1">
      <c r="A63" s="17" t="s">
        <v>77</v>
      </c>
      <c r="C63" s="68">
        <f>SUM(C61:C62)</f>
        <v>1744</v>
      </c>
    </row>
    <row r="64" ht="16.5" thickTop="1">
      <c r="C64" s="24"/>
    </row>
    <row r="65" spans="1:3" ht="15.75">
      <c r="A65" s="17" t="s">
        <v>76</v>
      </c>
      <c r="C65" s="24"/>
    </row>
    <row r="66" spans="1:3" ht="15.75">
      <c r="A66" s="72" t="s">
        <v>75</v>
      </c>
      <c r="C66" s="24"/>
    </row>
    <row r="67" spans="1:3" ht="15.75">
      <c r="A67" s="73"/>
      <c r="C67" s="24"/>
    </row>
    <row r="68" spans="1:3" ht="15.75">
      <c r="A68" s="73"/>
      <c r="C68" s="67" t="s">
        <v>31</v>
      </c>
    </row>
    <row r="69" spans="1:3" ht="15.75">
      <c r="A69" s="73" t="s">
        <v>74</v>
      </c>
      <c r="C69" s="24">
        <v>745</v>
      </c>
    </row>
    <row r="70" spans="1:3" ht="15.75">
      <c r="A70" s="73" t="s">
        <v>18</v>
      </c>
      <c r="C70" s="24">
        <v>4513</v>
      </c>
    </row>
    <row r="71" spans="1:3" ht="15.75">
      <c r="A71" s="73" t="s">
        <v>73</v>
      </c>
      <c r="C71" s="24">
        <v>0</v>
      </c>
    </row>
    <row r="72" ht="15.75">
      <c r="C72" s="65">
        <f>+SUM(C69:C71)</f>
        <v>5258</v>
      </c>
    </row>
    <row r="73" spans="1:3" ht="15.75">
      <c r="A73" s="73" t="s">
        <v>72</v>
      </c>
      <c r="C73" s="59">
        <f>-C69</f>
        <v>-745</v>
      </c>
    </row>
    <row r="74" spans="1:3" ht="16.5" thickBot="1">
      <c r="A74" s="73"/>
      <c r="C74" s="68">
        <f>SUM(C72:C73)</f>
        <v>4513</v>
      </c>
    </row>
    <row r="75" spans="1:3" ht="16.5" thickTop="1">
      <c r="A75" s="73"/>
      <c r="C75" s="59"/>
    </row>
    <row r="76" spans="1:3" ht="15.75">
      <c r="A76" s="73"/>
      <c r="C76" s="59"/>
    </row>
    <row r="77" spans="1:4" ht="15.75">
      <c r="A77" s="79"/>
      <c r="B77" s="23"/>
      <c r="C77" s="59"/>
      <c r="D77" s="23"/>
    </row>
    <row r="78" spans="1:4" ht="15.75">
      <c r="A78" s="17" t="s">
        <v>160</v>
      </c>
      <c r="B78" s="23"/>
      <c r="C78" s="59"/>
      <c r="D78" s="23"/>
    </row>
    <row r="79" spans="1:4" ht="15.75">
      <c r="A79" s="17" t="s">
        <v>159</v>
      </c>
      <c r="B79" s="23"/>
      <c r="C79" s="59"/>
      <c r="D79" s="23"/>
    </row>
    <row r="80" spans="1:4" ht="15.75">
      <c r="A80" s="17" t="s">
        <v>161</v>
      </c>
      <c r="B80" s="23"/>
      <c r="C80" s="59"/>
      <c r="D80" s="23"/>
    </row>
    <row r="81" spans="1:4" ht="15.75">
      <c r="A81" s="17" t="s">
        <v>150</v>
      </c>
      <c r="B81" s="23"/>
      <c r="C81" s="59"/>
      <c r="D81" s="23"/>
    </row>
    <row r="82" spans="2:4" ht="15.75">
      <c r="B82" s="23"/>
      <c r="C82" s="59"/>
      <c r="D82" s="23"/>
    </row>
    <row r="83" spans="1:4" ht="15.75">
      <c r="A83" s="17" t="s">
        <v>162</v>
      </c>
      <c r="B83" s="23"/>
      <c r="C83" s="59"/>
      <c r="D83" s="23"/>
    </row>
    <row r="84" ht="15.75">
      <c r="A84" s="17" t="s">
        <v>165</v>
      </c>
    </row>
  </sheetData>
  <mergeCells count="1">
    <mergeCell ref="C1:E1"/>
  </mergeCells>
  <printOptions/>
  <pageMargins left="0.75" right="0.35" top="0.65" bottom="0.63" header="0.5" footer="0.5"/>
  <pageSetup fitToHeight="1" fitToWidth="1" horizontalDpi="300" verticalDpi="300" orientation="portrait" scale="54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2007-05-18T03:48:13Z</cp:lastPrinted>
  <dcterms:created xsi:type="dcterms:W3CDTF">2006-08-02T08:16:39Z</dcterms:created>
  <dcterms:modified xsi:type="dcterms:W3CDTF">2007-05-25T07:11:46Z</dcterms:modified>
  <cp:category/>
  <cp:version/>
  <cp:contentType/>
  <cp:contentStatus/>
</cp:coreProperties>
</file>