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720" windowHeight="7320" activeTab="3"/>
  </bookViews>
  <sheets>
    <sheet name="App I" sheetId="1" r:id="rId1"/>
    <sheet name="APP II" sheetId="2" r:id="rId2"/>
    <sheet name="APP III" sheetId="3" r:id="rId3"/>
    <sheet name="APP IV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<sst xmlns="http://schemas.openxmlformats.org/spreadsheetml/2006/main" count="181" uniqueCount="137">
  <si>
    <t>KARYON INDUSTRIES BERHAD</t>
  </si>
  <si>
    <t>APPENDIX I</t>
  </si>
  <si>
    <t>(Company No : 612797-T)</t>
  </si>
  <si>
    <t>FOR REFERENCE PURPOSES</t>
  </si>
  <si>
    <t>(Incorporated in Malaysia)</t>
  </si>
  <si>
    <t>CONDENSED CONSOLIDATED INCOME STATEMENT</t>
  </si>
  <si>
    <t>FOR THE 4TH QUARTER ENDED 31 MARCH 2006</t>
  </si>
  <si>
    <t>(The figures have not been audited)</t>
  </si>
  <si>
    <t>INDIVIDUAL QUARTER</t>
  </si>
  <si>
    <t>CUMULATIVE QUARTER</t>
  </si>
  <si>
    <t>CURRENT</t>
  </si>
  <si>
    <t>YEAR</t>
  </si>
  <si>
    <t>QUARTER</t>
  </si>
  <si>
    <t xml:space="preserve">TO DATE </t>
  </si>
  <si>
    <t>1/1/06 to</t>
  </si>
  <si>
    <t xml:space="preserve">1/4/2005 to </t>
  </si>
  <si>
    <t>31/3/2006</t>
  </si>
  <si>
    <t>RM'000</t>
  </si>
  <si>
    <t>Turnover</t>
  </si>
  <si>
    <t>Other income</t>
  </si>
  <si>
    <t>Profit before interest, depreciation</t>
  </si>
  <si>
    <t xml:space="preserve">and tax </t>
  </si>
  <si>
    <t>Interest expenses</t>
  </si>
  <si>
    <t>Depreciation</t>
  </si>
  <si>
    <t>Profit before tax</t>
  </si>
  <si>
    <t>Tax expense</t>
  </si>
  <si>
    <t>Net profit after tax</t>
  </si>
  <si>
    <t>Weighted average number of</t>
  </si>
  <si>
    <t>shares in issue ('000)</t>
  </si>
  <si>
    <t xml:space="preserve">  Basic</t>
  </si>
  <si>
    <t xml:space="preserve">  Diluted</t>
  </si>
  <si>
    <t>Earnings per share (sen)</t>
  </si>
  <si>
    <t>Dividend per share (sen)</t>
  </si>
  <si>
    <t>N/A</t>
  </si>
  <si>
    <t>APPENDIX II</t>
  </si>
  <si>
    <t>CONDENSED CONSOLIDATED BALANCE SHEET</t>
  </si>
  <si>
    <t>AS AT 31 MARCH 2006</t>
  </si>
  <si>
    <t>(UNAUDITED)</t>
  </si>
  <si>
    <t>AS AT</t>
  </si>
  <si>
    <t>PROPERTY, PLANT &amp; EQUIPMENT</t>
  </si>
  <si>
    <t>INVESTMENT</t>
  </si>
  <si>
    <t>*</t>
  </si>
  <si>
    <t>CURRENT ASSETS</t>
  </si>
  <si>
    <t>Inventories</t>
  </si>
  <si>
    <t>Trade receivables</t>
  </si>
  <si>
    <t>Other receivables, deposits and prepayments</t>
  </si>
  <si>
    <t>Tax recoverable</t>
  </si>
  <si>
    <t>Fixed deposits with licensed banks</t>
  </si>
  <si>
    <t>Cash and bank balances</t>
  </si>
  <si>
    <t>CURRENT LIABILITIES</t>
  </si>
  <si>
    <t>Trade payables</t>
  </si>
  <si>
    <t>Other payables and accruals</t>
  </si>
  <si>
    <t>Tax liability</t>
  </si>
  <si>
    <t>Bank borrowings - secured</t>
  </si>
  <si>
    <t>NET CURRENT ASSETS</t>
  </si>
  <si>
    <t>FINANCED BY:-</t>
  </si>
  <si>
    <t>Share capital</t>
  </si>
  <si>
    <t>Share premium</t>
  </si>
  <si>
    <t>Reserve on consolidation</t>
  </si>
  <si>
    <t>Retained profits</t>
  </si>
  <si>
    <t xml:space="preserve">EQUITY ATTRIBUTABLE TO EQUITY </t>
  </si>
  <si>
    <t xml:space="preserve"> HOLDERS OF THE PARENT</t>
  </si>
  <si>
    <t>DEFERRED AND LONG TERM LIABILITIES</t>
  </si>
  <si>
    <t>Deferred tax liability</t>
  </si>
  <si>
    <t>Net assets per share attributable to ordinary</t>
  </si>
  <si>
    <t xml:space="preserve"> equity holders of the parent (RM)</t>
  </si>
  <si>
    <t>Note:</t>
  </si>
  <si>
    <t>*   Represents RM 28.00</t>
  </si>
  <si>
    <t>APPENDIX III</t>
  </si>
  <si>
    <t>CONDENSED CONSOLIDATED STATEMENT OF CHANGES IN EQUITY</t>
  </si>
  <si>
    <t>Quarter ended 31 March 2006</t>
  </si>
  <si>
    <t xml:space="preserve">SHARE </t>
  </si>
  <si>
    <t xml:space="preserve">RESERVE </t>
  </si>
  <si>
    <t>RETAINED</t>
  </si>
  <si>
    <t>TOTAL</t>
  </si>
  <si>
    <t>CAPITAL</t>
  </si>
  <si>
    <t>PREMIUM</t>
  </si>
  <si>
    <t>ON</t>
  </si>
  <si>
    <t>PROFITS /</t>
  </si>
  <si>
    <t>CONSOLIDATION</t>
  </si>
  <si>
    <t>(ACCUMULATED</t>
  </si>
  <si>
    <t>LOSSES)</t>
  </si>
  <si>
    <t>Balance as at 01.04.2005</t>
  </si>
  <si>
    <t>Exercise of ESOS options</t>
  </si>
  <si>
    <t>Balance as at 31.3.2006</t>
  </si>
  <si>
    <t>APPENDIX IV</t>
  </si>
  <si>
    <t>CONDENSED CONSOLIDATED CASH FLOW STATEMENT</t>
  </si>
  <si>
    <t>TO DATE</t>
  </si>
  <si>
    <t>1/4/2005 to</t>
  </si>
  <si>
    <t>CASH FLOWS FROM OPERATING ACTIVITIES</t>
  </si>
  <si>
    <t>Adjustments for:</t>
  </si>
  <si>
    <t>Allowance for doubtful debts</t>
  </si>
  <si>
    <t>Bad debts written off</t>
  </si>
  <si>
    <t xml:space="preserve">Bad debts recovered </t>
  </si>
  <si>
    <t>Gain on disposal of property, plant &amp; equipment</t>
  </si>
  <si>
    <t>Interest income</t>
  </si>
  <si>
    <t>Loss on disposal of property, plant &amp; equipment</t>
  </si>
  <si>
    <t>Property, plant &amp; equipment written off</t>
  </si>
  <si>
    <t>Operating profit before working capital changes</t>
  </si>
  <si>
    <t>Net changes in current assets</t>
  </si>
  <si>
    <t>Net changes in current liabilities</t>
  </si>
  <si>
    <t>CASH GENERATED FROM OPERATIONS</t>
  </si>
  <si>
    <t>Interest paid</t>
  </si>
  <si>
    <t>Tax paid</t>
  </si>
  <si>
    <t>NET CASH FROM OPERATING ACTIVITIES</t>
  </si>
  <si>
    <t>CASH FLOWS FROM INVESTING ACTIVITIES</t>
  </si>
  <si>
    <t>Interest received</t>
  </si>
  <si>
    <t>Acquisition of subsidiaries</t>
  </si>
  <si>
    <t>Withdrawal / (Placement) of fixed deposits</t>
  </si>
  <si>
    <t>Purchase of property, plant and equipment (Note 1)</t>
  </si>
  <si>
    <t>NET CASH USED IN INVESTING ACTIVITIES</t>
  </si>
  <si>
    <t>CASH FLOWS FROM FINANCING ACTIVITIES</t>
  </si>
  <si>
    <t>Net (repayment) / drawdown of bankers' acceptances/trust receipts</t>
  </si>
  <si>
    <t>Net (repayment) / drawdown of term loans</t>
  </si>
  <si>
    <t>Repayment to Directors</t>
  </si>
  <si>
    <t>Repayment to shareholders</t>
  </si>
  <si>
    <t>Net repayment of hire purchase creditors</t>
  </si>
  <si>
    <t>Listing expenses paid</t>
  </si>
  <si>
    <t>Proceeds from Rights Issue</t>
  </si>
  <si>
    <t>Proceeds from Initial Public Offering</t>
  </si>
  <si>
    <t xml:space="preserve">Proceeds from Exercise of ESOS Options </t>
  </si>
  <si>
    <t>NET CASH (USED IN) / FROM FINANCING ACTIVITIES</t>
  </si>
  <si>
    <t>NET DECREASE IN CASH AND CASH EQUIVALENTS</t>
  </si>
  <si>
    <t>CASH AND CASH EQUIVALENTS</t>
  </si>
  <si>
    <t>AT BEGINNING OF THE FINANCIAL YEAR</t>
  </si>
  <si>
    <t>CASH AND CASH EQUIVALENT</t>
  </si>
  <si>
    <t>AT END OF THE FINANCIAL</t>
  </si>
  <si>
    <t>YEAR (Note 2)</t>
  </si>
  <si>
    <t>Notes:</t>
  </si>
  <si>
    <t>1) Purchase of property, plant and equipment</t>
  </si>
  <si>
    <t xml:space="preserve">    Less: Financed by hire purchase arrangements</t>
  </si>
  <si>
    <t xml:space="preserve">            Trade-in of property, plant &amp; equipment</t>
  </si>
  <si>
    <t xml:space="preserve">    Cash payments on purchase of property, plant and equipment</t>
  </si>
  <si>
    <t>2) Cash and cash equivalents</t>
  </si>
  <si>
    <t xml:space="preserve">    Cash and cash equivalents included in the cash flow statements comprise of the following: </t>
  </si>
  <si>
    <t>Deposits with financial institutions</t>
  </si>
  <si>
    <t>Less: Fixed deposits pledged to financial instituitions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</si>
</sst>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000_);_(* \(#,##0.0000\);_(* &quot;-&quot;??_);_(@_)"/>
    <numFmt numFmtId="182" formatCode="_(* #,##0.0_);_(* \(#,##0.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14" fontId="3" fillId="0" borderId="0" xfId="0" applyNumberFormat="1" applyFont="1" applyFill="1" applyAlignment="1" quotePrefix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80" fontId="4" fillId="0" borderId="1" xfId="15" applyNumberFormat="1" applyFont="1" applyFill="1" applyBorder="1" applyAlignment="1">
      <alignment/>
    </xf>
    <xf numFmtId="180" fontId="4" fillId="0" borderId="0" xfId="15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180" fontId="4" fillId="0" borderId="2" xfId="15" applyNumberFormat="1" applyFont="1" applyFill="1" applyBorder="1" applyAlignment="1">
      <alignment/>
    </xf>
    <xf numFmtId="180" fontId="4" fillId="0" borderId="3" xfId="15" applyNumberFormat="1" applyFont="1" applyFill="1" applyBorder="1" applyAlignment="1">
      <alignment/>
    </xf>
    <xf numFmtId="179" fontId="4" fillId="0" borderId="0" xfId="15" applyNumberFormat="1" applyFont="1" applyFill="1" applyAlignment="1">
      <alignment/>
    </xf>
    <xf numFmtId="179" fontId="4" fillId="0" borderId="0" xfId="15" applyNumberFormat="1" applyFont="1" applyFill="1" applyAlignment="1">
      <alignment horizontal="right"/>
    </xf>
    <xf numFmtId="180" fontId="4" fillId="0" borderId="0" xfId="15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180" fontId="4" fillId="0" borderId="0" xfId="15" applyNumberFormat="1" applyFont="1" applyFill="1" applyBorder="1" applyAlignment="1">
      <alignment/>
    </xf>
    <xf numFmtId="180" fontId="4" fillId="0" borderId="0" xfId="15" applyNumberFormat="1" applyFont="1" applyFill="1" applyBorder="1" applyAlignment="1">
      <alignment horizontal="right"/>
    </xf>
    <xf numFmtId="180" fontId="4" fillId="0" borderId="4" xfId="15" applyNumberFormat="1" applyFont="1" applyFill="1" applyBorder="1" applyAlignment="1">
      <alignment/>
    </xf>
    <xf numFmtId="180" fontId="4" fillId="0" borderId="5" xfId="15" applyNumberFormat="1" applyFont="1" applyFill="1" applyBorder="1" applyAlignment="1">
      <alignment/>
    </xf>
    <xf numFmtId="180" fontId="4" fillId="0" borderId="6" xfId="15" applyNumberFormat="1" applyFont="1" applyFill="1" applyBorder="1" applyAlignment="1">
      <alignment/>
    </xf>
    <xf numFmtId="180" fontId="4" fillId="0" borderId="7" xfId="15" applyNumberFormat="1" applyFont="1" applyFill="1" applyBorder="1" applyAlignment="1">
      <alignment/>
    </xf>
    <xf numFmtId="179" fontId="4" fillId="0" borderId="0" xfId="15" applyFont="1" applyFill="1" applyAlignment="1">
      <alignment/>
    </xf>
    <xf numFmtId="179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0" fontId="4" fillId="0" borderId="3" xfId="15" applyNumberFormat="1" applyFont="1" applyFill="1" applyBorder="1" applyAlignment="1">
      <alignment horizontal="right"/>
    </xf>
    <xf numFmtId="180" fontId="4" fillId="0" borderId="8" xfId="15" applyNumberFormat="1" applyFont="1" applyFill="1" applyBorder="1" applyAlignment="1">
      <alignment/>
    </xf>
    <xf numFmtId="180" fontId="4" fillId="0" borderId="9" xfId="15" applyNumberFormat="1" applyFont="1" applyFill="1" applyBorder="1" applyAlignment="1">
      <alignment/>
    </xf>
    <xf numFmtId="15" fontId="4" fillId="0" borderId="0" xfId="0" applyNumberFormat="1" applyFont="1" applyFill="1" applyAlignment="1">
      <alignment/>
    </xf>
    <xf numFmtId="180" fontId="3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Border="1" applyAlignment="1">
      <alignment/>
    </xf>
    <xf numFmtId="181" fontId="4" fillId="0" borderId="0" xfId="15" applyNumberFormat="1" applyFont="1" applyFill="1" applyAlignment="1">
      <alignment/>
    </xf>
    <xf numFmtId="0" fontId="4" fillId="0" borderId="0" xfId="0" applyFont="1" applyFill="1" applyAlignment="1" quotePrefix="1">
      <alignment horizontal="right" shrinkToFit="1"/>
    </xf>
    <xf numFmtId="0" fontId="4" fillId="0" borderId="0" xfId="0" applyFont="1" applyFill="1" applyAlignment="1">
      <alignment horizontal="right" shrinkToFit="1"/>
    </xf>
    <xf numFmtId="0" fontId="5" fillId="0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AR%20Q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Equity"/>
      <sheetName val="CF"/>
    </sheetNames>
    <sheetDataSet>
      <sheetData sheetId="0">
        <row r="29">
          <cell r="G29">
            <v>2686</v>
          </cell>
        </row>
        <row r="33">
          <cell r="G33">
            <v>2283</v>
          </cell>
        </row>
      </sheetData>
      <sheetData sheetId="1">
        <row r="24">
          <cell r="C24">
            <v>659</v>
          </cell>
        </row>
        <row r="25">
          <cell r="C25">
            <v>1193</v>
          </cell>
        </row>
      </sheetData>
      <sheetData sheetId="2">
        <row r="21">
          <cell r="I21">
            <v>3972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workbookViewId="0" topLeftCell="A1">
      <selection activeCell="A29" sqref="A29"/>
    </sheetView>
  </sheetViews>
  <sheetFormatPr defaultColWidth="9.140625" defaultRowHeight="12.75"/>
  <cols>
    <col min="1" max="1" width="37.00390625" style="2" customWidth="1"/>
    <col min="2" max="2" width="2.421875" style="2" customWidth="1"/>
    <col min="3" max="3" width="26.28125" style="2" bestFit="1" customWidth="1"/>
    <col min="4" max="4" width="2.28125" style="2" customWidth="1"/>
    <col min="5" max="5" width="31.7109375" style="2" bestFit="1" customWidth="1"/>
    <col min="6" max="16384" width="9.140625" style="2" customWidth="1"/>
  </cols>
  <sheetData>
    <row r="1" spans="1:5" ht="15">
      <c r="A1" s="1" t="s">
        <v>0</v>
      </c>
      <c r="B1" s="1"/>
      <c r="E1" s="3" t="s">
        <v>1</v>
      </c>
    </row>
    <row r="2" spans="1:5" ht="15">
      <c r="A2" s="2" t="s">
        <v>2</v>
      </c>
      <c r="E2" s="3" t="s">
        <v>3</v>
      </c>
    </row>
    <row r="3" ht="15">
      <c r="A3" s="2" t="s">
        <v>4</v>
      </c>
    </row>
    <row r="5" spans="1:2" ht="15">
      <c r="A5" s="1" t="s">
        <v>5</v>
      </c>
      <c r="B5" s="1"/>
    </row>
    <row r="6" spans="1:2" ht="15">
      <c r="A6" s="1" t="s">
        <v>6</v>
      </c>
      <c r="B6" s="1"/>
    </row>
    <row r="7" spans="1:2" ht="15">
      <c r="A7" s="1" t="s">
        <v>7</v>
      </c>
      <c r="B7" s="1"/>
    </row>
    <row r="8" spans="1:2" ht="15">
      <c r="A8" s="1"/>
      <c r="B8" s="1"/>
    </row>
    <row r="9" spans="1:5" ht="15">
      <c r="A9" s="1"/>
      <c r="B9" s="1"/>
      <c r="C9" s="4" t="s">
        <v>8</v>
      </c>
      <c r="D9" s="4"/>
      <c r="E9" s="4" t="s">
        <v>9</v>
      </c>
    </row>
    <row r="10" spans="1:5" ht="8.25" customHeight="1">
      <c r="A10" s="1"/>
      <c r="B10" s="1"/>
      <c r="C10" s="5"/>
      <c r="D10" s="5"/>
      <c r="E10" s="5"/>
    </row>
    <row r="11" spans="3:5" ht="15">
      <c r="C11" s="6" t="s">
        <v>10</v>
      </c>
      <c r="D11" s="6"/>
      <c r="E11" s="6" t="s">
        <v>10</v>
      </c>
    </row>
    <row r="12" spans="3:5" ht="15">
      <c r="C12" s="6" t="s">
        <v>11</v>
      </c>
      <c r="D12" s="6"/>
      <c r="E12" s="6" t="s">
        <v>11</v>
      </c>
    </row>
    <row r="13" spans="3:5" ht="15">
      <c r="C13" s="6" t="s">
        <v>12</v>
      </c>
      <c r="D13" s="6"/>
      <c r="E13" s="6" t="s">
        <v>13</v>
      </c>
    </row>
    <row r="14" spans="3:5" ht="15">
      <c r="C14" s="7" t="s">
        <v>14</v>
      </c>
      <c r="D14" s="6"/>
      <c r="E14" s="8" t="s">
        <v>15</v>
      </c>
    </row>
    <row r="15" spans="3:5" ht="15">
      <c r="C15" s="8" t="s">
        <v>16</v>
      </c>
      <c r="D15" s="9"/>
      <c r="E15" s="8" t="s">
        <v>16</v>
      </c>
    </row>
    <row r="16" spans="3:5" ht="15">
      <c r="C16" s="10" t="s">
        <v>17</v>
      </c>
      <c r="D16" s="10"/>
      <c r="E16" s="10" t="s">
        <v>17</v>
      </c>
    </row>
    <row r="17" spans="3:5" ht="15">
      <c r="C17" s="11"/>
      <c r="D17" s="11"/>
      <c r="E17" s="11"/>
    </row>
    <row r="18" spans="1:5" ht="15.75" thickBot="1">
      <c r="A18" s="2" t="s">
        <v>18</v>
      </c>
      <c r="C18" s="12">
        <v>10090</v>
      </c>
      <c r="E18" s="12">
        <v>42931</v>
      </c>
    </row>
    <row r="19" spans="3:5" ht="15">
      <c r="C19" s="13"/>
      <c r="E19" s="13"/>
    </row>
    <row r="20" spans="1:5" ht="15">
      <c r="A20" s="2" t="s">
        <v>19</v>
      </c>
      <c r="C20" s="13">
        <v>44</v>
      </c>
      <c r="E20" s="13">
        <v>116</v>
      </c>
    </row>
    <row r="21" spans="1:5" ht="15">
      <c r="A21" s="14"/>
      <c r="C21" s="15"/>
      <c r="E21" s="15"/>
    </row>
    <row r="22" spans="1:5" ht="15">
      <c r="A22" s="2" t="s">
        <v>20</v>
      </c>
      <c r="C22" s="13">
        <f>+C29-C27-C25</f>
        <v>746</v>
      </c>
      <c r="E22" s="13">
        <f>+E29-E27-E25</f>
        <v>3491</v>
      </c>
    </row>
    <row r="23" spans="1:5" ht="15">
      <c r="A23" s="14" t="s">
        <v>21</v>
      </c>
      <c r="C23" s="13"/>
      <c r="E23" s="13"/>
    </row>
    <row r="24" spans="1:5" ht="15">
      <c r="A24" s="14"/>
      <c r="C24" s="13"/>
      <c r="E24" s="13"/>
    </row>
    <row r="25" spans="1:5" ht="15">
      <c r="A25" s="2" t="s">
        <v>22</v>
      </c>
      <c r="C25" s="13">
        <v>-32</v>
      </c>
      <c r="E25" s="13">
        <v>-159</v>
      </c>
    </row>
    <row r="26" spans="3:5" ht="15">
      <c r="C26" s="13"/>
      <c r="E26" s="13"/>
    </row>
    <row r="27" spans="1:5" ht="15">
      <c r="A27" s="2" t="s">
        <v>23</v>
      </c>
      <c r="C27" s="13">
        <v>-185</v>
      </c>
      <c r="E27" s="13">
        <v>-646</v>
      </c>
    </row>
    <row r="28" spans="3:5" ht="15">
      <c r="C28" s="15"/>
      <c r="E28" s="15"/>
    </row>
    <row r="29" spans="1:5" ht="15">
      <c r="A29" s="2" t="s">
        <v>24</v>
      </c>
      <c r="C29" s="13">
        <v>529</v>
      </c>
      <c r="E29" s="13">
        <v>2686</v>
      </c>
    </row>
    <row r="30" spans="3:5" ht="15">
      <c r="C30" s="13"/>
      <c r="E30" s="13"/>
    </row>
    <row r="31" spans="1:5" ht="15">
      <c r="A31" s="2" t="s">
        <v>25</v>
      </c>
      <c r="C31" s="13">
        <v>-134</v>
      </c>
      <c r="E31" s="13">
        <v>-403</v>
      </c>
    </row>
    <row r="32" spans="3:5" ht="15">
      <c r="C32" s="15"/>
      <c r="E32" s="15"/>
    </row>
    <row r="33" spans="1:5" ht="15.75" thickBot="1">
      <c r="A33" s="2" t="s">
        <v>26</v>
      </c>
      <c r="C33" s="16">
        <f>SUM(C29:C32)</f>
        <v>395</v>
      </c>
      <c r="E33" s="16">
        <f>SUM(E29:E32)</f>
        <v>2283</v>
      </c>
    </row>
    <row r="34" spans="3:5" ht="15.75" thickTop="1">
      <c r="C34" s="13"/>
      <c r="E34" s="13"/>
    </row>
    <row r="35" spans="1:5" ht="15">
      <c r="A35" s="2" t="s">
        <v>27</v>
      </c>
      <c r="C35" s="13"/>
      <c r="E35" s="13"/>
    </row>
    <row r="36" spans="1:5" ht="15">
      <c r="A36" s="2" t="s">
        <v>28</v>
      </c>
      <c r="C36" s="13"/>
      <c r="E36" s="13"/>
    </row>
    <row r="37" spans="1:5" ht="15">
      <c r="A37" s="2" t="s">
        <v>29</v>
      </c>
      <c r="C37" s="13">
        <v>126077</v>
      </c>
      <c r="D37" s="13"/>
      <c r="E37" s="13">
        <v>126202</v>
      </c>
    </row>
    <row r="38" spans="1:5" ht="15">
      <c r="A38" s="2" t="s">
        <v>30</v>
      </c>
      <c r="C38" s="13">
        <v>127539</v>
      </c>
      <c r="D38" s="13"/>
      <c r="E38" s="13">
        <v>127664</v>
      </c>
    </row>
    <row r="39" spans="3:5" ht="15">
      <c r="C39" s="13"/>
      <c r="D39" s="13"/>
      <c r="E39" s="13"/>
    </row>
    <row r="40" spans="1:5" ht="15">
      <c r="A40" s="2" t="s">
        <v>31</v>
      </c>
      <c r="C40" s="13"/>
      <c r="D40" s="13"/>
      <c r="E40" s="13"/>
    </row>
    <row r="41" spans="1:5" ht="15">
      <c r="A41" s="2" t="s">
        <v>29</v>
      </c>
      <c r="C41" s="17">
        <v>0.31</v>
      </c>
      <c r="D41" s="17"/>
      <c r="E41" s="17">
        <v>1.81</v>
      </c>
    </row>
    <row r="42" spans="1:5" ht="15">
      <c r="A42" s="2" t="s">
        <v>30</v>
      </c>
      <c r="C42" s="18">
        <v>0.31</v>
      </c>
      <c r="D42" s="17"/>
      <c r="E42" s="18">
        <v>1.79</v>
      </c>
    </row>
    <row r="43" spans="3:5" ht="15">
      <c r="C43" s="19"/>
      <c r="D43" s="13"/>
      <c r="E43" s="19"/>
    </row>
    <row r="44" spans="1:5" ht="15">
      <c r="A44" s="2" t="s">
        <v>32</v>
      </c>
      <c r="C44" s="19" t="s">
        <v>33</v>
      </c>
      <c r="D44" s="13"/>
      <c r="E44" s="19" t="s">
        <v>33</v>
      </c>
    </row>
    <row r="45" spans="3:5" ht="15">
      <c r="C45" s="19"/>
      <c r="D45" s="13"/>
      <c r="E45" s="19"/>
    </row>
    <row r="46" spans="3:5" ht="15">
      <c r="C46" s="18"/>
      <c r="E46" s="20"/>
    </row>
  </sheetData>
  <printOptions/>
  <pageMargins left="0.75" right="0.75" top="1" bottom="1" header="0.5" footer="0.5"/>
  <pageSetup fitToHeight="1" fitToWidth="1" horizontalDpi="180" verticalDpi="18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22">
      <selection activeCell="A7" sqref="A7"/>
    </sheetView>
  </sheetViews>
  <sheetFormatPr defaultColWidth="9.140625" defaultRowHeight="12.75"/>
  <cols>
    <col min="1" max="1" width="51.7109375" style="0" customWidth="1"/>
    <col min="2" max="2" width="17.421875" style="0" customWidth="1"/>
    <col min="3" max="3" width="31.421875" style="0" customWidth="1"/>
    <col min="4" max="4" width="31.7109375" style="0" bestFit="1" customWidth="1"/>
  </cols>
  <sheetData>
    <row r="1" spans="1:5" ht="15">
      <c r="A1" s="1" t="s">
        <v>0</v>
      </c>
      <c r="B1" s="2"/>
      <c r="C1" s="3" t="s">
        <v>34</v>
      </c>
      <c r="E1" s="2"/>
    </row>
    <row r="2" spans="1:5" ht="15">
      <c r="A2" s="2" t="s">
        <v>2</v>
      </c>
      <c r="B2" s="2"/>
      <c r="C2" s="3" t="s">
        <v>3</v>
      </c>
      <c r="E2" s="2"/>
    </row>
    <row r="3" spans="1:5" ht="15">
      <c r="A3" s="2" t="s">
        <v>4</v>
      </c>
      <c r="B3" s="2"/>
      <c r="C3" s="2"/>
      <c r="D3" s="2"/>
      <c r="E3" s="2"/>
    </row>
    <row r="4" spans="1:5" ht="15">
      <c r="A4" s="2"/>
      <c r="B4" s="2"/>
      <c r="C4" s="2"/>
      <c r="D4" s="2"/>
      <c r="E4" s="2"/>
    </row>
    <row r="5" spans="1:5" ht="15">
      <c r="A5" s="1" t="s">
        <v>35</v>
      </c>
      <c r="B5" s="2"/>
      <c r="C5" s="2"/>
      <c r="D5" s="2"/>
      <c r="E5" s="2"/>
    </row>
    <row r="6" spans="1:5" ht="15">
      <c r="A6" s="1" t="s">
        <v>36</v>
      </c>
      <c r="B6" s="2"/>
      <c r="C6" s="2"/>
      <c r="D6" s="2"/>
      <c r="E6" s="2"/>
    </row>
    <row r="7" spans="1:5" ht="15">
      <c r="A7" s="1" t="s">
        <v>7</v>
      </c>
      <c r="B7" s="2"/>
      <c r="C7" s="2"/>
      <c r="D7" s="2"/>
      <c r="E7" s="2"/>
    </row>
    <row r="8" spans="1:5" ht="15">
      <c r="A8" s="1"/>
      <c r="B8" s="2"/>
      <c r="C8" s="2"/>
      <c r="D8" s="2"/>
      <c r="E8" s="2"/>
    </row>
    <row r="9" spans="1:5" ht="15.75" thickBot="1">
      <c r="A9" s="1"/>
      <c r="B9" s="2"/>
      <c r="C9" s="21" t="s">
        <v>37</v>
      </c>
      <c r="D9" s="2"/>
      <c r="E9" s="2"/>
    </row>
    <row r="10" spans="1:5" ht="15">
      <c r="A10" s="1"/>
      <c r="B10" s="2"/>
      <c r="C10" s="2"/>
      <c r="D10" s="2"/>
      <c r="E10" s="2"/>
    </row>
    <row r="11" spans="1:5" ht="15">
      <c r="A11" s="1"/>
      <c r="B11" s="2"/>
      <c r="C11" s="6" t="s">
        <v>38</v>
      </c>
      <c r="D11" s="6"/>
      <c r="E11" s="2"/>
    </row>
    <row r="12" spans="1:5" ht="15">
      <c r="A12" s="2"/>
      <c r="B12" s="2"/>
      <c r="C12" s="8" t="s">
        <v>16</v>
      </c>
      <c r="D12" s="6"/>
      <c r="E12" s="2"/>
    </row>
    <row r="13" spans="1:5" ht="15">
      <c r="A13" s="2"/>
      <c r="B13" s="2"/>
      <c r="C13" s="9" t="s">
        <v>17</v>
      </c>
      <c r="D13" s="6"/>
      <c r="E13" s="2"/>
    </row>
    <row r="14" spans="1:5" ht="15">
      <c r="A14" s="1"/>
      <c r="B14" s="2"/>
      <c r="C14" s="2"/>
      <c r="D14" s="2"/>
      <c r="E14" s="2"/>
    </row>
    <row r="15" spans="1:5" ht="15">
      <c r="A15" s="1" t="s">
        <v>39</v>
      </c>
      <c r="B15" s="2"/>
      <c r="C15" s="13">
        <v>12441</v>
      </c>
      <c r="D15" s="2"/>
      <c r="E15" s="14"/>
    </row>
    <row r="16" spans="1:5" ht="15">
      <c r="A16" s="1"/>
      <c r="B16" s="2"/>
      <c r="C16" s="22"/>
      <c r="D16" s="2"/>
      <c r="E16" s="2"/>
    </row>
    <row r="17" spans="1:5" ht="15">
      <c r="A17" s="1" t="s">
        <v>40</v>
      </c>
      <c r="B17" s="2"/>
      <c r="C17" s="23" t="s">
        <v>41</v>
      </c>
      <c r="D17" s="2"/>
      <c r="E17" s="2"/>
    </row>
    <row r="18" spans="1:5" ht="15">
      <c r="A18" s="2"/>
      <c r="B18" s="2"/>
      <c r="C18" s="13"/>
      <c r="D18" s="2"/>
      <c r="E18" s="2"/>
    </row>
    <row r="19" spans="1:5" ht="15">
      <c r="A19" s="1" t="s">
        <v>42</v>
      </c>
      <c r="B19" s="2"/>
      <c r="C19" s="13"/>
      <c r="D19" s="2"/>
      <c r="E19" s="2"/>
    </row>
    <row r="20" spans="1:5" ht="15">
      <c r="A20" s="2" t="s">
        <v>43</v>
      </c>
      <c r="B20" s="2"/>
      <c r="C20" s="24">
        <v>5197</v>
      </c>
      <c r="D20" s="2"/>
      <c r="E20" s="14"/>
    </row>
    <row r="21" spans="1:5" ht="15">
      <c r="A21" s="2" t="s">
        <v>44</v>
      </c>
      <c r="B21" s="2"/>
      <c r="C21" s="25">
        <v>8322</v>
      </c>
      <c r="D21" s="2"/>
      <c r="E21" s="14"/>
    </row>
    <row r="22" spans="1:5" ht="15">
      <c r="A22" s="2" t="s">
        <v>45</v>
      </c>
      <c r="B22" s="2"/>
      <c r="C22" s="25">
        <v>1375</v>
      </c>
      <c r="D22" s="2"/>
      <c r="E22" s="14"/>
    </row>
    <row r="23" spans="1:5" ht="15">
      <c r="A23" s="2" t="s">
        <v>46</v>
      </c>
      <c r="B23" s="2"/>
      <c r="C23" s="25">
        <v>406</v>
      </c>
      <c r="D23" s="2"/>
      <c r="E23" s="14"/>
    </row>
    <row r="24" spans="1:5" ht="15">
      <c r="A24" s="2" t="s">
        <v>47</v>
      </c>
      <c r="B24" s="2"/>
      <c r="C24" s="25">
        <v>659</v>
      </c>
      <c r="D24" s="2"/>
      <c r="E24" s="14"/>
    </row>
    <row r="25" spans="1:5" ht="15">
      <c r="A25" s="2" t="s">
        <v>48</v>
      </c>
      <c r="B25" s="2"/>
      <c r="C25" s="26">
        <v>1193</v>
      </c>
      <c r="D25" s="2"/>
      <c r="E25" s="14"/>
    </row>
    <row r="26" spans="1:5" ht="15">
      <c r="A26" s="2"/>
      <c r="B26" s="2"/>
      <c r="C26" s="26">
        <f>SUM(C20:C25)</f>
        <v>17152</v>
      </c>
      <c r="D26" s="2"/>
      <c r="E26" s="14"/>
    </row>
    <row r="27" spans="1:5" ht="15">
      <c r="A27" s="2"/>
      <c r="B27" s="2"/>
      <c r="C27" s="13"/>
      <c r="D27" s="2"/>
      <c r="E27" s="2"/>
    </row>
    <row r="28" spans="1:5" ht="15">
      <c r="A28" s="1" t="s">
        <v>49</v>
      </c>
      <c r="B28" s="2"/>
      <c r="C28" s="13"/>
      <c r="D28" s="2"/>
      <c r="E28" s="2"/>
    </row>
    <row r="29" spans="1:5" ht="15">
      <c r="A29" s="2" t="s">
        <v>50</v>
      </c>
      <c r="B29" s="2"/>
      <c r="C29" s="24">
        <v>4421</v>
      </c>
      <c r="D29" s="2"/>
      <c r="E29" s="14"/>
    </row>
    <row r="30" spans="1:5" ht="15">
      <c r="A30" s="2" t="s">
        <v>51</v>
      </c>
      <c r="B30" s="2"/>
      <c r="C30" s="25">
        <v>816</v>
      </c>
      <c r="D30" s="2"/>
      <c r="E30" s="14"/>
    </row>
    <row r="31" spans="1:5" ht="15">
      <c r="A31" s="2" t="s">
        <v>52</v>
      </c>
      <c r="B31" s="2"/>
      <c r="C31" s="25">
        <v>39</v>
      </c>
      <c r="D31" s="2"/>
      <c r="E31" s="14"/>
    </row>
    <row r="32" spans="1:5" ht="15">
      <c r="A32" s="2" t="s">
        <v>53</v>
      </c>
      <c r="B32" s="2"/>
      <c r="C32" s="25">
        <v>1413</v>
      </c>
      <c r="D32" s="2"/>
      <c r="E32" s="14"/>
    </row>
    <row r="33" spans="1:5" ht="15">
      <c r="A33" s="2"/>
      <c r="B33" s="2"/>
      <c r="C33" s="25"/>
      <c r="D33" s="2"/>
      <c r="E33" s="2"/>
    </row>
    <row r="34" spans="1:5" ht="15">
      <c r="A34" s="2"/>
      <c r="B34" s="2"/>
      <c r="C34" s="27">
        <f>SUM(C29:C33)</f>
        <v>6689</v>
      </c>
      <c r="D34" s="2"/>
      <c r="E34" s="14"/>
    </row>
    <row r="35" spans="1:5" ht="15">
      <c r="A35" s="2"/>
      <c r="B35" s="2"/>
      <c r="C35" s="13"/>
      <c r="D35" s="2"/>
      <c r="E35" s="2"/>
    </row>
    <row r="36" spans="1:5" ht="15">
      <c r="A36" s="1" t="s">
        <v>54</v>
      </c>
      <c r="B36" s="2"/>
      <c r="C36" s="22">
        <f>C26-C34</f>
        <v>10463</v>
      </c>
      <c r="D36" s="2"/>
      <c r="E36" s="14"/>
    </row>
    <row r="37" spans="1:5" ht="15.75" thickBot="1">
      <c r="A37" s="2"/>
      <c r="B37" s="2"/>
      <c r="C37" s="16">
        <f>C36+C15</f>
        <v>22904</v>
      </c>
      <c r="D37" s="2"/>
      <c r="E37" s="14"/>
    </row>
    <row r="38" spans="1:5" ht="15.75" thickTop="1">
      <c r="A38" s="2"/>
      <c r="B38" s="2"/>
      <c r="C38" s="13"/>
      <c r="D38" s="2"/>
      <c r="E38" s="2"/>
    </row>
    <row r="39" spans="1:5" ht="15">
      <c r="A39" s="1" t="s">
        <v>55</v>
      </c>
      <c r="B39" s="2"/>
      <c r="C39" s="13"/>
      <c r="D39" s="2"/>
      <c r="E39" s="2"/>
    </row>
    <row r="40" spans="1:5" ht="15">
      <c r="A40" s="2"/>
      <c r="B40" s="2"/>
      <c r="C40" s="13"/>
      <c r="D40" s="2"/>
      <c r="E40" s="2"/>
    </row>
    <row r="41" spans="1:5" ht="15">
      <c r="A41" s="2" t="s">
        <v>56</v>
      </c>
      <c r="B41" s="2"/>
      <c r="C41" s="13">
        <v>12717</v>
      </c>
      <c r="D41" s="2"/>
      <c r="E41" s="14"/>
    </row>
    <row r="42" spans="1:5" ht="15">
      <c r="A42" s="2" t="s">
        <v>57</v>
      </c>
      <c r="B42" s="2"/>
      <c r="C42" s="13">
        <v>1776</v>
      </c>
      <c r="D42" s="2"/>
      <c r="E42" s="14"/>
    </row>
    <row r="43" spans="1:5" ht="15">
      <c r="A43" s="2" t="s">
        <v>58</v>
      </c>
      <c r="B43" s="2"/>
      <c r="C43" s="13">
        <v>2169</v>
      </c>
      <c r="D43" s="2"/>
      <c r="E43" s="14"/>
    </row>
    <row r="44" spans="1:5" ht="15">
      <c r="A44" s="2" t="s">
        <v>59</v>
      </c>
      <c r="B44" s="2"/>
      <c r="C44" s="15">
        <f>+'[1]Equity'!I21</f>
        <v>3972</v>
      </c>
      <c r="D44" s="2"/>
      <c r="E44" s="14"/>
    </row>
    <row r="45" spans="1:5" ht="15">
      <c r="A45" s="1" t="s">
        <v>60</v>
      </c>
      <c r="B45" s="2"/>
      <c r="C45" s="13">
        <f>SUM(C41:C44)</f>
        <v>20634</v>
      </c>
      <c r="D45" s="2"/>
      <c r="E45" s="14"/>
    </row>
    <row r="46" spans="1:5" ht="15">
      <c r="A46" s="1" t="s">
        <v>61</v>
      </c>
      <c r="B46" s="2"/>
      <c r="C46" s="13"/>
      <c r="D46" s="2"/>
      <c r="E46" s="2"/>
    </row>
    <row r="47" spans="1:5" ht="15">
      <c r="A47" s="2"/>
      <c r="B47" s="2"/>
      <c r="C47" s="13"/>
      <c r="D47" s="2"/>
      <c r="E47" s="2"/>
    </row>
    <row r="48" spans="1:5" ht="15">
      <c r="A48" s="1" t="s">
        <v>62</v>
      </c>
      <c r="B48" s="2"/>
      <c r="C48" s="13"/>
      <c r="D48" s="2"/>
      <c r="E48" s="2"/>
    </row>
    <row r="49" spans="1:5" ht="15">
      <c r="A49" s="1"/>
      <c r="B49" s="2"/>
      <c r="C49" s="15"/>
      <c r="D49" s="2"/>
      <c r="E49" s="2"/>
    </row>
    <row r="50" spans="1:5" ht="15">
      <c r="A50" s="2" t="s">
        <v>53</v>
      </c>
      <c r="B50" s="2"/>
      <c r="C50" s="25">
        <v>1744</v>
      </c>
      <c r="D50" s="2"/>
      <c r="E50" s="14"/>
    </row>
    <row r="51" spans="1:5" ht="15">
      <c r="A51" s="2" t="s">
        <v>63</v>
      </c>
      <c r="B51" s="2"/>
      <c r="C51" s="26">
        <v>526</v>
      </c>
      <c r="D51" s="2"/>
      <c r="E51" s="14"/>
    </row>
    <row r="52" spans="1:5" ht="15">
      <c r="A52" s="2"/>
      <c r="B52" s="2"/>
      <c r="C52" s="22">
        <f>SUM(C50:C51)</f>
        <v>2270</v>
      </c>
      <c r="D52" s="2"/>
      <c r="E52" s="14"/>
    </row>
    <row r="53" spans="1:5" ht="15">
      <c r="A53" s="2"/>
      <c r="B53" s="2"/>
      <c r="C53" s="13"/>
      <c r="D53" s="2"/>
      <c r="E53" s="2"/>
    </row>
    <row r="54" spans="1:5" ht="15.75" thickBot="1">
      <c r="A54" s="2"/>
      <c r="B54" s="2"/>
      <c r="C54" s="16">
        <f>+C52+C45</f>
        <v>22904</v>
      </c>
      <c r="D54" s="2"/>
      <c r="E54" s="14"/>
    </row>
    <row r="55" spans="1:5" ht="15.75" thickTop="1">
      <c r="A55" s="2"/>
      <c r="B55" s="2"/>
      <c r="C55" s="22"/>
      <c r="D55" s="2"/>
      <c r="E55" s="14"/>
    </row>
    <row r="56" spans="1:5" ht="15">
      <c r="A56" s="2" t="s">
        <v>64</v>
      </c>
      <c r="B56" s="2"/>
      <c r="C56" s="13"/>
      <c r="D56" s="2"/>
      <c r="E56" s="2"/>
    </row>
    <row r="57" spans="1:5" ht="15">
      <c r="A57" s="2" t="s">
        <v>65</v>
      </c>
      <c r="B57" s="2"/>
      <c r="C57" s="28">
        <f>SUM(C15+C36-C52)/(C41*10)</f>
        <v>0.1622552488794527</v>
      </c>
      <c r="D57" s="2"/>
      <c r="E57" s="2"/>
    </row>
    <row r="58" spans="1:5" ht="15">
      <c r="A58" s="2"/>
      <c r="B58" s="2"/>
      <c r="C58" s="29"/>
      <c r="D58" s="2"/>
      <c r="E58" s="2"/>
    </row>
    <row r="59" spans="1:5" ht="15">
      <c r="A59" s="2" t="s">
        <v>66</v>
      </c>
      <c r="B59" s="2"/>
      <c r="C59" s="2"/>
      <c r="D59" s="2"/>
      <c r="E59" s="2"/>
    </row>
    <row r="60" spans="1:5" ht="15">
      <c r="A60" s="2" t="s">
        <v>67</v>
      </c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</sheetData>
  <printOptions/>
  <pageMargins left="0.75" right="0.75" top="1" bottom="1" header="0.5" footer="0.5"/>
  <pageSetup fitToHeight="1" fitToWidth="1" horizontalDpi="180" verticalDpi="18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E39" sqref="E39"/>
    </sheetView>
  </sheetViews>
  <sheetFormatPr defaultColWidth="9.140625" defaultRowHeight="12.75"/>
  <cols>
    <col min="1" max="1" width="20.140625" style="0" customWidth="1"/>
    <col min="3" max="3" width="10.7109375" style="0" bestFit="1" customWidth="1"/>
    <col min="4" max="4" width="12.00390625" style="0" bestFit="1" customWidth="1"/>
    <col min="5" max="5" width="20.00390625" style="0" bestFit="1" customWidth="1"/>
    <col min="6" max="6" width="19.421875" style="0" bestFit="1" customWidth="1"/>
    <col min="7" max="7" width="8.7109375" style="0" bestFit="1" customWidth="1"/>
  </cols>
  <sheetData>
    <row r="1" spans="1:7" ht="15">
      <c r="A1" s="1" t="s">
        <v>0</v>
      </c>
      <c r="B1" s="2"/>
      <c r="C1" s="2"/>
      <c r="D1" s="2"/>
      <c r="E1" s="2"/>
      <c r="F1" s="3"/>
      <c r="G1" s="3" t="s">
        <v>68</v>
      </c>
    </row>
    <row r="2" spans="1:7" ht="15">
      <c r="A2" s="2" t="s">
        <v>2</v>
      </c>
      <c r="B2" s="2"/>
      <c r="C2" s="2"/>
      <c r="D2" s="2"/>
      <c r="E2" s="2"/>
      <c r="F2" s="3"/>
      <c r="G2" s="3" t="s">
        <v>3</v>
      </c>
    </row>
    <row r="3" spans="1:7" ht="15">
      <c r="A3" s="2" t="s">
        <v>4</v>
      </c>
      <c r="B3" s="2"/>
      <c r="C3" s="2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" t="s">
        <v>69</v>
      </c>
      <c r="B5" s="2"/>
      <c r="C5" s="2"/>
      <c r="D5" s="2"/>
      <c r="E5" s="2"/>
      <c r="F5" s="2"/>
      <c r="G5" s="2"/>
    </row>
    <row r="6" spans="1:7" ht="15">
      <c r="A6" s="1" t="s">
        <v>6</v>
      </c>
      <c r="B6" s="2"/>
      <c r="C6" s="2"/>
      <c r="D6" s="2"/>
      <c r="E6" s="2"/>
      <c r="F6" s="2"/>
      <c r="G6" s="2"/>
    </row>
    <row r="7" spans="1:7" ht="15">
      <c r="A7" s="1" t="s">
        <v>7</v>
      </c>
      <c r="B7" s="2"/>
      <c r="C7" s="2"/>
      <c r="D7" s="2"/>
      <c r="E7" s="2"/>
      <c r="F7" s="2"/>
      <c r="G7" s="2"/>
    </row>
    <row r="8" spans="1:7" ht="15">
      <c r="A8" s="1"/>
      <c r="B8" s="2"/>
      <c r="C8" s="2"/>
      <c r="D8" s="2"/>
      <c r="E8" s="2"/>
      <c r="F8" s="2"/>
      <c r="G8" s="2"/>
    </row>
    <row r="9" spans="1:7" ht="15">
      <c r="A9" s="1"/>
      <c r="B9" s="2"/>
      <c r="C9" s="2"/>
      <c r="D9" s="2"/>
      <c r="E9" s="2"/>
      <c r="F9" s="2"/>
      <c r="G9" s="2"/>
    </row>
    <row r="10" spans="1:7" ht="15">
      <c r="A10" s="30" t="s">
        <v>70</v>
      </c>
      <c r="B10" s="2"/>
      <c r="C10" s="2"/>
      <c r="D10" s="2"/>
      <c r="E10" s="2"/>
      <c r="F10" s="2"/>
      <c r="G10" s="2"/>
    </row>
    <row r="11" spans="1:7" ht="15">
      <c r="A11" s="30"/>
      <c r="B11" s="2"/>
      <c r="C11" s="2"/>
      <c r="D11" s="2"/>
      <c r="E11" s="2"/>
      <c r="F11" s="2"/>
      <c r="G11" s="2"/>
    </row>
    <row r="12" spans="1:7" ht="15">
      <c r="A12" s="2"/>
      <c r="B12" s="2"/>
      <c r="C12" s="6" t="s">
        <v>71</v>
      </c>
      <c r="D12" s="6" t="s">
        <v>71</v>
      </c>
      <c r="E12" s="6" t="s">
        <v>72</v>
      </c>
      <c r="F12" s="6" t="s">
        <v>73</v>
      </c>
      <c r="G12" s="6" t="s">
        <v>74</v>
      </c>
    </row>
    <row r="13" spans="1:7" ht="15">
      <c r="A13" s="2"/>
      <c r="B13" s="2"/>
      <c r="C13" s="6" t="s">
        <v>75</v>
      </c>
      <c r="D13" s="6" t="s">
        <v>76</v>
      </c>
      <c r="E13" s="6" t="s">
        <v>77</v>
      </c>
      <c r="F13" s="6" t="s">
        <v>78</v>
      </c>
      <c r="G13" s="2"/>
    </row>
    <row r="14" spans="1:7" ht="15">
      <c r="A14" s="2"/>
      <c r="B14" s="2"/>
      <c r="C14" s="6"/>
      <c r="D14" s="6"/>
      <c r="E14" s="6" t="s">
        <v>79</v>
      </c>
      <c r="F14" s="6" t="s">
        <v>80</v>
      </c>
      <c r="G14" s="6"/>
    </row>
    <row r="15" spans="1:7" ht="15">
      <c r="A15" s="2"/>
      <c r="B15" s="2"/>
      <c r="C15" s="6"/>
      <c r="D15" s="6"/>
      <c r="E15" s="6"/>
      <c r="F15" s="6" t="s">
        <v>81</v>
      </c>
      <c r="G15" s="6"/>
    </row>
    <row r="16" spans="1:7" ht="15">
      <c r="A16" s="2"/>
      <c r="B16" s="2"/>
      <c r="C16" s="5" t="s">
        <v>17</v>
      </c>
      <c r="D16" s="5" t="s">
        <v>17</v>
      </c>
      <c r="E16" s="5" t="s">
        <v>17</v>
      </c>
      <c r="F16" s="5" t="s">
        <v>17</v>
      </c>
      <c r="G16" s="5" t="s">
        <v>17</v>
      </c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2" t="s">
        <v>82</v>
      </c>
      <c r="B18" s="2"/>
      <c r="C18" s="19">
        <v>12487</v>
      </c>
      <c r="D18" s="19">
        <v>1595</v>
      </c>
      <c r="E18" s="19">
        <v>2169</v>
      </c>
      <c r="F18" s="19">
        <v>1689</v>
      </c>
      <c r="G18" s="19">
        <f>SUM(C18:F18)</f>
        <v>17940</v>
      </c>
    </row>
    <row r="19" spans="1:7" ht="15">
      <c r="A19" s="2" t="s">
        <v>83</v>
      </c>
      <c r="B19" s="2"/>
      <c r="C19" s="19">
        <v>230</v>
      </c>
      <c r="D19" s="19">
        <v>181</v>
      </c>
      <c r="E19" s="19">
        <v>0</v>
      </c>
      <c r="F19" s="19">
        <v>0</v>
      </c>
      <c r="G19" s="19">
        <f>SUM(C19:F19)</f>
        <v>411</v>
      </c>
    </row>
    <row r="20" spans="1:7" ht="15">
      <c r="A20" s="2" t="s">
        <v>26</v>
      </c>
      <c r="B20" s="2"/>
      <c r="C20" s="19">
        <v>0</v>
      </c>
      <c r="D20" s="19">
        <v>0</v>
      </c>
      <c r="E20" s="19">
        <v>0</v>
      </c>
      <c r="F20" s="19">
        <f>+'[1]IS'!G33</f>
        <v>2283</v>
      </c>
      <c r="G20" s="19">
        <f>SUM(C20:F20)</f>
        <v>2283</v>
      </c>
    </row>
    <row r="21" spans="1:7" ht="15">
      <c r="A21" s="2"/>
      <c r="B21" s="2"/>
      <c r="C21" s="19"/>
      <c r="D21" s="19"/>
      <c r="E21" s="19"/>
      <c r="F21" s="19"/>
      <c r="G21" s="19"/>
    </row>
    <row r="22" spans="1:7" ht="15.75" thickBot="1">
      <c r="A22" s="2" t="s">
        <v>84</v>
      </c>
      <c r="B22" s="2"/>
      <c r="C22" s="31">
        <f>SUM(C18:C21)</f>
        <v>12717</v>
      </c>
      <c r="D22" s="31">
        <f>SUM(D18:D21)</f>
        <v>1776</v>
      </c>
      <c r="E22" s="31">
        <f>SUM(E18:E21)</f>
        <v>2169</v>
      </c>
      <c r="F22" s="31">
        <f>SUM(F18:F21)</f>
        <v>3972</v>
      </c>
      <c r="G22" s="31">
        <f>SUM(G18:G21)</f>
        <v>20634</v>
      </c>
    </row>
    <row r="23" spans="1:7" ht="15.75" thickTop="1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6"/>
      <c r="D24" s="6"/>
      <c r="E24" s="6"/>
      <c r="F24" s="6"/>
      <c r="G24" s="6"/>
    </row>
    <row r="25" spans="1:7" ht="15">
      <c r="A25" s="2"/>
      <c r="B25" s="2"/>
      <c r="C25" s="6"/>
      <c r="D25" s="6"/>
      <c r="E25" s="6"/>
      <c r="F25" s="6"/>
      <c r="G25" s="2"/>
    </row>
    <row r="26" spans="1:7" ht="15">
      <c r="A26" s="2"/>
      <c r="B26" s="2"/>
      <c r="C26" s="6"/>
      <c r="D26" s="6"/>
      <c r="E26" s="6"/>
      <c r="F26" s="6"/>
      <c r="G26" s="6"/>
    </row>
    <row r="27" spans="1:7" ht="15">
      <c r="A27" s="2"/>
      <c r="B27" s="2"/>
      <c r="C27" s="13"/>
      <c r="D27" s="13"/>
      <c r="E27" s="13"/>
      <c r="F27" s="13"/>
      <c r="G27" s="13"/>
    </row>
  </sheetData>
  <printOptions/>
  <pageMargins left="0.75" right="0.75" top="1" bottom="1" header="0.5" footer="0.5"/>
  <pageSetup fitToHeight="1" fitToWidth="1" horizontalDpi="180" verticalDpi="18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8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79.7109375" style="2" customWidth="1"/>
    <col min="2" max="2" width="11.7109375" style="2" bestFit="1" customWidth="1"/>
    <col min="3" max="3" width="19.7109375" style="2" customWidth="1"/>
    <col min="4" max="4" width="9.8515625" style="2" customWidth="1"/>
    <col min="5" max="5" width="7.57421875" style="2" customWidth="1"/>
    <col min="6" max="16384" width="9.140625" style="2" customWidth="1"/>
  </cols>
  <sheetData>
    <row r="1" spans="1:3" ht="15">
      <c r="A1" s="1" t="s">
        <v>0</v>
      </c>
      <c r="B1" s="42" t="s">
        <v>85</v>
      </c>
      <c r="C1" s="42"/>
    </row>
    <row r="2" spans="1:3" ht="15">
      <c r="A2" s="2" t="s">
        <v>2</v>
      </c>
      <c r="B2" s="42" t="s">
        <v>3</v>
      </c>
      <c r="C2" s="42"/>
    </row>
    <row r="3" ht="15">
      <c r="A3" s="2" t="s">
        <v>4</v>
      </c>
    </row>
    <row r="5" ht="15">
      <c r="A5" s="1" t="s">
        <v>86</v>
      </c>
    </row>
    <row r="6" ht="15">
      <c r="A6" s="1" t="s">
        <v>6</v>
      </c>
    </row>
    <row r="7" ht="15">
      <c r="A7" s="1" t="s">
        <v>7</v>
      </c>
    </row>
    <row r="8" ht="15">
      <c r="A8" s="1"/>
    </row>
    <row r="9" spans="1:2" ht="15">
      <c r="A9" s="1"/>
      <c r="B9" s="6" t="s">
        <v>10</v>
      </c>
    </row>
    <row r="10" spans="1:2" ht="15">
      <c r="A10" s="1"/>
      <c r="B10" s="6" t="s">
        <v>11</v>
      </c>
    </row>
    <row r="11" spans="1:2" ht="15">
      <c r="A11" s="1"/>
      <c r="B11" s="6" t="s">
        <v>87</v>
      </c>
    </row>
    <row r="12" spans="1:2" ht="15">
      <c r="A12" s="1"/>
      <c r="B12" s="7" t="s">
        <v>88</v>
      </c>
    </row>
    <row r="13" spans="1:3" ht="15">
      <c r="A13" s="1"/>
      <c r="B13" s="8" t="s">
        <v>16</v>
      </c>
      <c r="C13" s="9"/>
    </row>
    <row r="14" ht="15">
      <c r="B14" s="6" t="s">
        <v>17</v>
      </c>
    </row>
    <row r="15" spans="1:2" ht="15">
      <c r="A15" s="1" t="s">
        <v>89</v>
      </c>
      <c r="B15" s="13"/>
    </row>
    <row r="16" spans="1:2" ht="15">
      <c r="A16" s="2" t="s">
        <v>24</v>
      </c>
      <c r="B16" s="13">
        <f>+'[1]IS'!G29</f>
        <v>2686</v>
      </c>
    </row>
    <row r="17" spans="1:2" ht="15">
      <c r="A17" s="2" t="s">
        <v>90</v>
      </c>
      <c r="B17" s="13"/>
    </row>
    <row r="18" spans="1:2" ht="15">
      <c r="A18" s="2" t="s">
        <v>91</v>
      </c>
      <c r="B18" s="13">
        <v>0</v>
      </c>
    </row>
    <row r="19" spans="1:2" ht="15">
      <c r="A19" s="2" t="s">
        <v>92</v>
      </c>
      <c r="B19" s="13">
        <v>12</v>
      </c>
    </row>
    <row r="20" spans="1:2" ht="15">
      <c r="A20" s="2" t="s">
        <v>93</v>
      </c>
      <c r="B20" s="13">
        <v>-12</v>
      </c>
    </row>
    <row r="21" spans="1:2" ht="15">
      <c r="A21" s="2" t="s">
        <v>23</v>
      </c>
      <c r="B21" s="13">
        <v>646</v>
      </c>
    </row>
    <row r="22" spans="1:2" ht="15">
      <c r="A22" s="2" t="s">
        <v>94</v>
      </c>
      <c r="B22" s="13">
        <v>-1</v>
      </c>
    </row>
    <row r="23" spans="1:2" ht="15">
      <c r="A23" s="2" t="s">
        <v>22</v>
      </c>
      <c r="B23" s="13">
        <v>159</v>
      </c>
    </row>
    <row r="24" spans="1:2" ht="15">
      <c r="A24" s="2" t="s">
        <v>95</v>
      </c>
      <c r="B24" s="13">
        <v>-45</v>
      </c>
    </row>
    <row r="25" spans="1:2" ht="15">
      <c r="A25" s="2" t="s">
        <v>96</v>
      </c>
      <c r="B25" s="13">
        <v>1</v>
      </c>
    </row>
    <row r="26" spans="1:2" ht="15">
      <c r="A26" s="2" t="s">
        <v>97</v>
      </c>
      <c r="B26" s="13">
        <v>0</v>
      </c>
    </row>
    <row r="27" ht="15">
      <c r="B27" s="15"/>
    </row>
    <row r="28" spans="1:2" ht="15">
      <c r="A28" s="2" t="s">
        <v>98</v>
      </c>
      <c r="B28" s="13">
        <f>SUM(B15:B27)</f>
        <v>3446</v>
      </c>
    </row>
    <row r="29" spans="1:2" ht="15">
      <c r="A29" s="2" t="s">
        <v>99</v>
      </c>
      <c r="B29" s="13">
        <v>-2245</v>
      </c>
    </row>
    <row r="30" spans="1:2" ht="15">
      <c r="A30" s="2" t="s">
        <v>100</v>
      </c>
      <c r="B30" s="13">
        <v>819</v>
      </c>
    </row>
    <row r="31" ht="15">
      <c r="B31" s="15"/>
    </row>
    <row r="32" spans="1:2" ht="15">
      <c r="A32" s="2" t="s">
        <v>101</v>
      </c>
      <c r="B32" s="13">
        <f>SUM(B28:B31)</f>
        <v>2020</v>
      </c>
    </row>
    <row r="33" spans="1:2" ht="15">
      <c r="A33" s="2" t="s">
        <v>102</v>
      </c>
      <c r="B33" s="13">
        <f>-B23</f>
        <v>-159</v>
      </c>
    </row>
    <row r="34" spans="1:2" ht="15">
      <c r="A34" s="2" t="s">
        <v>103</v>
      </c>
      <c r="B34" s="15">
        <v>-430</v>
      </c>
    </row>
    <row r="35" spans="1:2" ht="15">
      <c r="A35" s="1" t="s">
        <v>104</v>
      </c>
      <c r="B35" s="13">
        <f>SUM(B32:B34)</f>
        <v>1431</v>
      </c>
    </row>
    <row r="36" ht="15">
      <c r="B36" s="13"/>
    </row>
    <row r="37" spans="1:2" ht="15">
      <c r="A37" s="1" t="s">
        <v>105</v>
      </c>
      <c r="B37" s="13"/>
    </row>
    <row r="38" spans="1:2" ht="15">
      <c r="A38" s="2" t="s">
        <v>106</v>
      </c>
      <c r="B38" s="13">
        <v>45</v>
      </c>
    </row>
    <row r="39" spans="1:2" ht="15">
      <c r="A39" s="2" t="s">
        <v>107</v>
      </c>
      <c r="B39" s="13">
        <v>0</v>
      </c>
    </row>
    <row r="40" spans="1:2" ht="15">
      <c r="A40" s="2" t="s">
        <v>108</v>
      </c>
      <c r="B40" s="13">
        <v>356</v>
      </c>
    </row>
    <row r="41" spans="1:2" ht="15">
      <c r="A41" s="2" t="s">
        <v>109</v>
      </c>
      <c r="B41" s="15">
        <v>-1390</v>
      </c>
    </row>
    <row r="42" spans="1:2" ht="15">
      <c r="A42" s="1" t="s">
        <v>110</v>
      </c>
      <c r="B42" s="13">
        <f>SUM(B38:B41)</f>
        <v>-989</v>
      </c>
    </row>
    <row r="43" ht="15">
      <c r="B43" s="13"/>
    </row>
    <row r="44" spans="1:2" ht="15">
      <c r="A44" s="1" t="s">
        <v>111</v>
      </c>
      <c r="B44" s="13"/>
    </row>
    <row r="45" spans="1:2" ht="15">
      <c r="A45" s="2" t="s">
        <v>112</v>
      </c>
      <c r="B45" s="13">
        <v>-716</v>
      </c>
    </row>
    <row r="46" spans="1:2" ht="15">
      <c r="A46" s="2" t="s">
        <v>113</v>
      </c>
      <c r="B46" s="13">
        <v>-308</v>
      </c>
    </row>
    <row r="47" spans="1:2" ht="15">
      <c r="A47" s="2" t="s">
        <v>114</v>
      </c>
      <c r="B47" s="13">
        <v>0</v>
      </c>
    </row>
    <row r="48" spans="1:2" ht="15">
      <c r="A48" s="2" t="s">
        <v>115</v>
      </c>
      <c r="B48" s="13">
        <v>0</v>
      </c>
    </row>
    <row r="49" spans="1:2" ht="15">
      <c r="A49" s="2" t="s">
        <v>116</v>
      </c>
      <c r="B49" s="13">
        <v>-172</v>
      </c>
    </row>
    <row r="50" spans="1:2" ht="15">
      <c r="A50" s="2" t="s">
        <v>117</v>
      </c>
      <c r="B50" s="13">
        <v>0</v>
      </c>
    </row>
    <row r="51" spans="1:2" ht="15">
      <c r="A51" s="2" t="s">
        <v>118</v>
      </c>
      <c r="B51" s="13">
        <v>0</v>
      </c>
    </row>
    <row r="52" spans="1:2" ht="15">
      <c r="A52" s="2" t="s">
        <v>119</v>
      </c>
      <c r="B52" s="13">
        <v>0</v>
      </c>
    </row>
    <row r="53" spans="1:2" ht="15">
      <c r="A53" s="2" t="s">
        <v>120</v>
      </c>
      <c r="B53" s="15">
        <f>230+181</f>
        <v>411</v>
      </c>
    </row>
    <row r="54" spans="1:2" ht="15">
      <c r="A54" s="1" t="s">
        <v>121</v>
      </c>
      <c r="B54" s="13">
        <f>SUM(B45:B53)</f>
        <v>-785</v>
      </c>
    </row>
    <row r="55" ht="15">
      <c r="B55" s="15"/>
    </row>
    <row r="56" spans="1:2" ht="15">
      <c r="A56" s="1" t="s">
        <v>122</v>
      </c>
      <c r="B56" s="13">
        <f>B35+B42+B54</f>
        <v>-343</v>
      </c>
    </row>
    <row r="57" ht="15">
      <c r="B57" s="13"/>
    </row>
    <row r="58" spans="1:2" ht="15">
      <c r="A58" s="1" t="s">
        <v>123</v>
      </c>
      <c r="B58" s="13"/>
    </row>
    <row r="59" spans="1:2" ht="15">
      <c r="A59" s="1" t="s">
        <v>124</v>
      </c>
      <c r="B59" s="19">
        <v>1536</v>
      </c>
    </row>
    <row r="60" ht="15">
      <c r="B60" s="13"/>
    </row>
    <row r="61" spans="1:2" ht="15">
      <c r="A61" s="1" t="s">
        <v>125</v>
      </c>
      <c r="B61" s="32"/>
    </row>
    <row r="62" spans="1:2" ht="15">
      <c r="A62" s="1" t="s">
        <v>126</v>
      </c>
      <c r="B62" s="22">
        <f>SUM(B56:B59)</f>
        <v>1193</v>
      </c>
    </row>
    <row r="63" spans="1:2" ht="15.75" thickBot="1">
      <c r="A63" s="1" t="s">
        <v>127</v>
      </c>
      <c r="B63" s="33"/>
    </row>
    <row r="64" ht="15.75" thickTop="1">
      <c r="B64" s="13"/>
    </row>
    <row r="65" spans="2:3" ht="15">
      <c r="B65" s="40"/>
      <c r="C65" s="41"/>
    </row>
    <row r="66" ht="15">
      <c r="B66" s="34"/>
    </row>
    <row r="68" spans="1:2" ht="15">
      <c r="A68" s="2" t="s">
        <v>128</v>
      </c>
      <c r="B68" s="13"/>
    </row>
    <row r="69" ht="15">
      <c r="B69" s="35" t="s">
        <v>17</v>
      </c>
    </row>
    <row r="70" spans="1:2" ht="15">
      <c r="A70" s="2" t="s">
        <v>129</v>
      </c>
      <c r="B70" s="13">
        <v>1801</v>
      </c>
    </row>
    <row r="71" spans="1:2" ht="15">
      <c r="A71" s="2" t="s">
        <v>130</v>
      </c>
      <c r="B71" s="13">
        <v>-410</v>
      </c>
    </row>
    <row r="72" spans="1:2" ht="15">
      <c r="A72" s="2" t="s">
        <v>131</v>
      </c>
      <c r="B72" s="13">
        <v>-1</v>
      </c>
    </row>
    <row r="73" spans="1:2" ht="15.75" thickBot="1">
      <c r="A73" s="2" t="s">
        <v>132</v>
      </c>
      <c r="B73" s="16">
        <f>SUM(B70:B72)</f>
        <v>1390</v>
      </c>
    </row>
    <row r="74" ht="15.75" thickTop="1">
      <c r="B74" s="13"/>
    </row>
    <row r="75" spans="1:2" ht="15">
      <c r="A75" s="2" t="s">
        <v>133</v>
      </c>
      <c r="B75" s="13"/>
    </row>
    <row r="76" spans="1:2" ht="15">
      <c r="A76" s="36" t="s">
        <v>134</v>
      </c>
      <c r="B76" s="13"/>
    </row>
    <row r="77" spans="1:2" ht="15">
      <c r="A77" s="37"/>
      <c r="B77" s="13"/>
    </row>
    <row r="78" spans="1:2" ht="15">
      <c r="A78" s="37"/>
      <c r="B78" s="35" t="s">
        <v>17</v>
      </c>
    </row>
    <row r="79" spans="1:2" ht="15">
      <c r="A79" s="37" t="s">
        <v>135</v>
      </c>
      <c r="B79" s="13">
        <f>+'[1]BS'!C24</f>
        <v>659</v>
      </c>
    </row>
    <row r="80" spans="1:2" ht="15">
      <c r="A80" s="37" t="s">
        <v>48</v>
      </c>
      <c r="B80" s="13">
        <f>+'[1]BS'!C25</f>
        <v>1193</v>
      </c>
    </row>
    <row r="81" ht="15">
      <c r="B81" s="32">
        <f>SUM(B79:B80)</f>
        <v>1852</v>
      </c>
    </row>
    <row r="82" spans="1:2" ht="15">
      <c r="A82" s="37" t="s">
        <v>136</v>
      </c>
      <c r="B82" s="22">
        <f>-B79</f>
        <v>-659</v>
      </c>
    </row>
    <row r="83" spans="1:2" ht="15.75" thickBot="1">
      <c r="A83" s="37"/>
      <c r="B83" s="16">
        <f>SUM(B81:B82)</f>
        <v>1193</v>
      </c>
    </row>
    <row r="84" spans="1:2" ht="15.75" thickTop="1">
      <c r="A84" s="37"/>
      <c r="B84" s="22"/>
    </row>
    <row r="85" spans="1:3" ht="15">
      <c r="A85" s="38"/>
      <c r="B85" s="22"/>
      <c r="C85" s="38"/>
    </row>
    <row r="87" ht="15">
      <c r="A87" s="39"/>
    </row>
    <row r="88" ht="15">
      <c r="A88" s="39"/>
    </row>
  </sheetData>
  <mergeCells count="3">
    <mergeCell ref="B65:C65"/>
    <mergeCell ref="B2:C2"/>
    <mergeCell ref="B1:C1"/>
  </mergeCells>
  <printOptions/>
  <pageMargins left="0.75" right="0.75" top="1" bottom="1" header="0.5" footer="0.5"/>
  <pageSetup fitToHeight="1" fitToWidth="1" horizontalDpi="180" verticalDpi="18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Lilyteh</cp:lastModifiedBy>
  <dcterms:created xsi:type="dcterms:W3CDTF">2007-05-25T06:37:04Z</dcterms:created>
  <dcterms:modified xsi:type="dcterms:W3CDTF">2007-05-25T07:12:37Z</dcterms:modified>
  <cp:category/>
  <cp:version/>
  <cp:contentType/>
  <cp:contentStatus/>
</cp:coreProperties>
</file>