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720" windowHeight="6720" activeTab="2"/>
  </bookViews>
  <sheets>
    <sheet name="is" sheetId="1" r:id="rId1"/>
    <sheet name="bs" sheetId="2" r:id="rId2"/>
    <sheet name="cf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<sst xmlns="http://schemas.openxmlformats.org/spreadsheetml/2006/main" count="211" uniqueCount="161">
  <si>
    <t xml:space="preserve">(The unaudited Condensed Consolidated Balance Sheet should be read in conjunction with the Annual Report for the </t>
  </si>
  <si>
    <t>*   Represents RM 28.00</t>
  </si>
  <si>
    <t>Note:</t>
  </si>
  <si>
    <t>ordinary equity holders of the parent (RM)</t>
  </si>
  <si>
    <t xml:space="preserve">Net assets per share attributable to </t>
  </si>
  <si>
    <t>TOTAL EQUITY AND LIABILITIES</t>
  </si>
  <si>
    <t xml:space="preserve">Borrowings </t>
  </si>
  <si>
    <t>Other payables and accruals</t>
  </si>
  <si>
    <t>Trade payables</t>
  </si>
  <si>
    <t>Current liabilities</t>
  </si>
  <si>
    <t>Deferred tax liabilities</t>
  </si>
  <si>
    <t>Borrowings</t>
  </si>
  <si>
    <t>Non-current liabilities</t>
  </si>
  <si>
    <t>Retained earnings</t>
  </si>
  <si>
    <t>Other reserves</t>
  </si>
  <si>
    <t>Share application money</t>
  </si>
  <si>
    <t>Share capital</t>
  </si>
  <si>
    <t>Equity attributable to the equity holders of the parent</t>
  </si>
  <si>
    <t>EQUITY AND LIABILITIES</t>
  </si>
  <si>
    <t>TOTAL ASSETS</t>
  </si>
  <si>
    <t>Cash and bank balances</t>
  </si>
  <si>
    <t>Fixed deposits</t>
  </si>
  <si>
    <t>Tax recoverable</t>
  </si>
  <si>
    <t>Other receivables, deposits &amp; prepayments</t>
  </si>
  <si>
    <t>Trade receivables</t>
  </si>
  <si>
    <t>Inventories</t>
  </si>
  <si>
    <t>Current assets</t>
  </si>
  <si>
    <t>*</t>
  </si>
  <si>
    <t>Other investment</t>
  </si>
  <si>
    <t>Investment in associate</t>
  </si>
  <si>
    <t>Property, plant and equipment</t>
  </si>
  <si>
    <t>Non-current assets</t>
  </si>
  <si>
    <t xml:space="preserve">ASSETS </t>
  </si>
  <si>
    <t>RM'000</t>
  </si>
  <si>
    <t>As at 31/3/06</t>
  </si>
  <si>
    <t>As at 30/6/06</t>
  </si>
  <si>
    <t>(AUDITED)</t>
  </si>
  <si>
    <t>(UNAUDITED)</t>
  </si>
  <si>
    <t>(The figures have not been audited)</t>
  </si>
  <si>
    <t>AS AT 30 JUNE 2006</t>
  </si>
  <si>
    <t>CONDENSED CONSOLIDATED BALANCE SHEET</t>
  </si>
  <si>
    <t>(Incorporated in Malaysia)</t>
  </si>
  <si>
    <t>(Company No : 612797-T)</t>
  </si>
  <si>
    <t>KARYON INDUSTRIES BERHAD</t>
  </si>
  <si>
    <t xml:space="preserve">(The unaudited Condensed Consolidated Income Statement should be read in conjunction with the Annual Report for the financial </t>
  </si>
  <si>
    <t>N/A</t>
  </si>
  <si>
    <t>Dividend per share (sen)</t>
  </si>
  <si>
    <t xml:space="preserve">  Diluted</t>
  </si>
  <si>
    <t xml:space="preserve">  Basic</t>
  </si>
  <si>
    <t>Earnings per share (sen)</t>
  </si>
  <si>
    <t>shares in issue ('000)</t>
  </si>
  <si>
    <t>Weighted average number of</t>
  </si>
  <si>
    <t>TAX EXPENSE</t>
  </si>
  <si>
    <t>PROFIT BEFORE TAX</t>
  </si>
  <si>
    <t>FINANCE COSTS</t>
  </si>
  <si>
    <t>OTHER EXPENSES</t>
  </si>
  <si>
    <t>DISTRIBUTION COSTS</t>
  </si>
  <si>
    <t>OTHER INCOME</t>
  </si>
  <si>
    <t>GROSS PROFIT</t>
  </si>
  <si>
    <t>COST OF SALES</t>
  </si>
  <si>
    <t>30/6/2005</t>
  </si>
  <si>
    <t>30/6/2006</t>
  </si>
  <si>
    <t xml:space="preserve">PERIOD </t>
  </si>
  <si>
    <t xml:space="preserve">TO DATE </t>
  </si>
  <si>
    <t xml:space="preserve">QUARTER </t>
  </si>
  <si>
    <t>QUARTER</t>
  </si>
  <si>
    <t>CORRESPONDING</t>
  </si>
  <si>
    <t>YEAR</t>
  </si>
  <si>
    <t>PRECEDING YEAR</t>
  </si>
  <si>
    <t>CURRENT</t>
  </si>
  <si>
    <t>CUMULATIVE QUARTER</t>
  </si>
  <si>
    <t>INDIVIDUAL QUARTER</t>
  </si>
  <si>
    <t>FOR THE 1ST QUARTER ENDED 30 JUNE 2006</t>
  </si>
  <si>
    <t>CONDENSED CONSOLIDATED INCOME STATEMENT</t>
  </si>
  <si>
    <t>Balance as at 30.6.2005</t>
  </si>
  <si>
    <t>Net profit for the period</t>
  </si>
  <si>
    <t>Exercise of ESOS options</t>
  </si>
  <si>
    <t>Balance as at 01.04.2005</t>
  </si>
  <si>
    <t>Quarter ended 30 June 2005</t>
  </si>
  <si>
    <t>Balance as at 30.6.2006</t>
  </si>
  <si>
    <t>Less: Private placement expenses</t>
  </si>
  <si>
    <t xml:space="preserve">Private Placement </t>
  </si>
  <si>
    <t>Balance as at 01.04.2006, as restated</t>
  </si>
  <si>
    <t>Effects of adopting FRS 3</t>
  </si>
  <si>
    <t>CONSOLIDATION</t>
  </si>
  <si>
    <t xml:space="preserve">PROFITS </t>
  </si>
  <si>
    <t>ON</t>
  </si>
  <si>
    <t>PREMIUM</t>
  </si>
  <si>
    <t>CAPITAL</t>
  </si>
  <si>
    <t>TOTAL</t>
  </si>
  <si>
    <t>RETAINED</t>
  </si>
  <si>
    <t xml:space="preserve">RESERVE </t>
  </si>
  <si>
    <t xml:space="preserve">SHARE </t>
  </si>
  <si>
    <t>Quarter ended 30 June 2006</t>
  </si>
  <si>
    <t>CONDENSED CONSOLIDATED STATEMENT OF CHANGES IN EQUITY</t>
  </si>
  <si>
    <t>Less: Fixed deposits pledged to financial instituitions</t>
  </si>
  <si>
    <t>Bank overdraft</t>
  </si>
  <si>
    <t>Deposits with financial institutions</t>
  </si>
  <si>
    <t xml:space="preserve">    Cash and cash equivalents included in the cash flow statements comprise of the following: </t>
  </si>
  <si>
    <t>2) Cash and cash equivalents</t>
  </si>
  <si>
    <t xml:space="preserve">    Cash payments on purchase of property, plant and equipment</t>
  </si>
  <si>
    <t xml:space="preserve">    Less: Trade-in of property, plant and equipment</t>
  </si>
  <si>
    <t>1) Purchase of property, plant and equipment</t>
  </si>
  <si>
    <t>Notes:</t>
  </si>
  <si>
    <t>CASH AND CASH EQUIVALENTS</t>
  </si>
  <si>
    <t>NET CASH FROM FINANCING ACTIVITIES</t>
  </si>
  <si>
    <t>Proceeds from share application</t>
  </si>
  <si>
    <t>Net proceeds from Private Placement</t>
  </si>
  <si>
    <t>Repayment of hire purchase creditors</t>
  </si>
  <si>
    <t>Drawdown / (Repayment) of term loans</t>
  </si>
  <si>
    <t>Repayment of trust receipts</t>
  </si>
  <si>
    <t>(Repayment) / Drawdown of bankers' acceptances</t>
  </si>
  <si>
    <t>CASH FLOWS FROM FINANCING ACTIVITIES</t>
  </si>
  <si>
    <t>NET CASH USED IN INVESTING ACTIVITIES</t>
  </si>
  <si>
    <t>Purchase of property, plant and equipment (Note 1)</t>
  </si>
  <si>
    <t>Interest received</t>
  </si>
  <si>
    <t>CASH FLOWS FROM INVESTING ACTIVITIES</t>
  </si>
  <si>
    <t>NET CASH FROM / (USED IN) OPERATING ACTIVITIES</t>
  </si>
  <si>
    <t>Tax paid</t>
  </si>
  <si>
    <t>Interest paid</t>
  </si>
  <si>
    <t>CASH GENERATED FROM / (USED IN) OPERATIONS</t>
  </si>
  <si>
    <t>Net changes in current liabilities</t>
  </si>
  <si>
    <t>Net changes in current assets</t>
  </si>
  <si>
    <t>Operating profit before working capital changes</t>
  </si>
  <si>
    <t>Interest income</t>
  </si>
  <si>
    <t>Interest expenses</t>
  </si>
  <si>
    <t>Gain on disposal of property, plant &amp; equipment</t>
  </si>
  <si>
    <t>Depreciation</t>
  </si>
  <si>
    <t>Adjustments for:</t>
  </si>
  <si>
    <t>Profit before tax</t>
  </si>
  <si>
    <t>CASH FLOWS FROM OPERATING ACTIVITIES</t>
  </si>
  <si>
    <t>CONDENSED CONSOLIDATED CASH FLOW STATEMENT</t>
  </si>
  <si>
    <t>REVENUE</t>
  </si>
  <si>
    <t>Attributable to:</t>
  </si>
  <si>
    <t>Minority interest</t>
  </si>
  <si>
    <t>ADMINISTRATIVE EXPENSES</t>
  </si>
  <si>
    <t>AT BEGINNING OF THE FINANCIAL PERIOD</t>
  </si>
  <si>
    <t>SHARE OF LOSS IN AN ASSOCIATED COMPANY</t>
  </si>
  <si>
    <t>NET PROFIT FOR THE PERIOD</t>
  </si>
  <si>
    <t>Equity holders of the parent Company</t>
  </si>
  <si>
    <t>Investment in an associated company</t>
  </si>
  <si>
    <t>Tax liabilities</t>
  </si>
  <si>
    <t>Share of loss in an associated company</t>
  </si>
  <si>
    <t xml:space="preserve">Proceeds from issuance of shares - ESOS </t>
  </si>
  <si>
    <t>EQUIVALENT</t>
  </si>
  <si>
    <t xml:space="preserve">NET INCREASE / (DECREASE) IN CASH AND CASH </t>
  </si>
  <si>
    <t>FINANCIAL PERIOD (Note 2)</t>
  </si>
  <si>
    <t>CASH AND CASH EQUIVALENT AT END OF THE</t>
  </si>
  <si>
    <t>PERIOD TO DATE</t>
  </si>
  <si>
    <t xml:space="preserve">FINANCIAL </t>
  </si>
  <si>
    <t>(The unaudited Condensed Consolidated Statement of Changes in Equity should be read in conjunction with the Annual Report for the financial year ended 31 March 2006</t>
  </si>
  <si>
    <t>#</t>
  </si>
  <si>
    <t xml:space="preserve">#   The comparatives figure for retained earnings had been restated due mainly to the reclassification of reserve on consolidation  </t>
  </si>
  <si>
    <t>Balance as at 01.04.2006, as previously stated</t>
  </si>
  <si>
    <t>Placement in fixed deposits</t>
  </si>
  <si>
    <t xml:space="preserve">(The unaudited Condensed Consolidated Cash Flow Statement should be read in conjunction with the Annual Report for the financial year </t>
  </si>
  <si>
    <t>ended 31 March 2006 and the accompanying explanotory notes attached to this interim financial statements on page 5-13)</t>
  </si>
  <si>
    <t>year ended 31 March 2006 and the accompanying explanotory notes attached to this interim financial statements on page 5-13)</t>
  </si>
  <si>
    <t xml:space="preserve">     to retained earnings due to the adoption of FRS 3.</t>
  </si>
  <si>
    <t>financial year ended 31 March 2006 and the accompanying explanotory notes attached to this interim financial statements on page 5-13)</t>
  </si>
  <si>
    <t>and the accompanying explanotory notes attached to this interim financial statements on page 5-13)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</si>
</sst>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Fill="1" applyAlignment="1">
      <alignment/>
    </xf>
    <xf numFmtId="4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43" fontId="2" fillId="0" borderId="0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1" fillId="0" borderId="2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1" fontId="1" fillId="0" borderId="3" xfId="0" applyNumberFormat="1" applyFont="1" applyFill="1" applyBorder="1" applyAlignment="1">
      <alignment/>
    </xf>
    <xf numFmtId="41" fontId="1" fillId="0" borderId="4" xfId="0" applyNumberFormat="1" applyFont="1" applyFill="1" applyBorder="1" applyAlignment="1">
      <alignment/>
    </xf>
    <xf numFmtId="41" fontId="1" fillId="0" borderId="5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1" fontId="1" fillId="0" borderId="3" xfId="0" applyNumberFormat="1" applyFont="1" applyFill="1" applyBorder="1" applyAlignment="1">
      <alignment horizontal="right"/>
    </xf>
    <xf numFmtId="37" fontId="2" fillId="0" borderId="6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164" fontId="1" fillId="0" borderId="0" xfId="15" applyNumberFormat="1" applyFont="1" applyFill="1" applyAlignment="1">
      <alignment horizontal="right"/>
    </xf>
    <xf numFmtId="164" fontId="1" fillId="0" borderId="0" xfId="15" applyNumberFormat="1" applyFont="1" applyFill="1" applyAlignment="1">
      <alignment/>
    </xf>
    <xf numFmtId="164" fontId="1" fillId="0" borderId="0" xfId="15" applyNumberFormat="1" applyFont="1" applyFill="1" applyAlignment="1">
      <alignment horizontal="center"/>
    </xf>
    <xf numFmtId="43" fontId="1" fillId="0" borderId="0" xfId="15" applyNumberFormat="1" applyFont="1" applyFill="1" applyAlignment="1">
      <alignment horizontal="center"/>
    </xf>
    <xf numFmtId="43" fontId="1" fillId="0" borderId="0" xfId="15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14" fontId="2" fillId="0" borderId="0" xfId="0" applyNumberFormat="1" applyFont="1" applyFill="1" applyAlignment="1" quotePrefix="1">
      <alignment horizontal="center"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Continuous"/>
    </xf>
    <xf numFmtId="164" fontId="1" fillId="0" borderId="0" xfId="15" applyNumberFormat="1" applyFont="1" applyFill="1" applyBorder="1" applyAlignment="1">
      <alignment/>
    </xf>
    <xf numFmtId="164" fontId="1" fillId="0" borderId="7" xfId="15" applyNumberFormat="1" applyFont="1" applyFill="1" applyBorder="1" applyAlignment="1">
      <alignment horizontal="right"/>
    </xf>
    <xf numFmtId="164" fontId="1" fillId="0" borderId="8" xfId="15" applyNumberFormat="1" applyFont="1" applyFill="1" applyBorder="1" applyAlignment="1">
      <alignment horizontal="right"/>
    </xf>
    <xf numFmtId="164" fontId="1" fillId="0" borderId="9" xfId="15" applyNumberFormat="1" applyFont="1" applyFill="1" applyBorder="1" applyAlignment="1">
      <alignment horizontal="right"/>
    </xf>
    <xf numFmtId="164" fontId="1" fillId="0" borderId="4" xfId="15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164" fontId="1" fillId="0" borderId="10" xfId="15" applyNumberFormat="1" applyFont="1" applyFill="1" applyBorder="1" applyAlignment="1">
      <alignment horizontal="right"/>
    </xf>
    <xf numFmtId="164" fontId="1" fillId="0" borderId="3" xfId="15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3" fillId="0" borderId="9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5" fontId="1" fillId="0" borderId="0" xfId="0" applyNumberFormat="1" applyFont="1" applyFill="1" applyAlignment="1" quotePrefix="1">
      <alignment horizontal="right"/>
    </xf>
    <xf numFmtId="15" fontId="1" fillId="0" borderId="0" xfId="0" applyNumberFormat="1" applyFont="1" applyFill="1" applyAlignment="1">
      <alignment/>
    </xf>
    <xf numFmtId="165" fontId="1" fillId="0" borderId="0" xfId="15" applyNumberFormat="1" applyFont="1" applyFill="1" applyAlignment="1">
      <alignment/>
    </xf>
    <xf numFmtId="0" fontId="1" fillId="0" borderId="0" xfId="0" applyFont="1" applyFill="1" applyAlignment="1">
      <alignment horizontal="left" indent="2"/>
    </xf>
    <xf numFmtId="164" fontId="1" fillId="0" borderId="2" xfId="15" applyNumberFormat="1" applyFont="1" applyFill="1" applyBorder="1" applyAlignment="1">
      <alignment/>
    </xf>
    <xf numFmtId="164" fontId="1" fillId="0" borderId="12" xfId="15" applyNumberFormat="1" applyFont="1" applyFill="1" applyBorder="1" applyAlignment="1">
      <alignment/>
    </xf>
    <xf numFmtId="164" fontId="2" fillId="0" borderId="0" xfId="15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164" fontId="1" fillId="0" borderId="13" xfId="15" applyNumberFormat="1" applyFont="1" applyFill="1" applyBorder="1" applyAlignment="1">
      <alignment/>
    </xf>
    <xf numFmtId="164" fontId="1" fillId="0" borderId="14" xfId="15" applyNumberFormat="1" applyFont="1" applyFill="1" applyBorder="1" applyAlignment="1">
      <alignment/>
    </xf>
    <xf numFmtId="164" fontId="1" fillId="0" borderId="14" xfId="15" applyNumberFormat="1" applyFont="1" applyFill="1" applyBorder="1" applyAlignment="1">
      <alignment horizontal="center"/>
    </xf>
    <xf numFmtId="164" fontId="1" fillId="0" borderId="0" xfId="15" applyNumberFormat="1" applyFont="1" applyFill="1" applyBorder="1" applyAlignment="1">
      <alignment horizontal="center"/>
    </xf>
    <xf numFmtId="164" fontId="1" fillId="0" borderId="0" xfId="15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64" fontId="1" fillId="0" borderId="16" xfId="15" applyNumberFormat="1" applyFont="1" applyFill="1" applyBorder="1" applyAlignment="1">
      <alignment horizontal="right"/>
    </xf>
    <xf numFmtId="164" fontId="1" fillId="0" borderId="17" xfId="15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/>
    </xf>
    <xf numFmtId="37" fontId="2" fillId="0" borderId="18" xfId="0" applyNumberFormat="1" applyFont="1" applyFill="1" applyBorder="1" applyAlignment="1">
      <alignment horizontal="center"/>
    </xf>
    <xf numFmtId="37" fontId="2" fillId="0" borderId="19" xfId="0" applyNumberFormat="1" applyFont="1" applyFill="1" applyBorder="1" applyAlignment="1">
      <alignment horizontal="center"/>
    </xf>
    <xf numFmtId="37" fontId="1" fillId="0" borderId="20" xfId="0" applyNumberFormat="1" applyFont="1" applyFill="1" applyBorder="1" applyAlignment="1">
      <alignment horizontal="center"/>
    </xf>
    <xf numFmtId="37" fontId="2" fillId="0" borderId="21" xfId="0" applyNumberFormat="1" applyFont="1" applyFill="1" applyBorder="1" applyAlignment="1">
      <alignment horizontal="center"/>
    </xf>
    <xf numFmtId="37" fontId="1" fillId="0" borderId="22" xfId="0" applyNumberFormat="1" applyFont="1" applyFill="1" applyBorder="1" applyAlignment="1">
      <alignment horizontal="center"/>
    </xf>
    <xf numFmtId="41" fontId="1" fillId="0" borderId="15" xfId="0" applyNumberFormat="1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41" fontId="1" fillId="0" borderId="16" xfId="0" applyNumberFormat="1" applyFont="1" applyFill="1" applyBorder="1" applyAlignment="1">
      <alignment/>
    </xf>
    <xf numFmtId="37" fontId="1" fillId="0" borderId="9" xfId="0" applyNumberFormat="1" applyFont="1" applyFill="1" applyBorder="1" applyAlignment="1">
      <alignment/>
    </xf>
    <xf numFmtId="41" fontId="1" fillId="0" borderId="17" xfId="0" applyNumberFormat="1" applyFont="1" applyFill="1" applyBorder="1" applyAlignment="1">
      <alignment/>
    </xf>
    <xf numFmtId="37" fontId="1" fillId="0" borderId="10" xfId="0" applyNumberFormat="1" applyFont="1" applyFill="1" applyBorder="1" applyAlignment="1">
      <alignment/>
    </xf>
    <xf numFmtId="41" fontId="1" fillId="0" borderId="17" xfId="0" applyNumberFormat="1" applyFont="1" applyFill="1" applyBorder="1" applyAlignment="1">
      <alignment horizontal="right"/>
    </xf>
    <xf numFmtId="37" fontId="1" fillId="0" borderId="2" xfId="0" applyNumberFormat="1" applyFont="1" applyFill="1" applyBorder="1" applyAlignment="1">
      <alignment/>
    </xf>
    <xf numFmtId="37" fontId="1" fillId="0" borderId="1" xfId="0" applyNumberFormat="1" applyFont="1" applyFill="1" applyBorder="1" applyAlignment="1">
      <alignment/>
    </xf>
    <xf numFmtId="43" fontId="1" fillId="0" borderId="0" xfId="15" applyFont="1" applyFill="1" applyAlignment="1">
      <alignment/>
    </xf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/>
    </xf>
    <xf numFmtId="164" fontId="1" fillId="0" borderId="14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43" fontId="1" fillId="0" borderId="0" xfId="15" applyNumberFormat="1" applyFont="1" applyFill="1" applyAlignment="1">
      <alignment horizontal="right"/>
    </xf>
    <xf numFmtId="0" fontId="1" fillId="0" borderId="0" xfId="0" applyFont="1" applyFill="1" applyAlignment="1" quotePrefix="1">
      <alignment horizontal="right"/>
    </xf>
    <xf numFmtId="0" fontId="1" fillId="0" borderId="0" xfId="0" applyFont="1" applyFill="1" applyAlignment="1" quotePrefix="1">
      <alignment/>
    </xf>
    <xf numFmtId="0" fontId="1" fillId="0" borderId="0" xfId="0" applyFont="1" applyFill="1" applyAlignment="1">
      <alignment horizontal="right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workbookViewId="0" topLeftCell="A39">
      <selection activeCell="F59" sqref="A1:IV16384"/>
    </sheetView>
  </sheetViews>
  <sheetFormatPr defaultColWidth="9.140625" defaultRowHeight="12.75"/>
  <cols>
    <col min="1" max="1" width="2.7109375" style="83" customWidth="1"/>
    <col min="2" max="2" width="10.8515625" style="1" customWidth="1"/>
    <col min="3" max="3" width="37.140625" style="1" customWidth="1"/>
    <col min="4" max="4" width="11.8515625" style="1" bestFit="1" customWidth="1"/>
    <col min="5" max="5" width="1.421875" style="1" customWidth="1"/>
    <col min="6" max="6" width="20.7109375" style="1" bestFit="1" customWidth="1"/>
    <col min="7" max="7" width="5.57421875" style="1" customWidth="1"/>
    <col min="8" max="8" width="11.7109375" style="1" bestFit="1" customWidth="1"/>
    <col min="9" max="9" width="1.421875" style="1" customWidth="1"/>
    <col min="10" max="10" width="20.7109375" style="1" bestFit="1" customWidth="1"/>
    <col min="11" max="16384" width="9.140625" style="1" customWidth="1"/>
  </cols>
  <sheetData>
    <row r="1" ht="15">
      <c r="A1" s="22" t="s">
        <v>43</v>
      </c>
    </row>
    <row r="2" ht="15">
      <c r="A2" s="1" t="s">
        <v>42</v>
      </c>
    </row>
    <row r="3" ht="15">
      <c r="A3" s="1" t="s">
        <v>41</v>
      </c>
    </row>
    <row r="4" ht="15">
      <c r="A4" s="1"/>
    </row>
    <row r="5" ht="15">
      <c r="A5" s="22" t="s">
        <v>73</v>
      </c>
    </row>
    <row r="6" ht="15">
      <c r="A6" s="22" t="s">
        <v>72</v>
      </c>
    </row>
    <row r="7" ht="15">
      <c r="A7" s="22" t="s">
        <v>38</v>
      </c>
    </row>
    <row r="9" spans="4:10" ht="15">
      <c r="D9" s="34" t="s">
        <v>71</v>
      </c>
      <c r="E9" s="34"/>
      <c r="F9" s="34"/>
      <c r="G9" s="32"/>
      <c r="H9" s="34" t="s">
        <v>70</v>
      </c>
      <c r="I9" s="34"/>
      <c r="J9" s="34"/>
    </row>
    <row r="10" spans="4:10" ht="15">
      <c r="D10" s="33"/>
      <c r="E10" s="33"/>
      <c r="F10" s="33"/>
      <c r="G10" s="32"/>
      <c r="H10" s="33"/>
      <c r="I10" s="33"/>
      <c r="J10" s="33"/>
    </row>
    <row r="11" spans="4:10" ht="15">
      <c r="D11" s="32" t="s">
        <v>69</v>
      </c>
      <c r="E11" s="32"/>
      <c r="F11" s="32" t="s">
        <v>68</v>
      </c>
      <c r="G11" s="32"/>
      <c r="H11" s="32" t="s">
        <v>69</v>
      </c>
      <c r="I11" s="32"/>
      <c r="J11" s="32" t="s">
        <v>68</v>
      </c>
    </row>
    <row r="12" spans="4:10" ht="15">
      <c r="D12" s="32" t="s">
        <v>67</v>
      </c>
      <c r="E12" s="32"/>
      <c r="F12" s="32" t="s">
        <v>66</v>
      </c>
      <c r="G12" s="32"/>
      <c r="H12" s="32" t="s">
        <v>67</v>
      </c>
      <c r="I12" s="32"/>
      <c r="J12" s="32" t="s">
        <v>66</v>
      </c>
    </row>
    <row r="13" spans="4:10" ht="15">
      <c r="D13" s="32" t="s">
        <v>65</v>
      </c>
      <c r="E13" s="32"/>
      <c r="F13" s="32" t="s">
        <v>64</v>
      </c>
      <c r="G13" s="32"/>
      <c r="H13" s="32" t="s">
        <v>63</v>
      </c>
      <c r="I13" s="32"/>
      <c r="J13" s="32" t="s">
        <v>62</v>
      </c>
    </row>
    <row r="14" spans="4:10" ht="15">
      <c r="D14" s="30" t="s">
        <v>61</v>
      </c>
      <c r="E14" s="31"/>
      <c r="F14" s="30" t="s">
        <v>60</v>
      </c>
      <c r="G14" s="31"/>
      <c r="H14" s="30" t="s">
        <v>61</v>
      </c>
      <c r="I14" s="31"/>
      <c r="J14" s="30" t="s">
        <v>60</v>
      </c>
    </row>
    <row r="15" spans="4:10" ht="15">
      <c r="D15" s="29" t="s">
        <v>33</v>
      </c>
      <c r="E15" s="29"/>
      <c r="F15" s="29" t="s">
        <v>33</v>
      </c>
      <c r="G15" s="29"/>
      <c r="H15" s="29" t="s">
        <v>33</v>
      </c>
      <c r="I15" s="29"/>
      <c r="J15" s="29" t="s">
        <v>33</v>
      </c>
    </row>
    <row r="18" spans="1:10" ht="15">
      <c r="A18" s="83" t="s">
        <v>132</v>
      </c>
      <c r="D18" s="84">
        <v>10851</v>
      </c>
      <c r="F18" s="84">
        <v>10709</v>
      </c>
      <c r="H18" s="84">
        <v>10851</v>
      </c>
      <c r="J18" s="84">
        <v>10709</v>
      </c>
    </row>
    <row r="19" spans="4:10" ht="15">
      <c r="D19" s="85"/>
      <c r="F19" s="85"/>
      <c r="H19" s="85"/>
      <c r="J19" s="85"/>
    </row>
    <row r="20" spans="1:10" ht="15">
      <c r="A20" s="83" t="s">
        <v>59</v>
      </c>
      <c r="D20" s="85">
        <v>-8829</v>
      </c>
      <c r="F20" s="85">
        <v>-9168</v>
      </c>
      <c r="H20" s="85">
        <v>-8829</v>
      </c>
      <c r="J20" s="85">
        <v>-9168</v>
      </c>
    </row>
    <row r="21" spans="4:10" ht="15">
      <c r="D21" s="86"/>
      <c r="F21" s="86"/>
      <c r="H21" s="86"/>
      <c r="J21" s="86"/>
    </row>
    <row r="22" spans="1:10" ht="15">
      <c r="A22" s="83" t="s">
        <v>58</v>
      </c>
      <c r="D22" s="85">
        <f>+D18+D20</f>
        <v>2022</v>
      </c>
      <c r="F22" s="85">
        <f>+F18+F20</f>
        <v>1541</v>
      </c>
      <c r="H22" s="85">
        <f>+H18+H20</f>
        <v>2022</v>
      </c>
      <c r="J22" s="85">
        <f>+J18+J20</f>
        <v>1541</v>
      </c>
    </row>
    <row r="23" spans="4:10" ht="15">
      <c r="D23" s="85"/>
      <c r="F23" s="85"/>
      <c r="H23" s="85"/>
      <c r="J23" s="85"/>
    </row>
    <row r="24" spans="1:10" ht="15">
      <c r="A24" s="83" t="s">
        <v>57</v>
      </c>
      <c r="D24" s="85">
        <v>54</v>
      </c>
      <c r="F24" s="85">
        <v>28</v>
      </c>
      <c r="H24" s="85">
        <v>54</v>
      </c>
      <c r="J24" s="85">
        <v>28</v>
      </c>
    </row>
    <row r="25" spans="4:10" ht="15">
      <c r="D25" s="85"/>
      <c r="F25" s="85"/>
      <c r="H25" s="85"/>
      <c r="J25" s="85"/>
    </row>
    <row r="26" spans="1:10" ht="15">
      <c r="A26" s="83" t="s">
        <v>56</v>
      </c>
      <c r="D26" s="85">
        <v>-230</v>
      </c>
      <c r="F26" s="85">
        <v>-212</v>
      </c>
      <c r="H26" s="85">
        <v>-230</v>
      </c>
      <c r="J26" s="85">
        <v>-212</v>
      </c>
    </row>
    <row r="27" spans="4:10" ht="15">
      <c r="D27" s="85"/>
      <c r="F27" s="85"/>
      <c r="H27" s="85"/>
      <c r="J27" s="85"/>
    </row>
    <row r="28" spans="1:10" ht="15">
      <c r="A28" s="83" t="s">
        <v>135</v>
      </c>
      <c r="D28" s="85">
        <v>-595</v>
      </c>
      <c r="F28" s="85">
        <v>-491</v>
      </c>
      <c r="H28" s="85">
        <v>-595</v>
      </c>
      <c r="J28" s="85">
        <v>-491</v>
      </c>
    </row>
    <row r="29" spans="4:10" ht="15">
      <c r="D29" s="85"/>
      <c r="F29" s="85"/>
      <c r="H29" s="85"/>
      <c r="J29" s="85"/>
    </row>
    <row r="30" spans="1:10" ht="15">
      <c r="A30" s="83" t="s">
        <v>55</v>
      </c>
      <c r="D30" s="85">
        <v>-28</v>
      </c>
      <c r="F30" s="85">
        <v>-20</v>
      </c>
      <c r="H30" s="85">
        <v>-28</v>
      </c>
      <c r="J30" s="85">
        <v>-20</v>
      </c>
    </row>
    <row r="31" spans="4:10" ht="15">
      <c r="D31" s="85"/>
      <c r="F31" s="85"/>
      <c r="H31" s="85"/>
      <c r="J31" s="85"/>
    </row>
    <row r="32" spans="1:10" ht="15">
      <c r="A32" s="83" t="s">
        <v>54</v>
      </c>
      <c r="D32" s="85">
        <v>-113</v>
      </c>
      <c r="F32" s="85">
        <v>-67</v>
      </c>
      <c r="H32" s="85">
        <v>-113</v>
      </c>
      <c r="J32" s="85">
        <v>-67</v>
      </c>
    </row>
    <row r="33" spans="4:10" ht="15">
      <c r="D33" s="85"/>
      <c r="F33" s="85"/>
      <c r="H33" s="85"/>
      <c r="J33" s="85"/>
    </row>
    <row r="34" spans="1:10" ht="15">
      <c r="A34" s="83" t="s">
        <v>137</v>
      </c>
      <c r="D34" s="85">
        <v>-5</v>
      </c>
      <c r="F34" s="85">
        <v>0</v>
      </c>
      <c r="H34" s="85">
        <v>-5</v>
      </c>
      <c r="J34" s="85">
        <v>0</v>
      </c>
    </row>
    <row r="35" spans="4:10" ht="15">
      <c r="D35" s="86"/>
      <c r="F35" s="86"/>
      <c r="H35" s="86"/>
      <c r="J35" s="86"/>
    </row>
    <row r="36" spans="1:10" ht="15">
      <c r="A36" s="83" t="s">
        <v>53</v>
      </c>
      <c r="D36" s="85">
        <f>SUM(D22:D34)</f>
        <v>1105</v>
      </c>
      <c r="F36" s="85">
        <f>SUM(F22:F34)</f>
        <v>779</v>
      </c>
      <c r="H36" s="85">
        <f>SUM(H22:H34)</f>
        <v>1105</v>
      </c>
      <c r="J36" s="85">
        <f>SUM(J22:J34)</f>
        <v>779</v>
      </c>
    </row>
    <row r="37" spans="4:10" ht="15">
      <c r="D37" s="85"/>
      <c r="F37" s="85"/>
      <c r="H37" s="85"/>
      <c r="J37" s="85"/>
    </row>
    <row r="38" spans="1:10" ht="15">
      <c r="A38" s="83" t="s">
        <v>52</v>
      </c>
      <c r="D38" s="85">
        <v>-105</v>
      </c>
      <c r="F38" s="85">
        <v>-91</v>
      </c>
      <c r="H38" s="85">
        <v>-105</v>
      </c>
      <c r="J38" s="85">
        <v>-91</v>
      </c>
    </row>
    <row r="39" spans="4:10" ht="15">
      <c r="D39" s="85"/>
      <c r="F39" s="85"/>
      <c r="H39" s="85"/>
      <c r="J39" s="85"/>
    </row>
    <row r="40" spans="1:10" ht="15.75" thickBot="1">
      <c r="A40" s="83" t="s">
        <v>138</v>
      </c>
      <c r="D40" s="87">
        <f>SUM(D36:D38)</f>
        <v>1000</v>
      </c>
      <c r="F40" s="87">
        <f>SUM(F36:F38)</f>
        <v>688</v>
      </c>
      <c r="H40" s="87">
        <f>SUM(H36:H38)</f>
        <v>1000</v>
      </c>
      <c r="J40" s="87">
        <f>SUM(J36:J38)</f>
        <v>688</v>
      </c>
    </row>
    <row r="41" spans="4:10" ht="15.75" thickTop="1">
      <c r="D41" s="88"/>
      <c r="F41" s="88"/>
      <c r="H41" s="88"/>
      <c r="J41" s="88"/>
    </row>
    <row r="42" spans="1:10" ht="15">
      <c r="A42" s="83" t="s">
        <v>133</v>
      </c>
      <c r="D42" s="88"/>
      <c r="F42" s="88"/>
      <c r="H42" s="88"/>
      <c r="J42" s="88"/>
    </row>
    <row r="43" spans="2:10" ht="15">
      <c r="B43" s="1" t="s">
        <v>139</v>
      </c>
      <c r="D43" s="88">
        <v>1000</v>
      </c>
      <c r="F43" s="88">
        <v>688</v>
      </c>
      <c r="H43" s="88">
        <v>1000</v>
      </c>
      <c r="J43" s="88">
        <v>688</v>
      </c>
    </row>
    <row r="44" spans="2:10" ht="15">
      <c r="B44" s="1" t="s">
        <v>134</v>
      </c>
      <c r="D44" s="83">
        <v>0</v>
      </c>
      <c r="F44" s="83">
        <v>0</v>
      </c>
      <c r="G44" s="83"/>
      <c r="H44" s="83">
        <v>0</v>
      </c>
      <c r="I44" s="83"/>
      <c r="J44" s="83">
        <v>0</v>
      </c>
    </row>
    <row r="45" spans="4:10" ht="15.75" thickBot="1">
      <c r="D45" s="87">
        <f>SUM(D43:D44)</f>
        <v>1000</v>
      </c>
      <c r="F45" s="87">
        <f>SUM(F43:F44)</f>
        <v>688</v>
      </c>
      <c r="H45" s="87">
        <f>SUM(H43:H44)</f>
        <v>1000</v>
      </c>
      <c r="J45" s="87">
        <f>SUM(J43:J44)</f>
        <v>688</v>
      </c>
    </row>
    <row r="46" spans="1:10" ht="15.75" thickTop="1">
      <c r="A46" s="1" t="s">
        <v>51</v>
      </c>
      <c r="D46" s="24"/>
      <c r="F46" s="28"/>
      <c r="H46" s="24"/>
      <c r="J46" s="28"/>
    </row>
    <row r="47" spans="1:10" ht="15">
      <c r="A47" s="1" t="s">
        <v>50</v>
      </c>
      <c r="D47" s="24"/>
      <c r="F47" s="28"/>
      <c r="H47" s="24"/>
      <c r="J47" s="28"/>
    </row>
    <row r="48" spans="1:10" ht="15">
      <c r="A48" s="1" t="s">
        <v>48</v>
      </c>
      <c r="D48" s="24">
        <v>130571</v>
      </c>
      <c r="E48" s="24"/>
      <c r="F48" s="25">
        <v>125346</v>
      </c>
      <c r="G48" s="24"/>
      <c r="H48" s="24">
        <v>130571</v>
      </c>
      <c r="I48" s="24"/>
      <c r="J48" s="25">
        <v>125346</v>
      </c>
    </row>
    <row r="49" spans="1:10" ht="15">
      <c r="A49" s="1" t="s">
        <v>47</v>
      </c>
      <c r="D49" s="24">
        <v>132002</v>
      </c>
      <c r="E49" s="24"/>
      <c r="F49" s="25">
        <v>127304</v>
      </c>
      <c r="G49" s="24"/>
      <c r="H49" s="24">
        <v>132002</v>
      </c>
      <c r="I49" s="24"/>
      <c r="J49" s="25">
        <v>127304</v>
      </c>
    </row>
    <row r="50" spans="1:10" ht="15">
      <c r="A50" s="1"/>
      <c r="D50" s="24"/>
      <c r="E50" s="24"/>
      <c r="F50" s="25"/>
      <c r="G50" s="24"/>
      <c r="H50" s="24"/>
      <c r="I50" s="24"/>
      <c r="J50" s="25"/>
    </row>
    <row r="51" spans="1:10" ht="15">
      <c r="A51" s="1" t="s">
        <v>49</v>
      </c>
      <c r="D51" s="24"/>
      <c r="E51" s="24"/>
      <c r="F51" s="25"/>
      <c r="G51" s="24"/>
      <c r="H51" s="24"/>
      <c r="I51" s="24"/>
      <c r="J51" s="25"/>
    </row>
    <row r="52" spans="1:10" ht="15">
      <c r="A52" s="1" t="s">
        <v>48</v>
      </c>
      <c r="D52" s="27">
        <v>0.77</v>
      </c>
      <c r="E52" s="27"/>
      <c r="F52" s="26">
        <v>0.55</v>
      </c>
      <c r="G52" s="27"/>
      <c r="H52" s="27">
        <v>0.77</v>
      </c>
      <c r="I52" s="27"/>
      <c r="J52" s="26">
        <v>0.55</v>
      </c>
    </row>
    <row r="53" spans="1:10" ht="15">
      <c r="A53" s="1" t="s">
        <v>47</v>
      </c>
      <c r="D53" s="89">
        <v>0.76</v>
      </c>
      <c r="E53" s="27"/>
      <c r="F53" s="26">
        <v>0.54</v>
      </c>
      <c r="G53" s="27"/>
      <c r="H53" s="89">
        <v>0.76</v>
      </c>
      <c r="I53" s="27"/>
      <c r="J53" s="26">
        <v>0.54</v>
      </c>
    </row>
    <row r="54" spans="1:10" ht="15">
      <c r="A54" s="1"/>
      <c r="D54" s="23"/>
      <c r="E54" s="24"/>
      <c r="F54" s="25"/>
      <c r="G54" s="24"/>
      <c r="H54" s="23"/>
      <c r="I54" s="24"/>
      <c r="J54" s="25"/>
    </row>
    <row r="55" spans="1:10" ht="15">
      <c r="A55" s="1" t="s">
        <v>46</v>
      </c>
      <c r="D55" s="23" t="s">
        <v>45</v>
      </c>
      <c r="E55" s="24"/>
      <c r="F55" s="23" t="s">
        <v>45</v>
      </c>
      <c r="G55" s="24"/>
      <c r="H55" s="23" t="s">
        <v>45</v>
      </c>
      <c r="I55" s="24"/>
      <c r="J55" s="23" t="s">
        <v>45</v>
      </c>
    </row>
    <row r="56" spans="4:10" ht="15">
      <c r="D56" s="23"/>
      <c r="E56" s="24"/>
      <c r="F56" s="23"/>
      <c r="G56" s="24"/>
      <c r="H56" s="23"/>
      <c r="I56" s="24"/>
      <c r="J56" s="23"/>
    </row>
    <row r="58" ht="15">
      <c r="A58" s="1" t="s">
        <v>44</v>
      </c>
    </row>
    <row r="59" ht="15">
      <c r="A59" s="1" t="s">
        <v>157</v>
      </c>
    </row>
    <row r="62" ht="15">
      <c r="J62" s="90"/>
    </row>
    <row r="68" ht="15">
      <c r="J68" s="91"/>
    </row>
  </sheetData>
  <printOptions/>
  <pageMargins left="0.75" right="0.75" top="1" bottom="1" header="0.5" footer="0.5"/>
  <pageSetup fitToHeight="1" fitToWidth="1" horizontalDpi="300" verticalDpi="300" orientation="portrait" scale="73" r:id="rId1"/>
  <headerFooter alignWithMargins="0"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workbookViewId="0" topLeftCell="A49">
      <selection activeCell="B63" sqref="A1:IV16384"/>
    </sheetView>
  </sheetViews>
  <sheetFormatPr defaultColWidth="9.140625" defaultRowHeight="12.75"/>
  <cols>
    <col min="1" max="1" width="5.140625" style="1" customWidth="1"/>
    <col min="2" max="2" width="61.00390625" style="2" customWidth="1"/>
    <col min="3" max="3" width="0.9921875" style="1" customWidth="1"/>
    <col min="4" max="4" width="18.00390625" style="1" customWidth="1"/>
    <col min="5" max="5" width="3.140625" style="1" customWidth="1"/>
    <col min="6" max="6" width="19.57421875" style="1" customWidth="1"/>
    <col min="7" max="7" width="2.140625" style="1" bestFit="1" customWidth="1"/>
    <col min="8" max="16384" width="9.140625" style="1" customWidth="1"/>
  </cols>
  <sheetData>
    <row r="1" ht="15">
      <c r="A1" s="22" t="s">
        <v>43</v>
      </c>
    </row>
    <row r="2" ht="15">
      <c r="A2" s="1" t="s">
        <v>42</v>
      </c>
    </row>
    <row r="3" ht="15">
      <c r="A3" s="1" t="s">
        <v>41</v>
      </c>
    </row>
    <row r="4" ht="15">
      <c r="A4" s="3"/>
    </row>
    <row r="5" spans="1:7" ht="15">
      <c r="A5" s="17" t="s">
        <v>40</v>
      </c>
      <c r="B5" s="21"/>
      <c r="C5" s="3"/>
      <c r="D5" s="3"/>
      <c r="E5" s="3"/>
      <c r="F5" s="3"/>
      <c r="G5" s="3"/>
    </row>
    <row r="6" spans="1:7" ht="15">
      <c r="A6" s="17" t="s">
        <v>39</v>
      </c>
      <c r="B6" s="21"/>
      <c r="C6" s="3"/>
      <c r="D6" s="3"/>
      <c r="E6" s="3"/>
      <c r="F6" s="3"/>
      <c r="G6" s="3"/>
    </row>
    <row r="7" spans="1:7" ht="15">
      <c r="A7" s="17" t="s">
        <v>38</v>
      </c>
      <c r="B7" s="6"/>
      <c r="C7" s="3"/>
      <c r="D7" s="4"/>
      <c r="E7" s="4"/>
      <c r="F7" s="4"/>
      <c r="G7" s="4"/>
    </row>
    <row r="8" spans="1:7" ht="15">
      <c r="A8" s="17"/>
      <c r="B8" s="6"/>
      <c r="C8" s="3"/>
      <c r="D8" s="4"/>
      <c r="E8" s="4"/>
      <c r="F8" s="4"/>
      <c r="G8" s="4"/>
    </row>
    <row r="9" spans="1:7" ht="15.75" thickBot="1">
      <c r="A9" s="17"/>
      <c r="B9" s="6"/>
      <c r="C9" s="3"/>
      <c r="D9" s="20" t="s">
        <v>37</v>
      </c>
      <c r="F9" s="20" t="s">
        <v>36</v>
      </c>
      <c r="G9" s="4"/>
    </row>
    <row r="10" spans="1:7" ht="15.75" thickBot="1">
      <c r="A10" s="17"/>
      <c r="B10" s="6"/>
      <c r="C10" s="3"/>
      <c r="D10" s="4"/>
      <c r="E10" s="4"/>
      <c r="F10" s="4"/>
      <c r="G10" s="4"/>
    </row>
    <row r="11" spans="1:7" ht="15">
      <c r="A11" s="7"/>
      <c r="B11" s="6"/>
      <c r="C11" s="3"/>
      <c r="D11" s="19" t="s">
        <v>35</v>
      </c>
      <c r="E11" s="4"/>
      <c r="F11" s="70" t="s">
        <v>34</v>
      </c>
      <c r="G11" s="71"/>
    </row>
    <row r="12" spans="1:7" ht="15.75" thickBot="1">
      <c r="A12" s="7"/>
      <c r="B12" s="6"/>
      <c r="C12" s="3"/>
      <c r="D12" s="69" t="s">
        <v>33</v>
      </c>
      <c r="E12" s="4"/>
      <c r="F12" s="72" t="s">
        <v>33</v>
      </c>
      <c r="G12" s="73"/>
    </row>
    <row r="13" spans="1:7" ht="15">
      <c r="A13" s="17" t="s">
        <v>32</v>
      </c>
      <c r="C13" s="3"/>
      <c r="D13" s="5"/>
      <c r="E13" s="5"/>
      <c r="F13" s="5"/>
      <c r="G13" s="4"/>
    </row>
    <row r="14" spans="1:7" ht="15">
      <c r="A14" s="3"/>
      <c r="B14" s="10" t="s">
        <v>31</v>
      </c>
      <c r="C14" s="3"/>
      <c r="D14" s="5"/>
      <c r="E14" s="5"/>
      <c r="F14" s="5"/>
      <c r="G14" s="4"/>
    </row>
    <row r="15" spans="1:7" ht="15">
      <c r="A15" s="7"/>
      <c r="B15" s="6" t="s">
        <v>30</v>
      </c>
      <c r="C15" s="3"/>
      <c r="D15" s="16">
        <v>17211</v>
      </c>
      <c r="E15" s="5"/>
      <c r="F15" s="74">
        <v>12441</v>
      </c>
      <c r="G15" s="75"/>
    </row>
    <row r="16" spans="1:7" ht="15">
      <c r="A16" s="7"/>
      <c r="B16" s="6" t="s">
        <v>140</v>
      </c>
      <c r="C16" s="3"/>
      <c r="D16" s="15">
        <v>295</v>
      </c>
      <c r="E16" s="5"/>
      <c r="F16" s="76">
        <v>0</v>
      </c>
      <c r="G16" s="77"/>
    </row>
    <row r="17" spans="1:7" ht="15">
      <c r="A17" s="7"/>
      <c r="B17" s="6" t="s">
        <v>28</v>
      </c>
      <c r="C17" s="3"/>
      <c r="D17" s="18" t="s">
        <v>27</v>
      </c>
      <c r="E17" s="5"/>
      <c r="F17" s="80" t="s">
        <v>27</v>
      </c>
      <c r="G17" s="79"/>
    </row>
    <row r="18" spans="1:7" ht="15">
      <c r="A18" s="7"/>
      <c r="B18" s="6"/>
      <c r="C18" s="3"/>
      <c r="D18" s="14">
        <f>SUM(D15:D17)</f>
        <v>17506</v>
      </c>
      <c r="E18" s="5"/>
      <c r="F18" s="78">
        <f>SUM(F15:F17)</f>
        <v>12441</v>
      </c>
      <c r="G18" s="79"/>
    </row>
    <row r="19" spans="1:7" ht="15">
      <c r="A19" s="7"/>
      <c r="B19" s="6"/>
      <c r="C19" s="3"/>
      <c r="D19" s="5"/>
      <c r="E19" s="5"/>
      <c r="F19" s="5"/>
      <c r="G19" s="4"/>
    </row>
    <row r="20" spans="1:7" ht="15">
      <c r="A20" s="3"/>
      <c r="B20" s="10" t="s">
        <v>26</v>
      </c>
      <c r="C20" s="3"/>
      <c r="D20" s="5"/>
      <c r="E20" s="5"/>
      <c r="F20" s="5"/>
      <c r="G20" s="4"/>
    </row>
    <row r="21" spans="1:7" ht="15">
      <c r="A21" s="7"/>
      <c r="B21" s="6" t="s">
        <v>25</v>
      </c>
      <c r="C21" s="3"/>
      <c r="D21" s="16">
        <v>5986</v>
      </c>
      <c r="E21" s="5"/>
      <c r="F21" s="74">
        <v>5197</v>
      </c>
      <c r="G21" s="75"/>
    </row>
    <row r="22" spans="1:7" ht="15">
      <c r="A22" s="7"/>
      <c r="B22" s="6" t="s">
        <v>24</v>
      </c>
      <c r="C22" s="3"/>
      <c r="D22" s="15">
        <v>9153</v>
      </c>
      <c r="E22" s="5"/>
      <c r="F22" s="76">
        <v>8322</v>
      </c>
      <c r="G22" s="77"/>
    </row>
    <row r="23" spans="1:7" ht="15">
      <c r="A23" s="7"/>
      <c r="B23" s="6" t="s">
        <v>23</v>
      </c>
      <c r="C23" s="3"/>
      <c r="D23" s="15">
        <v>372</v>
      </c>
      <c r="E23" s="5"/>
      <c r="F23" s="76">
        <v>1375</v>
      </c>
      <c r="G23" s="77"/>
    </row>
    <row r="24" spans="1:7" ht="15">
      <c r="A24" s="7"/>
      <c r="B24" s="6" t="s">
        <v>22</v>
      </c>
      <c r="C24" s="3"/>
      <c r="D24" s="15">
        <v>373</v>
      </c>
      <c r="E24" s="5"/>
      <c r="F24" s="76">
        <v>406</v>
      </c>
      <c r="G24" s="77"/>
    </row>
    <row r="25" spans="1:7" ht="15">
      <c r="A25" s="7"/>
      <c r="B25" s="6" t="s">
        <v>21</v>
      </c>
      <c r="C25" s="3"/>
      <c r="D25" s="15">
        <v>713</v>
      </c>
      <c r="E25" s="5"/>
      <c r="F25" s="76">
        <v>659</v>
      </c>
      <c r="G25" s="77"/>
    </row>
    <row r="26" spans="1:7" ht="15">
      <c r="A26" s="7"/>
      <c r="B26" s="6" t="s">
        <v>20</v>
      </c>
      <c r="C26" s="3"/>
      <c r="D26" s="14">
        <v>2771</v>
      </c>
      <c r="E26" s="5"/>
      <c r="F26" s="78">
        <v>1193</v>
      </c>
      <c r="G26" s="79"/>
    </row>
    <row r="27" spans="1:7" ht="15">
      <c r="A27" s="7"/>
      <c r="B27" s="6"/>
      <c r="C27" s="3"/>
      <c r="D27" s="14">
        <f>SUM(D21:D26)</f>
        <v>19368</v>
      </c>
      <c r="E27" s="5"/>
      <c r="F27" s="78">
        <f>SUM(F21:F26)</f>
        <v>17152</v>
      </c>
      <c r="G27" s="79"/>
    </row>
    <row r="28" spans="1:7" ht="15">
      <c r="A28" s="7"/>
      <c r="B28" s="6"/>
      <c r="C28" s="3"/>
      <c r="D28" s="5"/>
      <c r="E28" s="5"/>
      <c r="F28" s="5"/>
      <c r="G28" s="4"/>
    </row>
    <row r="29" spans="1:7" ht="15.75" thickBot="1">
      <c r="A29" s="13" t="s">
        <v>19</v>
      </c>
      <c r="B29" s="6"/>
      <c r="C29" s="3"/>
      <c r="D29" s="12">
        <f>+D27+D18</f>
        <v>36874</v>
      </c>
      <c r="E29" s="5"/>
      <c r="F29" s="12">
        <f>+F27+F18</f>
        <v>29593</v>
      </c>
      <c r="G29" s="81"/>
    </row>
    <row r="30" spans="1:7" ht="15.75" thickTop="1">
      <c r="A30" s="7"/>
      <c r="B30" s="10"/>
      <c r="C30" s="3"/>
      <c r="D30" s="5"/>
      <c r="E30" s="5"/>
      <c r="F30" s="5"/>
      <c r="G30" s="4"/>
    </row>
    <row r="31" spans="1:7" ht="15">
      <c r="A31" s="17" t="s">
        <v>18</v>
      </c>
      <c r="C31" s="3"/>
      <c r="D31" s="5"/>
      <c r="E31" s="5"/>
      <c r="F31" s="5"/>
      <c r="G31" s="4"/>
    </row>
    <row r="32" spans="1:7" ht="15">
      <c r="A32" s="7"/>
      <c r="B32" s="10" t="s">
        <v>17</v>
      </c>
      <c r="C32" s="3"/>
      <c r="D32" s="5"/>
      <c r="E32" s="5"/>
      <c r="F32" s="5"/>
      <c r="G32" s="4"/>
    </row>
    <row r="33" spans="1:7" ht="15">
      <c r="A33" s="7"/>
      <c r="B33" s="6" t="s">
        <v>16</v>
      </c>
      <c r="C33" s="3"/>
      <c r="D33" s="16">
        <v>14037</v>
      </c>
      <c r="E33" s="5"/>
      <c r="F33" s="74">
        <v>12717</v>
      </c>
      <c r="G33" s="75"/>
    </row>
    <row r="34" spans="1:7" ht="15">
      <c r="A34" s="7"/>
      <c r="B34" s="6" t="s">
        <v>14</v>
      </c>
      <c r="C34" s="3"/>
      <c r="D34" s="15">
        <v>3743</v>
      </c>
      <c r="E34" s="5"/>
      <c r="F34" s="76">
        <v>1776</v>
      </c>
      <c r="G34" s="77"/>
    </row>
    <row r="35" spans="1:7" ht="15">
      <c r="A35" s="7"/>
      <c r="B35" s="6" t="s">
        <v>13</v>
      </c>
      <c r="C35" s="3"/>
      <c r="D35" s="14">
        <f>+equity!E29</f>
        <v>7150</v>
      </c>
      <c r="E35" s="5"/>
      <c r="F35" s="78">
        <v>6150</v>
      </c>
      <c r="G35" s="79" t="s">
        <v>151</v>
      </c>
    </row>
    <row r="36" spans="1:7" ht="15">
      <c r="A36" s="7"/>
      <c r="B36" s="10"/>
      <c r="C36" s="3"/>
      <c r="D36" s="14">
        <f>SUM(D33:D35)</f>
        <v>24930</v>
      </c>
      <c r="E36" s="5"/>
      <c r="F36" s="78">
        <f>SUM(F33:F35)</f>
        <v>20643</v>
      </c>
      <c r="G36" s="79"/>
    </row>
    <row r="37" spans="1:7" ht="15">
      <c r="A37" s="7"/>
      <c r="B37" s="10"/>
      <c r="C37" s="3"/>
      <c r="D37" s="5"/>
      <c r="E37" s="5"/>
      <c r="F37" s="5"/>
      <c r="G37" s="4"/>
    </row>
    <row r="38" spans="1:7" ht="15">
      <c r="A38" s="7"/>
      <c r="B38" s="10" t="s">
        <v>15</v>
      </c>
      <c r="C38" s="3"/>
      <c r="D38" s="5">
        <v>11</v>
      </c>
      <c r="E38" s="5"/>
      <c r="F38" s="5">
        <v>0</v>
      </c>
      <c r="G38" s="4"/>
    </row>
    <row r="39" spans="1:7" ht="15">
      <c r="A39" s="7"/>
      <c r="B39" s="10"/>
      <c r="C39" s="3"/>
      <c r="D39" s="5"/>
      <c r="E39" s="5"/>
      <c r="F39" s="5"/>
      <c r="G39" s="4"/>
    </row>
    <row r="40" spans="1:7" ht="15">
      <c r="A40" s="7"/>
      <c r="B40" s="10" t="s">
        <v>12</v>
      </c>
      <c r="C40" s="3"/>
      <c r="D40" s="5"/>
      <c r="E40" s="5"/>
      <c r="F40" s="5"/>
      <c r="G40" s="4"/>
    </row>
    <row r="41" spans="1:7" ht="15">
      <c r="A41" s="7"/>
      <c r="B41" s="6" t="s">
        <v>11</v>
      </c>
      <c r="C41" s="3"/>
      <c r="D41" s="16">
        <f>222+1807+3000</f>
        <v>5029</v>
      </c>
      <c r="E41" s="5"/>
      <c r="F41" s="74">
        <v>1761</v>
      </c>
      <c r="G41" s="75"/>
    </row>
    <row r="42" spans="1:7" ht="15">
      <c r="A42" s="7"/>
      <c r="B42" s="6" t="s">
        <v>10</v>
      </c>
      <c r="C42" s="3"/>
      <c r="D42" s="14">
        <v>526</v>
      </c>
      <c r="E42" s="5"/>
      <c r="F42" s="78">
        <v>526</v>
      </c>
      <c r="G42" s="79"/>
    </row>
    <row r="43" spans="1:7" ht="15">
      <c r="A43" s="7"/>
      <c r="B43" s="10"/>
      <c r="C43" s="3"/>
      <c r="D43" s="14">
        <f>SUM(D41:D42)</f>
        <v>5555</v>
      </c>
      <c r="E43" s="5"/>
      <c r="F43" s="78">
        <f>SUM(F41:F42)</f>
        <v>2287</v>
      </c>
      <c r="G43" s="79"/>
    </row>
    <row r="44" spans="1:7" ht="15">
      <c r="A44" s="7"/>
      <c r="B44" s="10"/>
      <c r="C44" s="3"/>
      <c r="D44" s="5"/>
      <c r="E44" s="5"/>
      <c r="F44" s="5"/>
      <c r="G44" s="4"/>
    </row>
    <row r="45" spans="1:7" ht="15">
      <c r="A45" s="7"/>
      <c r="B45" s="10" t="s">
        <v>9</v>
      </c>
      <c r="C45" s="3"/>
      <c r="D45" s="5"/>
      <c r="E45" s="5"/>
      <c r="F45" s="5"/>
      <c r="G45" s="4"/>
    </row>
    <row r="46" spans="1:7" ht="15">
      <c r="A46" s="7"/>
      <c r="B46" s="6" t="s">
        <v>8</v>
      </c>
      <c r="C46" s="3"/>
      <c r="D46" s="16">
        <v>4107</v>
      </c>
      <c r="E46" s="5"/>
      <c r="F46" s="74">
        <v>4421</v>
      </c>
      <c r="G46" s="75"/>
    </row>
    <row r="47" spans="1:7" ht="15">
      <c r="A47" s="7"/>
      <c r="B47" s="6" t="s">
        <v>7</v>
      </c>
      <c r="C47" s="3"/>
      <c r="D47" s="15">
        <v>942</v>
      </c>
      <c r="E47" s="5"/>
      <c r="F47" s="76">
        <v>802</v>
      </c>
      <c r="G47" s="77"/>
    </row>
    <row r="48" spans="1:7" ht="15">
      <c r="A48" s="7"/>
      <c r="B48" s="6" t="s">
        <v>6</v>
      </c>
      <c r="C48" s="3"/>
      <c r="D48" s="15">
        <v>1278</v>
      </c>
      <c r="E48" s="5"/>
      <c r="F48" s="76">
        <v>1396</v>
      </c>
      <c r="G48" s="77"/>
    </row>
    <row r="49" spans="1:7" ht="15">
      <c r="A49" s="7"/>
      <c r="B49" s="6" t="s">
        <v>141</v>
      </c>
      <c r="C49" s="3"/>
      <c r="D49" s="14">
        <v>51</v>
      </c>
      <c r="E49" s="5"/>
      <c r="F49" s="78">
        <v>44</v>
      </c>
      <c r="G49" s="79"/>
    </row>
    <row r="50" spans="1:7" ht="15">
      <c r="A50" s="7"/>
      <c r="B50" s="10"/>
      <c r="C50" s="3"/>
      <c r="D50" s="14">
        <f>SUM(D46:D49)</f>
        <v>6378</v>
      </c>
      <c r="E50" s="5"/>
      <c r="F50" s="78">
        <f>SUM(F46:F49)</f>
        <v>6663</v>
      </c>
      <c r="G50" s="79"/>
    </row>
    <row r="51" spans="1:6" ht="15">
      <c r="A51" s="7"/>
      <c r="D51" s="3"/>
      <c r="E51" s="3"/>
      <c r="F51" s="3"/>
    </row>
    <row r="52" spans="1:7" ht="15.75" thickBot="1">
      <c r="A52" s="13" t="s">
        <v>5</v>
      </c>
      <c r="B52" s="10"/>
      <c r="C52" s="3"/>
      <c r="D52" s="12">
        <f>+D50+D43+D36+D38:D38</f>
        <v>36874</v>
      </c>
      <c r="E52" s="5"/>
      <c r="F52" s="12">
        <f>+F50+F43+F36+F38:F38</f>
        <v>29593</v>
      </c>
      <c r="G52" s="81"/>
    </row>
    <row r="53" spans="1:7" ht="15.75" thickTop="1">
      <c r="A53" s="7"/>
      <c r="B53" s="10"/>
      <c r="C53" s="3"/>
      <c r="D53" s="11"/>
      <c r="E53" s="5"/>
      <c r="F53" s="11"/>
      <c r="G53" s="4"/>
    </row>
    <row r="54" spans="1:7" ht="15">
      <c r="A54" s="7"/>
      <c r="B54" s="10"/>
      <c r="C54" s="3"/>
      <c r="D54" s="5"/>
      <c r="E54" s="5"/>
      <c r="F54" s="5"/>
      <c r="G54" s="4"/>
    </row>
    <row r="55" spans="1:7" ht="15">
      <c r="A55" s="6" t="s">
        <v>4</v>
      </c>
      <c r="C55" s="3"/>
      <c r="D55" s="5"/>
      <c r="E55" s="5"/>
      <c r="F55" s="5"/>
      <c r="G55" s="4"/>
    </row>
    <row r="56" spans="1:7" ht="15.75" thickBot="1">
      <c r="A56" s="6" t="s">
        <v>3</v>
      </c>
      <c r="C56" s="3"/>
      <c r="D56" s="8">
        <f>+D36/(D33*10)</f>
        <v>0.1776020517204531</v>
      </c>
      <c r="E56" s="9"/>
      <c r="F56" s="8">
        <f>+F36/(F33*10)</f>
        <v>0.16232602028780374</v>
      </c>
      <c r="G56" s="82"/>
    </row>
    <row r="57" spans="1:7" ht="15">
      <c r="A57" s="7"/>
      <c r="B57" s="6"/>
      <c r="C57" s="3"/>
      <c r="D57" s="5"/>
      <c r="E57" s="5"/>
      <c r="F57" s="5"/>
      <c r="G57" s="4"/>
    </row>
    <row r="58" ht="15">
      <c r="A58" s="3" t="s">
        <v>2</v>
      </c>
    </row>
    <row r="59" ht="15">
      <c r="A59" s="3" t="s">
        <v>1</v>
      </c>
    </row>
    <row r="60" ht="15">
      <c r="A60" s="3" t="s">
        <v>152</v>
      </c>
    </row>
    <row r="61" ht="15">
      <c r="A61" s="3" t="s">
        <v>158</v>
      </c>
    </row>
    <row r="62" ht="15">
      <c r="A62" s="3"/>
    </row>
    <row r="63" ht="15">
      <c r="A63" s="3" t="s">
        <v>0</v>
      </c>
    </row>
    <row r="64" ht="15">
      <c r="A64" s="1" t="s">
        <v>159</v>
      </c>
    </row>
    <row r="66" ht="15">
      <c r="A66" s="3"/>
    </row>
    <row r="67" ht="15">
      <c r="A67" s="3"/>
    </row>
    <row r="68" ht="15">
      <c r="A68" s="3"/>
    </row>
    <row r="69" ht="15">
      <c r="A69" s="3"/>
    </row>
    <row r="70" ht="15">
      <c r="A70" s="3"/>
    </row>
    <row r="71" ht="15">
      <c r="A71" s="3"/>
    </row>
    <row r="72" ht="15">
      <c r="A72" s="3"/>
    </row>
    <row r="73" ht="15">
      <c r="A73" s="3"/>
    </row>
    <row r="74" ht="15">
      <c r="A74" s="3"/>
    </row>
    <row r="75" ht="15">
      <c r="A75" s="3"/>
    </row>
    <row r="76" ht="15">
      <c r="A76" s="3"/>
    </row>
    <row r="77" ht="15">
      <c r="A77" s="3"/>
    </row>
    <row r="78" ht="15">
      <c r="A78" s="3"/>
    </row>
    <row r="79" ht="15">
      <c r="A79" s="3"/>
    </row>
    <row r="80" ht="15">
      <c r="A80" s="3"/>
    </row>
  </sheetData>
  <printOptions/>
  <pageMargins left="0.75" right="0.75" top="1" bottom="1" header="0.5" footer="0.5"/>
  <pageSetup fitToHeight="1" fitToWidth="1" horizontalDpi="300" verticalDpi="300" orientation="portrait" scale="69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tabSelected="1" workbookViewId="0" topLeftCell="A13">
      <selection activeCell="A62" sqref="A62"/>
    </sheetView>
  </sheetViews>
  <sheetFormatPr defaultColWidth="9.140625" defaultRowHeight="12.75"/>
  <cols>
    <col min="1" max="1" width="66.57421875" style="1" customWidth="1"/>
    <col min="2" max="2" width="4.140625" style="1" customWidth="1"/>
    <col min="3" max="3" width="24.7109375" style="1" bestFit="1" customWidth="1"/>
    <col min="4" max="4" width="3.57421875" style="1" customWidth="1"/>
    <col min="5" max="5" width="25.8515625" style="1" bestFit="1" customWidth="1"/>
    <col min="6" max="6" width="9.8515625" style="1" customWidth="1"/>
    <col min="7" max="7" width="7.57421875" style="1" customWidth="1"/>
    <col min="8" max="16384" width="9.140625" style="1" customWidth="1"/>
  </cols>
  <sheetData>
    <row r="1" spans="1:5" ht="15">
      <c r="A1" s="22" t="s">
        <v>43</v>
      </c>
      <c r="C1" s="92"/>
      <c r="D1" s="92"/>
      <c r="E1" s="92"/>
    </row>
    <row r="2" spans="1:5" ht="15">
      <c r="A2" s="1" t="s">
        <v>42</v>
      </c>
      <c r="C2" s="52"/>
      <c r="E2" s="51"/>
    </row>
    <row r="3" ht="15">
      <c r="A3" s="1" t="s">
        <v>41</v>
      </c>
    </row>
    <row r="5" ht="15">
      <c r="A5" s="22" t="s">
        <v>131</v>
      </c>
    </row>
    <row r="6" ht="15">
      <c r="A6" s="22" t="s">
        <v>72</v>
      </c>
    </row>
    <row r="7" ht="15">
      <c r="A7" s="22" t="s">
        <v>38</v>
      </c>
    </row>
    <row r="8" ht="15">
      <c r="A8" s="22"/>
    </row>
    <row r="9" spans="1:5" ht="15">
      <c r="A9" s="22"/>
      <c r="C9" s="32" t="s">
        <v>69</v>
      </c>
      <c r="E9" s="32" t="s">
        <v>68</v>
      </c>
    </row>
    <row r="10" spans="1:5" ht="15">
      <c r="A10" s="22"/>
      <c r="C10" s="32" t="s">
        <v>149</v>
      </c>
      <c r="E10" s="32" t="s">
        <v>66</v>
      </c>
    </row>
    <row r="11" spans="1:5" ht="15">
      <c r="A11" s="22"/>
      <c r="C11" s="32" t="s">
        <v>148</v>
      </c>
      <c r="E11" s="32" t="s">
        <v>62</v>
      </c>
    </row>
    <row r="12" spans="1:5" ht="15">
      <c r="A12" s="22"/>
      <c r="C12" s="30" t="s">
        <v>61</v>
      </c>
      <c r="D12" s="31"/>
      <c r="E12" s="30" t="s">
        <v>60</v>
      </c>
    </row>
    <row r="13" spans="3:5" ht="15">
      <c r="C13" s="32" t="s">
        <v>33</v>
      </c>
      <c r="E13" s="32" t="s">
        <v>33</v>
      </c>
    </row>
    <row r="14" spans="1:3" ht="15">
      <c r="A14" s="22" t="s">
        <v>130</v>
      </c>
      <c r="C14" s="24"/>
    </row>
    <row r="15" spans="1:5" ht="15">
      <c r="A15" s="1" t="s">
        <v>129</v>
      </c>
      <c r="C15" s="24">
        <v>1105</v>
      </c>
      <c r="E15" s="25">
        <v>779</v>
      </c>
    </row>
    <row r="16" spans="1:5" ht="15">
      <c r="A16" s="1" t="s">
        <v>128</v>
      </c>
      <c r="C16" s="24"/>
      <c r="E16" s="24"/>
    </row>
    <row r="17" spans="1:5" ht="15">
      <c r="A17" s="1" t="s">
        <v>127</v>
      </c>
      <c r="C17" s="24">
        <v>188</v>
      </c>
      <c r="E17" s="62">
        <v>135</v>
      </c>
    </row>
    <row r="18" spans="1:5" ht="15">
      <c r="A18" s="1" t="s">
        <v>126</v>
      </c>
      <c r="C18" s="24">
        <v>-24</v>
      </c>
      <c r="E18" s="62">
        <v>0</v>
      </c>
    </row>
    <row r="19" spans="1:5" ht="15">
      <c r="A19" s="1" t="s">
        <v>125</v>
      </c>
      <c r="C19" s="24">
        <v>103</v>
      </c>
      <c r="E19" s="62">
        <v>55</v>
      </c>
    </row>
    <row r="20" spans="1:5" ht="15">
      <c r="A20" s="1" t="s">
        <v>124</v>
      </c>
      <c r="C20" s="24">
        <v>-30</v>
      </c>
      <c r="E20" s="62">
        <v>-10</v>
      </c>
    </row>
    <row r="21" spans="1:5" ht="15">
      <c r="A21" s="1" t="s">
        <v>142</v>
      </c>
      <c r="C21" s="24">
        <v>5</v>
      </c>
      <c r="E21" s="62">
        <v>0</v>
      </c>
    </row>
    <row r="22" spans="3:5" ht="15">
      <c r="C22" s="60"/>
      <c r="E22" s="60"/>
    </row>
    <row r="23" spans="1:5" ht="15">
      <c r="A23" s="1" t="s">
        <v>123</v>
      </c>
      <c r="C23" s="24">
        <f>SUM(C14:C22)</f>
        <v>1347</v>
      </c>
      <c r="E23" s="24">
        <f>SUM(E14:E22)</f>
        <v>959</v>
      </c>
    </row>
    <row r="24" spans="1:5" ht="15">
      <c r="A24" s="1" t="s">
        <v>122</v>
      </c>
      <c r="C24" s="24">
        <f>-789-831+1003</f>
        <v>-617</v>
      </c>
      <c r="E24" s="62">
        <v>-1835</v>
      </c>
    </row>
    <row r="25" spans="1:5" ht="15">
      <c r="A25" s="1" t="s">
        <v>121</v>
      </c>
      <c r="C25" s="24">
        <v>-174</v>
      </c>
      <c r="E25" s="62">
        <v>470</v>
      </c>
    </row>
    <row r="26" spans="3:5" ht="15">
      <c r="C26" s="60"/>
      <c r="E26" s="60"/>
    </row>
    <row r="27" spans="1:5" ht="15">
      <c r="A27" s="1" t="s">
        <v>120</v>
      </c>
      <c r="C27" s="24">
        <f>SUM(C23:C26)</f>
        <v>556</v>
      </c>
      <c r="E27" s="24">
        <f>SUM(E23:E26)</f>
        <v>-406</v>
      </c>
    </row>
    <row r="28" spans="1:5" ht="15">
      <c r="A28" s="1" t="s">
        <v>119</v>
      </c>
      <c r="C28" s="24">
        <f>-C19</f>
        <v>-103</v>
      </c>
      <c r="E28" s="62">
        <v>-55</v>
      </c>
    </row>
    <row r="29" spans="1:5" ht="15">
      <c r="A29" s="1" t="s">
        <v>118</v>
      </c>
      <c r="C29" s="60">
        <v>-65</v>
      </c>
      <c r="E29" s="61">
        <v>-96</v>
      </c>
    </row>
    <row r="30" spans="1:5" ht="15">
      <c r="A30" s="22" t="s">
        <v>117</v>
      </c>
      <c r="C30" s="24">
        <f>SUM(C27:C29)</f>
        <v>388</v>
      </c>
      <c r="E30" s="24">
        <f>SUM(E27:E29)</f>
        <v>-557</v>
      </c>
    </row>
    <row r="31" spans="3:5" ht="15">
      <c r="C31" s="24"/>
      <c r="E31" s="24"/>
    </row>
    <row r="32" spans="1:5" ht="15">
      <c r="A32" s="22" t="s">
        <v>116</v>
      </c>
      <c r="C32" s="24"/>
      <c r="E32" s="24"/>
    </row>
    <row r="33" spans="1:5" ht="15">
      <c r="A33" s="1" t="s">
        <v>115</v>
      </c>
      <c r="C33" s="24">
        <f>-C20</f>
        <v>30</v>
      </c>
      <c r="E33" s="62">
        <v>10</v>
      </c>
    </row>
    <row r="34" spans="1:5" ht="15">
      <c r="A34" s="1" t="s">
        <v>29</v>
      </c>
      <c r="C34" s="24">
        <v>-300</v>
      </c>
      <c r="E34" s="62">
        <v>0</v>
      </c>
    </row>
    <row r="35" spans="1:5" ht="15">
      <c r="A35" s="1" t="s">
        <v>154</v>
      </c>
      <c r="C35" s="24">
        <v>-54</v>
      </c>
      <c r="E35" s="62">
        <v>0</v>
      </c>
    </row>
    <row r="36" spans="1:5" ht="15">
      <c r="A36" s="1" t="s">
        <v>114</v>
      </c>
      <c r="C36" s="60">
        <f>-4960+26</f>
        <v>-4934</v>
      </c>
      <c r="E36" s="61">
        <v>-378</v>
      </c>
    </row>
    <row r="37" spans="1:5" ht="15">
      <c r="A37" s="22" t="s">
        <v>113</v>
      </c>
      <c r="C37" s="24">
        <f>SUM(C33:C36)</f>
        <v>-5258</v>
      </c>
      <c r="E37" s="24">
        <f>SUM(E33:E36)</f>
        <v>-368</v>
      </c>
    </row>
    <row r="38" spans="3:5" ht="15">
      <c r="C38" s="24"/>
      <c r="E38" s="24"/>
    </row>
    <row r="39" spans="1:5" ht="15">
      <c r="A39" s="22" t="s">
        <v>112</v>
      </c>
      <c r="C39" s="24"/>
      <c r="E39" s="24"/>
    </row>
    <row r="40" spans="1:5" ht="15">
      <c r="A40" s="1" t="s">
        <v>111</v>
      </c>
      <c r="C40" s="24">
        <v>-22</v>
      </c>
      <c r="E40" s="62">
        <v>499</v>
      </c>
    </row>
    <row r="41" spans="1:5" ht="15">
      <c r="A41" s="1" t="s">
        <v>110</v>
      </c>
      <c r="C41" s="24">
        <v>-216</v>
      </c>
      <c r="E41" s="63">
        <v>0</v>
      </c>
    </row>
    <row r="42" spans="1:5" ht="15">
      <c r="A42" s="1" t="s">
        <v>109</v>
      </c>
      <c r="C42" s="24">
        <v>3364</v>
      </c>
      <c r="E42" s="62">
        <f>82-95</f>
        <v>-13</v>
      </c>
    </row>
    <row r="43" spans="1:5" ht="15">
      <c r="A43" s="1" t="s">
        <v>108</v>
      </c>
      <c r="C43" s="24">
        <v>-39</v>
      </c>
      <c r="E43" s="62">
        <v>-37</v>
      </c>
    </row>
    <row r="44" spans="1:5" ht="15">
      <c r="A44" s="1" t="s">
        <v>107</v>
      </c>
      <c r="C44" s="24">
        <v>3176</v>
      </c>
      <c r="E44" s="62">
        <v>0</v>
      </c>
    </row>
    <row r="45" spans="1:5" ht="15">
      <c r="A45" s="1" t="s">
        <v>106</v>
      </c>
      <c r="C45" s="24">
        <v>11</v>
      </c>
      <c r="E45" s="62">
        <v>0</v>
      </c>
    </row>
    <row r="46" spans="1:5" ht="15">
      <c r="A46" s="1" t="s">
        <v>143</v>
      </c>
      <c r="C46" s="60">
        <v>111</v>
      </c>
      <c r="E46" s="61">
        <v>148</v>
      </c>
    </row>
    <row r="47" spans="1:5" ht="15">
      <c r="A47" s="22" t="s">
        <v>105</v>
      </c>
      <c r="C47" s="24">
        <f>SUM(C40:C46)</f>
        <v>6385</v>
      </c>
      <c r="E47" s="24">
        <f>SUM(E40:E46)</f>
        <v>597</v>
      </c>
    </row>
    <row r="48" spans="3:5" ht="15">
      <c r="C48" s="35"/>
      <c r="E48" s="35"/>
    </row>
    <row r="49" spans="1:5" ht="15">
      <c r="A49" s="22" t="s">
        <v>145</v>
      </c>
      <c r="C49" s="68"/>
      <c r="E49" s="68"/>
    </row>
    <row r="50" spans="1:5" ht="15">
      <c r="A50" s="22" t="s">
        <v>144</v>
      </c>
      <c r="C50" s="24">
        <f>C30+C37+C47</f>
        <v>1515</v>
      </c>
      <c r="E50" s="24">
        <f>E30+E37+E47</f>
        <v>-328</v>
      </c>
    </row>
    <row r="51" spans="3:5" ht="15">
      <c r="C51" s="24"/>
      <c r="E51" s="24"/>
    </row>
    <row r="52" spans="1:5" ht="15">
      <c r="A52" s="22" t="s">
        <v>104</v>
      </c>
      <c r="C52" s="24"/>
      <c r="E52" s="24"/>
    </row>
    <row r="53" spans="1:5" ht="15">
      <c r="A53" s="22" t="s">
        <v>136</v>
      </c>
      <c r="C53" s="23">
        <v>1193</v>
      </c>
      <c r="E53" s="23">
        <v>1536</v>
      </c>
    </row>
    <row r="54" spans="3:5" ht="15">
      <c r="C54" s="24"/>
      <c r="E54" s="60"/>
    </row>
    <row r="55" spans="1:5" ht="15">
      <c r="A55" s="22" t="s">
        <v>147</v>
      </c>
      <c r="C55" s="56"/>
      <c r="E55" s="56"/>
    </row>
    <row r="56" spans="1:5" ht="15.75" thickBot="1">
      <c r="A56" s="22" t="s">
        <v>146</v>
      </c>
      <c r="C56" s="59">
        <f>SUM(C50:C53)</f>
        <v>2708</v>
      </c>
      <c r="E56" s="59">
        <f>SUM(E50:E53)</f>
        <v>1208</v>
      </c>
    </row>
    <row r="57" spans="1:5" ht="15.75" thickTop="1">
      <c r="A57" s="22"/>
      <c r="C57" s="35"/>
      <c r="E57" s="35"/>
    </row>
    <row r="58" spans="1:5" ht="15">
      <c r="A58" s="22"/>
      <c r="C58" s="35"/>
      <c r="E58" s="35"/>
    </row>
    <row r="59" spans="1:3" ht="15">
      <c r="A59" s="1" t="s">
        <v>103</v>
      </c>
      <c r="C59" s="24"/>
    </row>
    <row r="60" ht="15">
      <c r="C60" s="57" t="s">
        <v>33</v>
      </c>
    </row>
    <row r="61" spans="1:3" ht="15">
      <c r="A61" s="1" t="s">
        <v>102</v>
      </c>
      <c r="C61" s="24">
        <v>4960</v>
      </c>
    </row>
    <row r="62" spans="1:3" ht="15">
      <c r="A62" s="1" t="s">
        <v>101</v>
      </c>
      <c r="C62" s="24">
        <v>-26</v>
      </c>
    </row>
    <row r="63" spans="1:3" ht="15.75" thickBot="1">
      <c r="A63" s="1" t="s">
        <v>100</v>
      </c>
      <c r="C63" s="55">
        <f>SUM(C61:C62)</f>
        <v>4934</v>
      </c>
    </row>
    <row r="64" ht="15.75" thickTop="1">
      <c r="C64" s="24"/>
    </row>
    <row r="65" spans="1:3" ht="15">
      <c r="A65" s="1" t="s">
        <v>99</v>
      </c>
      <c r="C65" s="24"/>
    </row>
    <row r="66" spans="1:3" ht="15">
      <c r="A66" s="58" t="s">
        <v>98</v>
      </c>
      <c r="C66" s="24"/>
    </row>
    <row r="67" spans="1:3" ht="15">
      <c r="A67" s="54"/>
      <c r="C67" s="24"/>
    </row>
    <row r="68" spans="1:3" ht="15">
      <c r="A68" s="54"/>
      <c r="C68" s="57" t="s">
        <v>33</v>
      </c>
    </row>
    <row r="69" spans="1:3" ht="15">
      <c r="A69" s="54" t="s">
        <v>97</v>
      </c>
      <c r="C69" s="24">
        <v>713</v>
      </c>
    </row>
    <row r="70" spans="1:3" ht="15">
      <c r="A70" s="54" t="s">
        <v>20</v>
      </c>
      <c r="C70" s="24">
        <v>2771</v>
      </c>
    </row>
    <row r="71" spans="1:3" ht="15">
      <c r="A71" s="54" t="s">
        <v>96</v>
      </c>
      <c r="C71" s="24">
        <v>-63</v>
      </c>
    </row>
    <row r="72" ht="15">
      <c r="C72" s="56">
        <f>+SUM(C69:C71)</f>
        <v>3421</v>
      </c>
    </row>
    <row r="73" spans="1:3" ht="15">
      <c r="A73" s="54" t="s">
        <v>95</v>
      </c>
      <c r="C73" s="35">
        <f>-C69</f>
        <v>-713</v>
      </c>
    </row>
    <row r="74" spans="1:3" ht="15.75" thickBot="1">
      <c r="A74" s="54"/>
      <c r="C74" s="55">
        <f>SUM(C72:C73)</f>
        <v>2708</v>
      </c>
    </row>
    <row r="75" spans="1:3" ht="15.75" thickTop="1">
      <c r="A75" s="54"/>
      <c r="C75" s="35"/>
    </row>
    <row r="76" spans="1:4" ht="15">
      <c r="A76" s="3"/>
      <c r="B76" s="3"/>
      <c r="C76" s="35"/>
      <c r="D76" s="3"/>
    </row>
    <row r="77" spans="1:4" ht="15">
      <c r="A77" s="1" t="s">
        <v>155</v>
      </c>
      <c r="B77" s="3"/>
      <c r="C77" s="35"/>
      <c r="D77" s="3"/>
    </row>
    <row r="78" ht="15">
      <c r="A78" s="1" t="s">
        <v>156</v>
      </c>
    </row>
    <row r="80" ht="15">
      <c r="A80" s="53"/>
    </row>
    <row r="81" ht="15">
      <c r="A81" s="53"/>
    </row>
  </sheetData>
  <mergeCells count="1">
    <mergeCell ref="C1:E1"/>
  </mergeCells>
  <printOptions/>
  <pageMargins left="0.75" right="0.75" top="1" bottom="1" header="0.5" footer="0.5"/>
  <pageSetup fitToHeight="1" fitToWidth="1" horizontalDpi="300" verticalDpi="300" orientation="portrait" scale="54" r:id="rId1"/>
  <headerFooter alignWithMargins="0">
    <oddFooter>&amp;R4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workbookViewId="0" topLeftCell="A10">
      <selection activeCell="A59" sqref="A59"/>
    </sheetView>
  </sheetViews>
  <sheetFormatPr defaultColWidth="9.140625" defaultRowHeight="12.75"/>
  <cols>
    <col min="1" max="1" width="46.421875" style="1" customWidth="1"/>
    <col min="2" max="2" width="11.00390625" style="1" bestFit="1" customWidth="1"/>
    <col min="3" max="3" width="12.140625" style="1" bestFit="1" customWidth="1"/>
    <col min="4" max="4" width="20.57421875" style="1" bestFit="1" customWidth="1"/>
    <col min="5" max="5" width="19.00390625" style="1" bestFit="1" customWidth="1"/>
    <col min="6" max="6" width="17.00390625" style="1" customWidth="1"/>
    <col min="7" max="16384" width="9.140625" style="1" customWidth="1"/>
  </cols>
  <sheetData>
    <row r="1" spans="1:6" ht="15">
      <c r="A1" s="22" t="s">
        <v>43</v>
      </c>
      <c r="E1" s="92"/>
      <c r="F1" s="92"/>
    </row>
    <row r="2" spans="1:6" ht="15">
      <c r="A2" s="1" t="s">
        <v>42</v>
      </c>
      <c r="E2" s="52"/>
      <c r="F2" s="51"/>
    </row>
    <row r="3" ht="15">
      <c r="A3" s="1" t="s">
        <v>41</v>
      </c>
    </row>
    <row r="5" ht="15">
      <c r="A5" s="22" t="s">
        <v>94</v>
      </c>
    </row>
    <row r="6" ht="15">
      <c r="A6" s="22" t="s">
        <v>72</v>
      </c>
    </row>
    <row r="7" ht="15">
      <c r="A7" s="22" t="s">
        <v>38</v>
      </c>
    </row>
    <row r="8" ht="15">
      <c r="A8" s="22"/>
    </row>
    <row r="9" ht="15">
      <c r="A9" s="22"/>
    </row>
    <row r="10" ht="15">
      <c r="A10" s="40" t="s">
        <v>93</v>
      </c>
    </row>
    <row r="11" spans="2:6" ht="15">
      <c r="B11" s="50" t="s">
        <v>92</v>
      </c>
      <c r="C11" s="49" t="s">
        <v>92</v>
      </c>
      <c r="D11" s="49" t="s">
        <v>91</v>
      </c>
      <c r="E11" s="49" t="s">
        <v>90</v>
      </c>
      <c r="F11" s="49" t="s">
        <v>89</v>
      </c>
    </row>
    <row r="12" spans="2:6" ht="15">
      <c r="B12" s="48" t="s">
        <v>88</v>
      </c>
      <c r="C12" s="47" t="s">
        <v>87</v>
      </c>
      <c r="D12" s="47" t="s">
        <v>86</v>
      </c>
      <c r="E12" s="47" t="s">
        <v>85</v>
      </c>
      <c r="F12" s="43"/>
    </row>
    <row r="13" spans="2:6" ht="15">
      <c r="B13" s="48"/>
      <c r="C13" s="47"/>
      <c r="D13" s="47" t="s">
        <v>84</v>
      </c>
      <c r="E13" s="47"/>
      <c r="F13" s="47"/>
    </row>
    <row r="14" spans="2:6" ht="15">
      <c r="B14" s="48"/>
      <c r="C14" s="47"/>
      <c r="D14" s="47"/>
      <c r="E14" s="47"/>
      <c r="F14" s="47"/>
    </row>
    <row r="15" spans="2:6" ht="15">
      <c r="B15" s="46" t="s">
        <v>33</v>
      </c>
      <c r="C15" s="45" t="s">
        <v>33</v>
      </c>
      <c r="D15" s="45" t="s">
        <v>33</v>
      </c>
      <c r="E15" s="45" t="s">
        <v>33</v>
      </c>
      <c r="F15" s="45" t="s">
        <v>33</v>
      </c>
    </row>
    <row r="16" spans="2:6" ht="15">
      <c r="B16" s="44"/>
      <c r="C16" s="43"/>
      <c r="D16" s="43"/>
      <c r="E16" s="43"/>
      <c r="F16" s="43"/>
    </row>
    <row r="17" spans="1:6" ht="15">
      <c r="A17" s="22" t="s">
        <v>153</v>
      </c>
      <c r="B17" s="39">
        <v>12717</v>
      </c>
      <c r="C17" s="38">
        <v>1776</v>
      </c>
      <c r="D17" s="38">
        <v>2169</v>
      </c>
      <c r="E17" s="38">
        <v>3981</v>
      </c>
      <c r="F17" s="38">
        <f>SUM(B17:E17)</f>
        <v>20643</v>
      </c>
    </row>
    <row r="18" spans="1:6" ht="15">
      <c r="A18" s="1" t="s">
        <v>83</v>
      </c>
      <c r="B18" s="42">
        <v>0</v>
      </c>
      <c r="C18" s="41">
        <v>0</v>
      </c>
      <c r="D18" s="41">
        <v>-2169</v>
      </c>
      <c r="E18" s="41">
        <v>2169</v>
      </c>
      <c r="F18" s="41">
        <f>SUM(B18:E18)</f>
        <v>0</v>
      </c>
    </row>
    <row r="19" spans="2:6" ht="15">
      <c r="B19" s="39"/>
      <c r="C19" s="38"/>
      <c r="D19" s="38"/>
      <c r="E19" s="38"/>
      <c r="F19" s="38"/>
    </row>
    <row r="20" spans="1:6" ht="15">
      <c r="A20" s="22" t="s">
        <v>82</v>
      </c>
      <c r="B20" s="39">
        <f>SUM(B17:B18)</f>
        <v>12717</v>
      </c>
      <c r="C20" s="38">
        <f>SUM(C17:C18)</f>
        <v>1776</v>
      </c>
      <c r="D20" s="38">
        <f>SUM(D17:D18)</f>
        <v>0</v>
      </c>
      <c r="E20" s="38">
        <f>SUM(E17:E18)</f>
        <v>6150</v>
      </c>
      <c r="F20" s="38">
        <f>SUM(F17:F18)</f>
        <v>20643</v>
      </c>
    </row>
    <row r="21" spans="1:6" ht="15">
      <c r="A21" s="22"/>
      <c r="B21" s="39"/>
      <c r="C21" s="38"/>
      <c r="D21" s="38"/>
      <c r="E21" s="38"/>
      <c r="F21" s="38"/>
    </row>
    <row r="22" spans="1:6" ht="15">
      <c r="A22" s="1" t="s">
        <v>76</v>
      </c>
      <c r="B22" s="39">
        <v>60</v>
      </c>
      <c r="C22" s="38">
        <v>51</v>
      </c>
      <c r="D22" s="38">
        <v>0</v>
      </c>
      <c r="E22" s="38">
        <v>0</v>
      </c>
      <c r="F22" s="38">
        <f>SUM(B22:E22)</f>
        <v>111</v>
      </c>
    </row>
    <row r="23" spans="2:6" ht="15">
      <c r="B23" s="39"/>
      <c r="C23" s="38"/>
      <c r="D23" s="38"/>
      <c r="E23" s="38"/>
      <c r="F23" s="38"/>
    </row>
    <row r="24" spans="1:6" ht="15">
      <c r="A24" s="1" t="s">
        <v>81</v>
      </c>
      <c r="B24" s="39">
        <v>1260</v>
      </c>
      <c r="C24" s="38">
        <v>1978</v>
      </c>
      <c r="D24" s="38">
        <v>0</v>
      </c>
      <c r="E24" s="38">
        <v>0</v>
      </c>
      <c r="F24" s="38">
        <f>SUM(B24:E24)</f>
        <v>3238</v>
      </c>
    </row>
    <row r="25" spans="1:6" ht="15">
      <c r="A25" s="1" t="s">
        <v>80</v>
      </c>
      <c r="B25" s="39">
        <v>0</v>
      </c>
      <c r="C25" s="38">
        <v>-62</v>
      </c>
      <c r="D25" s="38">
        <v>0</v>
      </c>
      <c r="E25" s="38">
        <v>0</v>
      </c>
      <c r="F25" s="38">
        <f>SUM(B25:E25)</f>
        <v>-62</v>
      </c>
    </row>
    <row r="26" spans="2:6" ht="15">
      <c r="B26" s="39"/>
      <c r="C26" s="38"/>
      <c r="D26" s="38"/>
      <c r="E26" s="38"/>
      <c r="F26" s="38"/>
    </row>
    <row r="27" spans="1:6" ht="15">
      <c r="A27" s="1" t="s">
        <v>75</v>
      </c>
      <c r="B27" s="39">
        <v>0</v>
      </c>
      <c r="C27" s="38">
        <v>0</v>
      </c>
      <c r="D27" s="38">
        <v>0</v>
      </c>
      <c r="E27" s="38">
        <f>+'is'!D40</f>
        <v>1000</v>
      </c>
      <c r="F27" s="38">
        <f>SUM(B27:E27)</f>
        <v>1000</v>
      </c>
    </row>
    <row r="28" spans="2:6" ht="15">
      <c r="B28" s="42"/>
      <c r="C28" s="41"/>
      <c r="D28" s="38"/>
      <c r="E28" s="38"/>
      <c r="F28" s="38"/>
    </row>
    <row r="29" spans="1:6" ht="15.75" thickBot="1">
      <c r="A29" s="1" t="s">
        <v>79</v>
      </c>
      <c r="B29" s="37">
        <f>SUM(B20:B27)</f>
        <v>14037</v>
      </c>
      <c r="C29" s="36">
        <f>SUM(C20:C27)</f>
        <v>3743</v>
      </c>
      <c r="D29" s="36">
        <f>SUM(D20:D27)</f>
        <v>0</v>
      </c>
      <c r="E29" s="36">
        <f>SUM(E20:E27)</f>
        <v>7150</v>
      </c>
      <c r="F29" s="36">
        <f>SUM(F20:F27)</f>
        <v>24930</v>
      </c>
    </row>
    <row r="30" spans="2:6" ht="15.75" thickTop="1">
      <c r="B30" s="32"/>
      <c r="C30" s="32"/>
      <c r="D30" s="32"/>
      <c r="E30" s="32"/>
      <c r="F30" s="32"/>
    </row>
    <row r="31" spans="2:5" ht="15">
      <c r="B31" s="32"/>
      <c r="C31" s="32"/>
      <c r="D31" s="32"/>
      <c r="E31" s="32"/>
    </row>
    <row r="32" spans="2:6" ht="15">
      <c r="B32" s="32"/>
      <c r="C32" s="32"/>
      <c r="D32" s="32"/>
      <c r="E32" s="32"/>
      <c r="F32" s="32"/>
    </row>
    <row r="33" spans="1:6" ht="15">
      <c r="A33" s="40" t="s">
        <v>78</v>
      </c>
      <c r="B33" s="33"/>
      <c r="C33" s="33"/>
      <c r="D33" s="33"/>
      <c r="E33" s="33"/>
      <c r="F33" s="33"/>
    </row>
    <row r="35" spans="2:6" ht="15">
      <c r="B35" s="65"/>
      <c r="C35" s="65"/>
      <c r="D35" s="65"/>
      <c r="E35" s="65"/>
      <c r="F35" s="64"/>
    </row>
    <row r="36" spans="1:7" ht="15">
      <c r="A36" s="1" t="s">
        <v>77</v>
      </c>
      <c r="B36" s="66">
        <v>12487</v>
      </c>
      <c r="C36" s="66">
        <v>1595</v>
      </c>
      <c r="D36" s="66">
        <v>2169</v>
      </c>
      <c r="E36" s="66">
        <v>1689</v>
      </c>
      <c r="F36" s="39">
        <f>SUM(B36:E36)</f>
        <v>17940</v>
      </c>
      <c r="G36" s="24"/>
    </row>
    <row r="37" spans="2:7" ht="15">
      <c r="B37" s="66"/>
      <c r="C37" s="66"/>
      <c r="D37" s="66"/>
      <c r="E37" s="66"/>
      <c r="F37" s="39"/>
      <c r="G37" s="24"/>
    </row>
    <row r="38" spans="1:7" ht="15">
      <c r="A38" s="1" t="s">
        <v>76</v>
      </c>
      <c r="B38" s="66">
        <v>83</v>
      </c>
      <c r="C38" s="66">
        <v>65</v>
      </c>
      <c r="D38" s="66">
        <v>0</v>
      </c>
      <c r="E38" s="66">
        <v>0</v>
      </c>
      <c r="F38" s="39">
        <f>SUM(B38:E38)</f>
        <v>148</v>
      </c>
      <c r="G38" s="24"/>
    </row>
    <row r="39" spans="2:7" ht="15">
      <c r="B39" s="66"/>
      <c r="C39" s="66"/>
      <c r="D39" s="66"/>
      <c r="E39" s="66"/>
      <c r="F39" s="39"/>
      <c r="G39" s="24"/>
    </row>
    <row r="40" spans="1:7" ht="15">
      <c r="A40" s="1" t="s">
        <v>75</v>
      </c>
      <c r="B40" s="66">
        <v>0</v>
      </c>
      <c r="C40" s="66">
        <v>0</v>
      </c>
      <c r="D40" s="66">
        <v>0</v>
      </c>
      <c r="E40" s="66">
        <v>688</v>
      </c>
      <c r="F40" s="39">
        <f>SUM(B40:E40)</f>
        <v>688</v>
      </c>
      <c r="G40" s="24"/>
    </row>
    <row r="41" spans="2:7" ht="15">
      <c r="B41" s="67"/>
      <c r="C41" s="67"/>
      <c r="D41" s="67"/>
      <c r="E41" s="67"/>
      <c r="F41" s="42"/>
      <c r="G41" s="24"/>
    </row>
    <row r="42" spans="1:7" ht="15.75" thickBot="1">
      <c r="A42" s="1" t="s">
        <v>74</v>
      </c>
      <c r="B42" s="37">
        <f>SUM(B36:B40)</f>
        <v>12570</v>
      </c>
      <c r="C42" s="36">
        <f>SUM(C36:C40)</f>
        <v>1660</v>
      </c>
      <c r="D42" s="36">
        <f>SUM(D36:D40)</f>
        <v>2169</v>
      </c>
      <c r="E42" s="36">
        <f>SUM(E36:E40)</f>
        <v>2377</v>
      </c>
      <c r="F42" s="36">
        <f>SUM(F36:F40)</f>
        <v>18776</v>
      </c>
      <c r="G42" s="24"/>
    </row>
    <row r="43" spans="2:7" ht="15.75" thickTop="1">
      <c r="B43" s="35"/>
      <c r="C43" s="24"/>
      <c r="D43" s="24"/>
      <c r="E43" s="35"/>
      <c r="F43" s="35"/>
      <c r="G43" s="24"/>
    </row>
    <row r="44" spans="2:7" ht="15">
      <c r="B44" s="35"/>
      <c r="C44" s="24"/>
      <c r="D44" s="24"/>
      <c r="E44" s="35"/>
      <c r="F44" s="35"/>
      <c r="G44" s="24"/>
    </row>
    <row r="45" spans="1:7" ht="15">
      <c r="A45" s="1" t="s">
        <v>150</v>
      </c>
      <c r="B45" s="24"/>
      <c r="C45" s="24"/>
      <c r="D45" s="24"/>
      <c r="E45" s="24"/>
      <c r="F45" s="24"/>
      <c r="G45" s="24"/>
    </row>
    <row r="46" spans="1:7" ht="15">
      <c r="A46" s="1" t="s">
        <v>160</v>
      </c>
      <c r="B46" s="24"/>
      <c r="C46" s="24"/>
      <c r="D46" s="24"/>
      <c r="E46" s="24"/>
      <c r="F46" s="24"/>
      <c r="G46" s="24"/>
    </row>
    <row r="47" spans="2:7" ht="15">
      <c r="B47" s="24"/>
      <c r="C47" s="24"/>
      <c r="D47" s="24"/>
      <c r="E47" s="24"/>
      <c r="F47" s="24"/>
      <c r="G47" s="24"/>
    </row>
    <row r="48" spans="2:7" ht="15">
      <c r="B48" s="24"/>
      <c r="C48" s="24"/>
      <c r="D48" s="24"/>
      <c r="E48" s="24"/>
      <c r="F48" s="24"/>
      <c r="G48" s="24"/>
    </row>
    <row r="49" spans="2:7" ht="15">
      <c r="B49" s="24"/>
      <c r="C49" s="24"/>
      <c r="D49" s="24"/>
      <c r="E49" s="24"/>
      <c r="F49" s="24"/>
      <c r="G49" s="24"/>
    </row>
    <row r="50" spans="2:7" ht="15">
      <c r="B50" s="24"/>
      <c r="C50" s="24"/>
      <c r="D50" s="24"/>
      <c r="E50" s="24"/>
      <c r="F50" s="24"/>
      <c r="G50" s="24"/>
    </row>
    <row r="51" spans="2:7" ht="15">
      <c r="B51" s="24"/>
      <c r="C51" s="24"/>
      <c r="D51" s="24"/>
      <c r="E51" s="24"/>
      <c r="F51" s="24"/>
      <c r="G51" s="24"/>
    </row>
    <row r="52" spans="2:7" ht="15">
      <c r="B52" s="24"/>
      <c r="C52" s="24"/>
      <c r="D52" s="24"/>
      <c r="E52" s="24"/>
      <c r="F52" s="24"/>
      <c r="G52" s="24"/>
    </row>
    <row r="53" spans="2:7" ht="15">
      <c r="B53" s="24"/>
      <c r="C53" s="24"/>
      <c r="D53" s="24"/>
      <c r="E53" s="24"/>
      <c r="F53" s="24"/>
      <c r="G53" s="24"/>
    </row>
  </sheetData>
  <mergeCells count="1">
    <mergeCell ref="E1:F1"/>
  </mergeCells>
  <printOptions/>
  <pageMargins left="0.75" right="0.75" top="1" bottom="1" header="0.5" footer="0.5"/>
  <pageSetup fitToHeight="1" fitToWidth="1" horizontalDpi="300" verticalDpi="300" orientation="portrait" scale="63" r:id="rId1"/>
  <headerFooter alignWithMargins="0">
    <oddFooter>&amp;R3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CHUA WOO</cp:lastModifiedBy>
  <cp:lastPrinted>2006-08-15T10:52:42Z</cp:lastPrinted>
  <dcterms:created xsi:type="dcterms:W3CDTF">2006-08-02T08:16:39Z</dcterms:created>
  <dcterms:modified xsi:type="dcterms:W3CDTF">2006-08-21T09:02:37Z</dcterms:modified>
  <cp:category/>
  <cp:version/>
  <cp:contentType/>
  <cp:contentStatus/>
</cp:coreProperties>
</file>