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88" yWindow="168" windowWidth="9720" windowHeight="6036" activeTab="0"/>
  </bookViews>
  <sheets>
    <sheet name="IS" sheetId="1" r:id="rId1"/>
    <sheet name="BS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<sst xmlns="http://schemas.openxmlformats.org/spreadsheetml/2006/main" count="212" uniqueCount="152">
  <si>
    <t>(Incorporated in Malaysia)</t>
  </si>
  <si>
    <t>(The figures have not been audited)</t>
  </si>
  <si>
    <t>Turnover</t>
  </si>
  <si>
    <t>Depreciation</t>
  </si>
  <si>
    <t>INDIVIDUAL QUARTER</t>
  </si>
  <si>
    <t>RM'000</t>
  </si>
  <si>
    <t>PRECEDING YEAR</t>
  </si>
  <si>
    <t>CURRENT</t>
  </si>
  <si>
    <t>YEAR</t>
  </si>
  <si>
    <t>CORRESPONDING</t>
  </si>
  <si>
    <t>CUMULATIVE QUARTER</t>
  </si>
  <si>
    <t>TO DATE</t>
  </si>
  <si>
    <t>Weighted average number of</t>
  </si>
  <si>
    <t>N/A</t>
  </si>
  <si>
    <t>CURRENT ASSETS</t>
  </si>
  <si>
    <t>Inventories</t>
  </si>
  <si>
    <t>Trade receivables</t>
  </si>
  <si>
    <t>Fixed deposits with licensed banks</t>
  </si>
  <si>
    <t>Cash and bank balances</t>
  </si>
  <si>
    <t>CURRENT LIABILITIES</t>
  </si>
  <si>
    <t>Trade payables</t>
  </si>
  <si>
    <t>Other payables and accruals</t>
  </si>
  <si>
    <t>Bank borrowings - secured</t>
  </si>
  <si>
    <t>FINANCED BY:-</t>
  </si>
  <si>
    <t>Share capital</t>
  </si>
  <si>
    <t>SHAREHOLDERS' EQUITY</t>
  </si>
  <si>
    <t>(UNAUDITED)</t>
  </si>
  <si>
    <t xml:space="preserve">SHARE </t>
  </si>
  <si>
    <t>CAPITAL</t>
  </si>
  <si>
    <t>TOTAL</t>
  </si>
  <si>
    <t>CONDENSED CONSOLIDATED CASH FLOW STATEMENT</t>
  </si>
  <si>
    <t>CASH FLOWS FROM OPERATING ACTIVITIES</t>
  </si>
  <si>
    <t>Operating profit before working capital changes</t>
  </si>
  <si>
    <t>Net changes in current assets</t>
  </si>
  <si>
    <t>Net changes in current liabilities</t>
  </si>
  <si>
    <t>Interest paid</t>
  </si>
  <si>
    <t>Tax paid</t>
  </si>
  <si>
    <t>CASH FLOWS FROM FINANCING ACTIVITIES</t>
  </si>
  <si>
    <t>CASH AND CASH EQUIVALENTS</t>
  </si>
  <si>
    <t>AT END OF THE FINANCIAL</t>
  </si>
  <si>
    <t>PROPERTY, PLANT &amp; EQUIPMENT</t>
  </si>
  <si>
    <t>*</t>
  </si>
  <si>
    <t>CONDENSED CONSOLIDATED STATEMENT OF CHANGES IN EQUITY</t>
  </si>
  <si>
    <t>CONDENSED CONSOLIDATED BALANCE SHEETS</t>
  </si>
  <si>
    <t>shares in issue ('000)</t>
  </si>
  <si>
    <t>Retained profits</t>
  </si>
  <si>
    <t>DEFERRED AND LONG TERM LIABILITIES</t>
  </si>
  <si>
    <t>Notes:</t>
  </si>
  <si>
    <t>AS AT</t>
  </si>
  <si>
    <t>Tax recoverable</t>
  </si>
  <si>
    <t>Deposits with financial institutions</t>
  </si>
  <si>
    <t>Net tangible assets per ordinary share (sen)</t>
  </si>
  <si>
    <t>KARYON INDUSTRIES BERHAD</t>
  </si>
  <si>
    <t>(Company No : 612797-T)</t>
  </si>
  <si>
    <t>INVESTMENT</t>
  </si>
  <si>
    <t>Reserve on consolidation</t>
  </si>
  <si>
    <t>Share premium</t>
  </si>
  <si>
    <t>Exercise of ESOS options</t>
  </si>
  <si>
    <t>PREMIUM</t>
  </si>
  <si>
    <t xml:space="preserve">RESERVE </t>
  </si>
  <si>
    <t>ON</t>
  </si>
  <si>
    <t>CONSOLIDATION</t>
  </si>
  <si>
    <t>Profit before tax</t>
  </si>
  <si>
    <t>CASH FLOWS FROM INVESTING ACTIVITIES</t>
  </si>
  <si>
    <t>Interest expenses</t>
  </si>
  <si>
    <t xml:space="preserve">and tax </t>
  </si>
  <si>
    <t>Tax expense</t>
  </si>
  <si>
    <t>Net profit after tax</t>
  </si>
  <si>
    <t>NET CASH USED IN INVESTING ACTIVITIES</t>
  </si>
  <si>
    <t xml:space="preserve">  Basic</t>
  </si>
  <si>
    <t xml:space="preserve">  Diluted</t>
  </si>
  <si>
    <t>Profit before interest, depreciation</t>
  </si>
  <si>
    <t xml:space="preserve">TO DATE </t>
  </si>
  <si>
    <t>Interest income</t>
  </si>
  <si>
    <t>NET CURRENT ASSETS</t>
  </si>
  <si>
    <t>Other receivables, deposits and prepayments</t>
  </si>
  <si>
    <t>Deferred tax liability</t>
  </si>
  <si>
    <t>Repayment of hire purchase creditors</t>
  </si>
  <si>
    <t xml:space="preserve">Proceeds from Exercise of ESOS Options </t>
  </si>
  <si>
    <t>Other income</t>
  </si>
  <si>
    <t>Earnings per share (sen)</t>
  </si>
  <si>
    <t>Dividend per share (sen)</t>
  </si>
  <si>
    <t>Less: Fixed deposits pledged to financial instituitions</t>
  </si>
  <si>
    <t xml:space="preserve">Bank overdraft included in borrowings  </t>
  </si>
  <si>
    <t>Tax liability</t>
  </si>
  <si>
    <t>Adjustments for:</t>
  </si>
  <si>
    <t>*   Represents RM51.00</t>
  </si>
  <si>
    <t>QUARTER</t>
  </si>
  <si>
    <t>Drawdown of term loans</t>
  </si>
  <si>
    <t>Repayment of term loans</t>
  </si>
  <si>
    <t>CONDENSED CONSOLIDATED INCOME STATEMENTS</t>
  </si>
  <si>
    <t>Report for the financial year ended 31 March 2005)</t>
  </si>
  <si>
    <t xml:space="preserve">(The unaudited Condensed Consolidated Balance Sheet should be read in conjunction with the Annual Financial </t>
  </si>
  <si>
    <t>Balance as at 01.04.2005</t>
  </si>
  <si>
    <t>RETAINED</t>
  </si>
  <si>
    <t>Net profit for the period</t>
  </si>
  <si>
    <t>(The unaudited Condensed Consolidated Statement of Changes in Equity should be read in conjunction with the Annual Financial Report</t>
  </si>
  <si>
    <t>Interest received</t>
  </si>
  <si>
    <t>(The unaudited Condensed Consolidated Cash Flow Statement should be read in conjunction with the Annual Financial</t>
  </si>
  <si>
    <t>Report for the financial year ended 31 March 2005.)</t>
  </si>
  <si>
    <t>for the financial year ended 31 March 2005)</t>
  </si>
  <si>
    <t>PERIOD *</t>
  </si>
  <si>
    <t>FOR THE 2ND QUARTER ENDED 30 SEPTEMBER 2005</t>
  </si>
  <si>
    <t>30/09/2005</t>
  </si>
  <si>
    <t>30/09/2004</t>
  </si>
  <si>
    <t xml:space="preserve">PERIOD </t>
  </si>
  <si>
    <t xml:space="preserve">QUARTER </t>
  </si>
  <si>
    <t xml:space="preserve">AS AT 30 SEPTEMBER 2005 </t>
  </si>
  <si>
    <t xml:space="preserve">FOR THE 2ND QUARTER ENDED 30 SEPTEMBER 2005 </t>
  </si>
  <si>
    <t>Quarter ended 30 September 2004</t>
  </si>
  <si>
    <t>Quarter ended 30 September 2005</t>
  </si>
  <si>
    <t>Acquisition and share split</t>
  </si>
  <si>
    <t>Balance at 01.04.2004</t>
  </si>
  <si>
    <t>Rights issue</t>
  </si>
  <si>
    <t>Public issue</t>
  </si>
  <si>
    <t>Less: Listing expenses</t>
  </si>
  <si>
    <t>Balance at 30.09.2004</t>
  </si>
  <si>
    <t>* Represents RM2.00 for 2 ordinary shares of RM1.00 each</t>
  </si>
  <si>
    <t>Balance as at 30.09.2005</t>
  </si>
  <si>
    <t>Acquisition of subsidiaries</t>
  </si>
  <si>
    <t>Proceeds from Rights Issue</t>
  </si>
  <si>
    <t>Proceeds from Initial Public Offering</t>
  </si>
  <si>
    <t>Listing expenses paid</t>
  </si>
  <si>
    <t>AT BEGINNING OF THE FINANCIAL YEAR/PERIOD</t>
  </si>
  <si>
    <t>Allowance for doubful debts</t>
  </si>
  <si>
    <t>Repayment of bankers' acceptances/trust receipts</t>
  </si>
  <si>
    <t>NET (DECREASE) / INCREASE IN CASH AND CASH EQUIVALENTS</t>
  </si>
  <si>
    <t>NET CASH (USED IN) / FROM FINANCING ACTIVITIES</t>
  </si>
  <si>
    <t>NET CASH FROM / (USED IN) OPERATING ACTIVITIES</t>
  </si>
  <si>
    <t>CASH GENERATED FROM / (USED IN) OPERATIONS</t>
  </si>
  <si>
    <t>Gain on disposal of property, plant &amp; equipment</t>
  </si>
  <si>
    <t>(6 months)</t>
  </si>
  <si>
    <t>(4 months)</t>
  </si>
  <si>
    <t>Proceeds from disposal of property, plant &amp; equipment</t>
  </si>
  <si>
    <t>Purchase of property, plant and equipment (Note 1)</t>
  </si>
  <si>
    <t>1) Purchase of property, plant and equipment</t>
  </si>
  <si>
    <t xml:space="preserve">    Less: Financed by hire purchase arrangements</t>
  </si>
  <si>
    <t xml:space="preserve">    Cash payments on purchase of property, plant and equipment</t>
  </si>
  <si>
    <t>PERIOD (Note 2)</t>
  </si>
  <si>
    <t>2) Cash and cash equivalents</t>
  </si>
  <si>
    <t xml:space="preserve">    Cash and cash equivalents included in the cash flow statements comprise of the following: </t>
  </si>
  <si>
    <t>* The cumulative quarter's results represents the current year-to-date results of the Company and post acquisition results of the subsidiaries</t>
  </si>
  <si>
    <t xml:space="preserve">   for the four months period ended 30 September 2005, as the acquisition of subsidiary companies was only completed on 1 June 2004. </t>
  </si>
  <si>
    <t>Note:</t>
  </si>
  <si>
    <t>year ended 31 March 2005)</t>
  </si>
  <si>
    <t xml:space="preserve">(The unaudited Condensed Consolidated Income Statement should be read in conjunction with the Annual Financial Report for the financial </t>
  </si>
  <si>
    <t>PROFITS /</t>
  </si>
  <si>
    <t>(ACCUMULATED</t>
  </si>
  <si>
    <t>LOSSES)</t>
  </si>
  <si>
    <t>* Represents RM2.00</t>
  </si>
  <si>
    <t>(AUDITED)</t>
  </si>
  <si>
    <t>31/03/2005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</si>
</sst>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5">
    <font>
      <sz val="10"/>
      <name val="Book Antiqu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5" fontId="2" fillId="0" borderId="0" xfId="0" applyNumberFormat="1" applyFont="1" applyAlignment="1" quotePrefix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5" fontId="2" fillId="0" borderId="1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0" xfId="15" applyNumberFormat="1" applyFont="1" applyAlignment="1">
      <alignment/>
    </xf>
    <xf numFmtId="43" fontId="2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165" fontId="2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15" applyNumberFormat="1" applyFont="1" applyBorder="1" applyAlignment="1">
      <alignment horizontal="right"/>
    </xf>
    <xf numFmtId="165" fontId="2" fillId="0" borderId="4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2" fillId="0" borderId="6" xfId="15" applyNumberFormat="1" applyFont="1" applyBorder="1" applyAlignment="1">
      <alignment/>
    </xf>
    <xf numFmtId="165" fontId="2" fillId="0" borderId="7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165" fontId="2" fillId="0" borderId="4" xfId="15" applyNumberFormat="1" applyFont="1" applyBorder="1" applyAlignment="1">
      <alignment horizontal="center"/>
    </xf>
    <xf numFmtId="165" fontId="2" fillId="0" borderId="5" xfId="15" applyNumberFormat="1" applyFont="1" applyBorder="1" applyAlignment="1">
      <alignment horizontal="center"/>
    </xf>
    <xf numFmtId="165" fontId="2" fillId="0" borderId="6" xfId="15" applyNumberFormat="1" applyFont="1" applyBorder="1" applyAlignment="1">
      <alignment horizontal="center"/>
    </xf>
    <xf numFmtId="165" fontId="2" fillId="0" borderId="2" xfId="15" applyNumberFormat="1" applyFont="1" applyBorder="1" applyAlignment="1">
      <alignment horizontal="center"/>
    </xf>
    <xf numFmtId="165" fontId="2" fillId="0" borderId="0" xfId="15" applyNumberFormat="1" applyFont="1" applyAlignment="1">
      <alignment horizontal="right"/>
    </xf>
    <xf numFmtId="165" fontId="2" fillId="0" borderId="3" xfId="15" applyNumberFormat="1" applyFont="1" applyBorder="1" applyAlignment="1">
      <alignment horizontal="right"/>
    </xf>
    <xf numFmtId="165" fontId="2" fillId="0" borderId="8" xfId="15" applyNumberFormat="1" applyFont="1" applyBorder="1" applyAlignment="1">
      <alignment/>
    </xf>
    <xf numFmtId="165" fontId="2" fillId="0" borderId="9" xfId="15" applyNumberFormat="1" applyFont="1" applyBorder="1" applyAlignment="1">
      <alignment/>
    </xf>
    <xf numFmtId="0" fontId="2" fillId="0" borderId="0" xfId="0" applyFont="1" applyAlignment="1">
      <alignment horizontal="left" indent="2"/>
    </xf>
    <xf numFmtId="165" fontId="1" fillId="0" borderId="0" xfId="15" applyNumberFormat="1" applyFont="1" applyAlignment="1">
      <alignment horizontal="center"/>
    </xf>
    <xf numFmtId="0" fontId="2" fillId="0" borderId="0" xfId="0" applyFont="1" applyBorder="1" applyAlignment="1">
      <alignment/>
    </xf>
    <xf numFmtId="167" fontId="2" fillId="0" borderId="0" xfId="15" applyNumberFormat="1" applyFont="1" applyAlignment="1">
      <alignment/>
    </xf>
    <xf numFmtId="15" fontId="2" fillId="0" borderId="0" xfId="0" applyNumberFormat="1" applyFont="1" applyAlignment="1">
      <alignment/>
    </xf>
    <xf numFmtId="165" fontId="2" fillId="0" borderId="0" xfId="15" applyNumberFormat="1" applyFont="1" applyFill="1" applyAlignment="1">
      <alignment/>
    </xf>
    <xf numFmtId="165" fontId="2" fillId="0" borderId="8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165" fontId="2" fillId="0" borderId="3" xfId="15" applyNumberFormat="1" applyFont="1" applyFill="1" applyBorder="1" applyAlignment="1">
      <alignment/>
    </xf>
    <xf numFmtId="15" fontId="2" fillId="0" borderId="0" xfId="0" applyNumberFormat="1" applyFont="1" applyFill="1" applyAlignment="1">
      <alignment/>
    </xf>
    <xf numFmtId="15" fontId="2" fillId="0" borderId="0" xfId="0" applyNumberFormat="1" applyFont="1" applyFill="1" applyAlignment="1" quotePrefix="1">
      <alignment horizontal="right"/>
    </xf>
    <xf numFmtId="165" fontId="2" fillId="0" borderId="1" xfId="15" applyNumberFormat="1" applyFont="1" applyBorder="1" applyAlignment="1">
      <alignment horizontal="center"/>
    </xf>
    <xf numFmtId="43" fontId="2" fillId="0" borderId="0" xfId="15" applyNumberFormat="1" applyFont="1" applyAlignment="1">
      <alignment horizontal="center"/>
    </xf>
    <xf numFmtId="0" fontId="3" fillId="0" borderId="0" xfId="0" applyFont="1" applyAlignment="1">
      <alignment/>
    </xf>
    <xf numFmtId="165" fontId="2" fillId="0" borderId="2" xfId="15" applyNumberFormat="1" applyFont="1" applyBorder="1" applyAlignment="1">
      <alignment horizontal="right"/>
    </xf>
    <xf numFmtId="0" fontId="4" fillId="0" borderId="0" xfId="0" applyFont="1" applyAlignment="1">
      <alignment/>
    </xf>
    <xf numFmtId="165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shrinkToFit="1"/>
    </xf>
    <xf numFmtId="0" fontId="2" fillId="0" borderId="0" xfId="0" applyFont="1" applyFill="1" applyAlignment="1">
      <alignment horizontal="right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tabSelected="1" zoomScale="110" zoomScaleNormal="110" workbookViewId="0" topLeftCell="A1">
      <selection activeCell="C12" sqref="C12"/>
    </sheetView>
  </sheetViews>
  <sheetFormatPr defaultColWidth="9.140625" defaultRowHeight="13.5"/>
  <cols>
    <col min="1" max="1" width="28.57421875" style="2" customWidth="1"/>
    <col min="2" max="2" width="2.421875" style="2" customWidth="1"/>
    <col min="3" max="3" width="15.140625" style="2" customWidth="1"/>
    <col min="4" max="4" width="2.28125" style="2" customWidth="1"/>
    <col min="5" max="5" width="18.7109375" style="2" bestFit="1" customWidth="1"/>
    <col min="6" max="6" width="2.28125" style="2" customWidth="1"/>
    <col min="7" max="7" width="13.8515625" style="2" customWidth="1"/>
    <col min="8" max="8" width="2.28125" style="2" customWidth="1"/>
    <col min="9" max="9" width="20.7109375" style="2" bestFit="1" customWidth="1"/>
    <col min="10" max="16384" width="9.140625" style="2" customWidth="1"/>
  </cols>
  <sheetData>
    <row r="1" spans="1:9" ht="13.5">
      <c r="A1" s="1" t="s">
        <v>52</v>
      </c>
      <c r="B1" s="1"/>
      <c r="G1" s="57"/>
      <c r="H1" s="57"/>
      <c r="I1" s="57"/>
    </row>
    <row r="2" spans="1:9" ht="13.5">
      <c r="A2" s="2" t="s">
        <v>53</v>
      </c>
      <c r="G2" s="42"/>
      <c r="I2" s="4"/>
    </row>
    <row r="3" ht="13.5">
      <c r="A3" s="2" t="s">
        <v>0</v>
      </c>
    </row>
    <row r="5" spans="1:2" ht="13.5">
      <c r="A5" s="1" t="s">
        <v>90</v>
      </c>
      <c r="B5" s="1"/>
    </row>
    <row r="6" spans="1:2" ht="13.5">
      <c r="A6" s="1" t="s">
        <v>102</v>
      </c>
      <c r="B6" s="1"/>
    </row>
    <row r="7" spans="1:2" ht="13.5">
      <c r="A7" s="1" t="s">
        <v>1</v>
      </c>
      <c r="B7" s="1"/>
    </row>
    <row r="8" spans="1:2" ht="13.5">
      <c r="A8" s="1"/>
      <c r="B8" s="1"/>
    </row>
    <row r="9" spans="1:9" ht="13.5">
      <c r="A9" s="1"/>
      <c r="B9" s="1"/>
      <c r="C9" s="56" t="s">
        <v>4</v>
      </c>
      <c r="D9" s="56"/>
      <c r="E9" s="56"/>
      <c r="F9" s="6"/>
      <c r="G9" s="56" t="s">
        <v>10</v>
      </c>
      <c r="H9" s="56"/>
      <c r="I9" s="56"/>
    </row>
    <row r="10" spans="1:9" ht="8.25" customHeight="1">
      <c r="A10" s="1"/>
      <c r="B10" s="1"/>
      <c r="C10" s="5"/>
      <c r="D10" s="5"/>
      <c r="E10" s="5"/>
      <c r="F10" s="6"/>
      <c r="G10" s="5"/>
      <c r="H10" s="5"/>
      <c r="I10" s="5"/>
    </row>
    <row r="11" spans="3:9" ht="13.5">
      <c r="C11" s="6" t="s">
        <v>7</v>
      </c>
      <c r="D11" s="6"/>
      <c r="E11" s="6" t="s">
        <v>6</v>
      </c>
      <c r="F11" s="6"/>
      <c r="G11" s="6" t="s">
        <v>7</v>
      </c>
      <c r="H11" s="6"/>
      <c r="I11" s="6" t="s">
        <v>6</v>
      </c>
    </row>
    <row r="12" spans="3:9" ht="13.5">
      <c r="C12" s="6" t="s">
        <v>8</v>
      </c>
      <c r="D12" s="6"/>
      <c r="E12" s="6" t="s">
        <v>9</v>
      </c>
      <c r="F12" s="6"/>
      <c r="G12" s="6" t="s">
        <v>8</v>
      </c>
      <c r="H12" s="6"/>
      <c r="I12" s="6" t="s">
        <v>9</v>
      </c>
    </row>
    <row r="13" spans="3:9" ht="13.5">
      <c r="C13" s="6" t="s">
        <v>87</v>
      </c>
      <c r="D13" s="6"/>
      <c r="E13" s="6" t="s">
        <v>106</v>
      </c>
      <c r="F13" s="6"/>
      <c r="G13" s="6" t="s">
        <v>72</v>
      </c>
      <c r="H13" s="6"/>
      <c r="I13" s="6" t="s">
        <v>101</v>
      </c>
    </row>
    <row r="14" spans="3:9" ht="13.5">
      <c r="C14" s="6"/>
      <c r="D14" s="6"/>
      <c r="E14" s="6"/>
      <c r="F14" s="6"/>
      <c r="G14" s="6" t="s">
        <v>131</v>
      </c>
      <c r="H14" s="6"/>
      <c r="I14" s="6" t="s">
        <v>132</v>
      </c>
    </row>
    <row r="15" spans="3:9" ht="13.5">
      <c r="C15" s="7" t="s">
        <v>103</v>
      </c>
      <c r="D15" s="8"/>
      <c r="E15" s="7" t="s">
        <v>104</v>
      </c>
      <c r="F15" s="8"/>
      <c r="G15" s="7" t="s">
        <v>103</v>
      </c>
      <c r="H15" s="8"/>
      <c r="I15" s="7" t="s">
        <v>104</v>
      </c>
    </row>
    <row r="16" spans="3:9" ht="13.5">
      <c r="C16" s="9" t="s">
        <v>5</v>
      </c>
      <c r="D16" s="9"/>
      <c r="E16" s="9" t="s">
        <v>5</v>
      </c>
      <c r="F16" s="9"/>
      <c r="G16" s="9" t="s">
        <v>5</v>
      </c>
      <c r="H16" s="9"/>
      <c r="I16" s="9" t="s">
        <v>5</v>
      </c>
    </row>
    <row r="17" spans="3:9" ht="13.5">
      <c r="C17" s="10"/>
      <c r="D17" s="10"/>
      <c r="E17" s="10"/>
      <c r="F17" s="10"/>
      <c r="G17" s="10"/>
      <c r="H17" s="10"/>
      <c r="I17" s="10"/>
    </row>
    <row r="18" spans="1:9" ht="14.25" thickBot="1">
      <c r="A18" s="2" t="s">
        <v>2</v>
      </c>
      <c r="C18" s="11">
        <v>11238</v>
      </c>
      <c r="E18" s="49">
        <v>8323</v>
      </c>
      <c r="G18" s="11">
        <v>21947</v>
      </c>
      <c r="I18" s="49">
        <v>11323</v>
      </c>
    </row>
    <row r="19" spans="3:9" ht="13.5">
      <c r="C19" s="12"/>
      <c r="E19" s="29"/>
      <c r="G19" s="12"/>
      <c r="I19" s="29"/>
    </row>
    <row r="20" spans="1:9" ht="13.5">
      <c r="A20" s="2" t="s">
        <v>79</v>
      </c>
      <c r="C20" s="12">
        <v>16</v>
      </c>
      <c r="E20" s="29">
        <v>14</v>
      </c>
      <c r="G20" s="12">
        <v>44</v>
      </c>
      <c r="I20" s="29">
        <v>19</v>
      </c>
    </row>
    <row r="21" spans="1:9" ht="13.5">
      <c r="A21" s="14"/>
      <c r="C21" s="15"/>
      <c r="E21" s="33"/>
      <c r="G21" s="15"/>
      <c r="I21" s="33"/>
    </row>
    <row r="22" spans="1:9" ht="13.5">
      <c r="A22" s="2" t="s">
        <v>71</v>
      </c>
      <c r="C22" s="12">
        <v>866</v>
      </c>
      <c r="E22" s="29">
        <v>854</v>
      </c>
      <c r="G22" s="12">
        <v>1835</v>
      </c>
      <c r="I22" s="29">
        <v>1228</v>
      </c>
    </row>
    <row r="23" spans="1:9" ht="13.5">
      <c r="A23" s="14" t="s">
        <v>65</v>
      </c>
      <c r="C23" s="12"/>
      <c r="E23" s="29"/>
      <c r="G23" s="12"/>
      <c r="I23" s="29"/>
    </row>
    <row r="24" spans="1:9" ht="13.5">
      <c r="A24" s="14"/>
      <c r="C24" s="12"/>
      <c r="E24" s="29"/>
      <c r="G24" s="12"/>
      <c r="I24" s="29"/>
    </row>
    <row r="25" spans="1:9" ht="13.5">
      <c r="A25" s="2" t="s">
        <v>64</v>
      </c>
      <c r="C25" s="12">
        <v>-38</v>
      </c>
      <c r="E25" s="29">
        <v>-50</v>
      </c>
      <c r="G25" s="12">
        <v>-93</v>
      </c>
      <c r="I25" s="29">
        <v>-65</v>
      </c>
    </row>
    <row r="26" spans="3:9" ht="13.5">
      <c r="C26" s="12"/>
      <c r="E26" s="29"/>
      <c r="G26" s="12"/>
      <c r="I26" s="29"/>
    </row>
    <row r="27" spans="1:9" ht="13.5">
      <c r="A27" s="2" t="s">
        <v>3</v>
      </c>
      <c r="C27" s="12">
        <v>-156</v>
      </c>
      <c r="E27" s="29">
        <v>-98</v>
      </c>
      <c r="G27" s="12">
        <v>-291</v>
      </c>
      <c r="I27" s="29">
        <v>-132</v>
      </c>
    </row>
    <row r="28" spans="3:9" ht="13.5">
      <c r="C28" s="15"/>
      <c r="E28" s="33"/>
      <c r="G28" s="15"/>
      <c r="I28" s="33"/>
    </row>
    <row r="29" spans="1:9" ht="13.5">
      <c r="A29" s="2" t="s">
        <v>62</v>
      </c>
      <c r="C29" s="12">
        <f>SUM(C22:C28)</f>
        <v>672</v>
      </c>
      <c r="E29" s="12">
        <f>SUM(E22:E28)</f>
        <v>706</v>
      </c>
      <c r="G29" s="12">
        <f>SUM(G22:G28)</f>
        <v>1451</v>
      </c>
      <c r="I29" s="12">
        <f>SUM(I22:I28)</f>
        <v>1031</v>
      </c>
    </row>
    <row r="30" spans="3:9" ht="13.5">
      <c r="C30" s="12"/>
      <c r="E30" s="29"/>
      <c r="G30" s="12"/>
      <c r="I30" s="29"/>
    </row>
    <row r="31" spans="1:9" ht="13.5">
      <c r="A31" s="2" t="s">
        <v>66</v>
      </c>
      <c r="C31" s="12">
        <v>-79</v>
      </c>
      <c r="E31" s="29">
        <v>-109</v>
      </c>
      <c r="G31" s="12">
        <v>-170</v>
      </c>
      <c r="I31" s="29">
        <v>-195</v>
      </c>
    </row>
    <row r="32" spans="3:9" ht="13.5">
      <c r="C32" s="15"/>
      <c r="E32" s="33"/>
      <c r="G32" s="15"/>
      <c r="I32" s="33"/>
    </row>
    <row r="33" spans="1:9" ht="14.25" thickBot="1">
      <c r="A33" s="2" t="s">
        <v>67</v>
      </c>
      <c r="C33" s="16">
        <f>SUM(C29:C32)</f>
        <v>593</v>
      </c>
      <c r="E33" s="16">
        <f>SUM(E29:E32)</f>
        <v>597</v>
      </c>
      <c r="G33" s="16">
        <f>SUM(G29:G32)</f>
        <v>1281</v>
      </c>
      <c r="I33" s="16">
        <f>SUM(I29:I32)</f>
        <v>836</v>
      </c>
    </row>
    <row r="34" spans="3:9" ht="14.25" thickTop="1">
      <c r="C34" s="12"/>
      <c r="E34" s="13"/>
      <c r="G34" s="12"/>
      <c r="I34" s="13"/>
    </row>
    <row r="35" spans="1:9" ht="13.5">
      <c r="A35" s="2" t="s">
        <v>12</v>
      </c>
      <c r="C35" s="12"/>
      <c r="E35" s="13"/>
      <c r="G35" s="12"/>
      <c r="I35" s="13"/>
    </row>
    <row r="36" spans="1:9" ht="13.5">
      <c r="A36" s="2" t="s">
        <v>44</v>
      </c>
      <c r="C36" s="12"/>
      <c r="E36" s="13"/>
      <c r="G36" s="12"/>
      <c r="I36" s="13"/>
    </row>
    <row r="37" spans="1:9" ht="13.5">
      <c r="A37" s="2" t="s">
        <v>69</v>
      </c>
      <c r="C37" s="12">
        <v>125687</v>
      </c>
      <c r="D37" s="12"/>
      <c r="E37" s="29">
        <v>65708</v>
      </c>
      <c r="F37" s="12"/>
      <c r="G37" s="12">
        <v>125695</v>
      </c>
      <c r="H37" s="12"/>
      <c r="I37" s="29">
        <v>65708</v>
      </c>
    </row>
    <row r="38" spans="1:9" ht="13.5">
      <c r="A38" s="2" t="s">
        <v>70</v>
      </c>
      <c r="C38" s="12">
        <v>127451</v>
      </c>
      <c r="D38" s="12"/>
      <c r="E38" s="29">
        <v>66815</v>
      </c>
      <c r="F38" s="12"/>
      <c r="G38" s="12">
        <v>127459</v>
      </c>
      <c r="H38" s="12"/>
      <c r="I38" s="29">
        <v>66815</v>
      </c>
    </row>
    <row r="39" spans="3:9" ht="13.5">
      <c r="C39" s="12"/>
      <c r="D39" s="12"/>
      <c r="E39" s="29"/>
      <c r="F39" s="12"/>
      <c r="G39" s="12"/>
      <c r="H39" s="12"/>
      <c r="I39" s="29"/>
    </row>
    <row r="40" spans="1:9" ht="13.5">
      <c r="A40" s="2" t="s">
        <v>80</v>
      </c>
      <c r="C40" s="12"/>
      <c r="D40" s="12"/>
      <c r="E40" s="29"/>
      <c r="F40" s="12"/>
      <c r="G40" s="12"/>
      <c r="H40" s="12"/>
      <c r="I40" s="29"/>
    </row>
    <row r="41" spans="1:9" ht="13.5">
      <c r="A41" s="2" t="s">
        <v>69</v>
      </c>
      <c r="C41" s="18">
        <v>0.47</v>
      </c>
      <c r="D41" s="18"/>
      <c r="E41" s="50">
        <v>0.91</v>
      </c>
      <c r="F41" s="18"/>
      <c r="G41" s="18">
        <v>1.02</v>
      </c>
      <c r="H41" s="18"/>
      <c r="I41" s="50">
        <v>1.27</v>
      </c>
    </row>
    <row r="42" spans="1:9" ht="13.5">
      <c r="A42" s="2" t="s">
        <v>70</v>
      </c>
      <c r="C42" s="19">
        <v>0.46</v>
      </c>
      <c r="D42" s="18"/>
      <c r="E42" s="50">
        <v>0.89</v>
      </c>
      <c r="F42" s="18"/>
      <c r="G42" s="19">
        <v>1</v>
      </c>
      <c r="H42" s="18"/>
      <c r="I42" s="50">
        <v>1.25</v>
      </c>
    </row>
    <row r="43" spans="3:9" ht="13.5">
      <c r="C43" s="34"/>
      <c r="D43" s="12"/>
      <c r="E43" s="29"/>
      <c r="F43" s="12"/>
      <c r="G43" s="34"/>
      <c r="H43" s="12"/>
      <c r="I43" s="29"/>
    </row>
    <row r="44" spans="1:9" ht="13.5">
      <c r="A44" s="2" t="s">
        <v>81</v>
      </c>
      <c r="C44" s="34" t="s">
        <v>13</v>
      </c>
      <c r="D44" s="12"/>
      <c r="E44" s="34" t="s">
        <v>13</v>
      </c>
      <c r="F44" s="12"/>
      <c r="G44" s="34" t="s">
        <v>13</v>
      </c>
      <c r="H44" s="12"/>
      <c r="I44" s="34" t="s">
        <v>13</v>
      </c>
    </row>
    <row r="45" spans="3:9" ht="13.5">
      <c r="C45" s="34"/>
      <c r="D45" s="12"/>
      <c r="E45" s="34"/>
      <c r="F45" s="12"/>
      <c r="G45" s="34"/>
      <c r="H45" s="12"/>
      <c r="I45" s="34"/>
    </row>
    <row r="46" spans="3:9" ht="13.5">
      <c r="C46" s="19"/>
      <c r="E46" s="13"/>
      <c r="G46" s="3"/>
      <c r="I46" s="13"/>
    </row>
    <row r="47" spans="1:9" ht="13.5">
      <c r="A47" s="2" t="s">
        <v>143</v>
      </c>
      <c r="C47" s="19"/>
      <c r="E47" s="13"/>
      <c r="G47" s="3"/>
      <c r="I47" s="13"/>
    </row>
    <row r="48" ht="13.5">
      <c r="A48" s="2" t="s">
        <v>141</v>
      </c>
    </row>
    <row r="49" ht="13.5">
      <c r="A49" s="2" t="s">
        <v>142</v>
      </c>
    </row>
    <row r="52" ht="13.5">
      <c r="A52" s="2" t="s">
        <v>145</v>
      </c>
    </row>
    <row r="53" ht="13.5">
      <c r="A53" s="2" t="s">
        <v>144</v>
      </c>
    </row>
  </sheetData>
  <mergeCells count="3">
    <mergeCell ref="C9:E9"/>
    <mergeCell ref="G9:I9"/>
    <mergeCell ref="G1:I1"/>
  </mergeCells>
  <printOptions/>
  <pageMargins left="0.66" right="0.14" top="0.8" bottom="0.61" header="0.5" footer="0.33"/>
  <pageSetup fitToHeight="1" fitToWidth="1" horizontalDpi="600" verticalDpi="600" orientation="portrait" paperSize="9" scale="85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showGridLines="0" showOutlineSymbols="0" workbookViewId="0" topLeftCell="A10">
      <selection activeCell="A16" sqref="A16"/>
    </sheetView>
  </sheetViews>
  <sheetFormatPr defaultColWidth="9.140625" defaultRowHeight="13.5" outlineLevelRow="3"/>
  <cols>
    <col min="1" max="1" width="45.28125" style="2" customWidth="1"/>
    <col min="2" max="2" width="10.7109375" style="2" customWidth="1"/>
    <col min="3" max="3" width="15.7109375" style="2" bestFit="1" customWidth="1"/>
    <col min="4" max="4" width="6.57421875" style="2" customWidth="1"/>
    <col min="5" max="5" width="14.7109375" style="2" customWidth="1"/>
    <col min="6" max="16384" width="9.140625" style="2" customWidth="1"/>
  </cols>
  <sheetData>
    <row r="1" spans="1:5" ht="13.5">
      <c r="A1" s="1" t="s">
        <v>52</v>
      </c>
      <c r="C1" s="57"/>
      <c r="D1" s="57"/>
      <c r="E1" s="57"/>
    </row>
    <row r="2" spans="1:5" ht="13.5">
      <c r="A2" s="2" t="s">
        <v>53</v>
      </c>
      <c r="C2" s="42"/>
      <c r="E2" s="4"/>
    </row>
    <row r="3" ht="13.5">
      <c r="A3" s="2" t="s">
        <v>0</v>
      </c>
    </row>
    <row r="5" ht="13.5">
      <c r="A5" s="1" t="s">
        <v>43</v>
      </c>
    </row>
    <row r="6" ht="13.5">
      <c r="A6" s="1" t="s">
        <v>107</v>
      </c>
    </row>
    <row r="7" ht="13.5">
      <c r="A7" s="1" t="s">
        <v>1</v>
      </c>
    </row>
    <row r="8" ht="13.5">
      <c r="A8" s="1"/>
    </row>
    <row r="9" spans="1:5" ht="14.25" thickBot="1">
      <c r="A9" s="1"/>
      <c r="C9" s="21" t="s">
        <v>26</v>
      </c>
      <c r="E9" s="21" t="s">
        <v>150</v>
      </c>
    </row>
    <row r="10" ht="13.5">
      <c r="A10" s="1"/>
    </row>
    <row r="11" spans="1:5" ht="13.5">
      <c r="A11" s="1"/>
      <c r="C11" s="6" t="s">
        <v>48</v>
      </c>
      <c r="D11" s="6"/>
      <c r="E11" s="6" t="s">
        <v>48</v>
      </c>
    </row>
    <row r="12" spans="3:5" ht="13.5">
      <c r="C12" s="7" t="s">
        <v>103</v>
      </c>
      <c r="D12" s="6"/>
      <c r="E12" s="7" t="s">
        <v>151</v>
      </c>
    </row>
    <row r="13" spans="3:5" ht="13.5">
      <c r="C13" s="8" t="s">
        <v>5</v>
      </c>
      <c r="D13" s="6"/>
      <c r="E13" s="8" t="s">
        <v>5</v>
      </c>
    </row>
    <row r="14" ht="13.5">
      <c r="A14" s="1"/>
    </row>
    <row r="15" spans="1:5" ht="13.5" outlineLevel="1">
      <c r="A15" s="1" t="s">
        <v>40</v>
      </c>
      <c r="C15" s="12">
        <v>11963</v>
      </c>
      <c r="E15" s="29">
        <v>11327</v>
      </c>
    </row>
    <row r="16" spans="1:5" ht="13.5" outlineLevel="1">
      <c r="A16" s="1"/>
      <c r="C16" s="22"/>
      <c r="E16" s="23"/>
    </row>
    <row r="17" spans="1:5" ht="13.5" outlineLevel="1">
      <c r="A17" s="1" t="s">
        <v>54</v>
      </c>
      <c r="C17" s="24" t="s">
        <v>41</v>
      </c>
      <c r="E17" s="3" t="s">
        <v>41</v>
      </c>
    </row>
    <row r="18" spans="3:5" ht="13.5" outlineLevel="1">
      <c r="C18" s="12"/>
      <c r="E18" s="13"/>
    </row>
    <row r="19" spans="1:5" ht="13.5" outlineLevel="1">
      <c r="A19" s="1" t="s">
        <v>14</v>
      </c>
      <c r="C19" s="12"/>
      <c r="E19" s="13"/>
    </row>
    <row r="20" spans="1:5" ht="13.5" outlineLevel="3">
      <c r="A20" s="2" t="s">
        <v>15</v>
      </c>
      <c r="C20" s="25">
        <v>3872</v>
      </c>
      <c r="E20" s="30">
        <v>3519</v>
      </c>
    </row>
    <row r="21" spans="1:5" ht="13.5" outlineLevel="3">
      <c r="A21" s="2" t="s">
        <v>16</v>
      </c>
      <c r="C21" s="26">
        <v>10224</v>
      </c>
      <c r="E21" s="31">
        <v>8994</v>
      </c>
    </row>
    <row r="22" spans="1:5" ht="13.5" outlineLevel="3">
      <c r="A22" s="2" t="s">
        <v>75</v>
      </c>
      <c r="C22" s="26">
        <v>263</v>
      </c>
      <c r="E22" s="31">
        <v>136</v>
      </c>
    </row>
    <row r="23" spans="1:5" ht="13.5" outlineLevel="3">
      <c r="A23" s="2" t="s">
        <v>49</v>
      </c>
      <c r="C23" s="26">
        <v>221</v>
      </c>
      <c r="E23" s="31">
        <v>185</v>
      </c>
    </row>
    <row r="24" spans="1:5" ht="13.5" outlineLevel="3">
      <c r="A24" s="2" t="s">
        <v>17</v>
      </c>
      <c r="C24" s="26">
        <v>1842</v>
      </c>
      <c r="E24" s="31">
        <v>2024</v>
      </c>
    </row>
    <row r="25" spans="1:5" ht="13.5" outlineLevel="3">
      <c r="A25" s="2" t="s">
        <v>18</v>
      </c>
      <c r="C25" s="27">
        <v>271</v>
      </c>
      <c r="E25" s="32">
        <v>534</v>
      </c>
    </row>
    <row r="26" spans="3:5" ht="13.5" outlineLevel="2">
      <c r="C26" s="27">
        <f>SUM(C20:C25)</f>
        <v>16693</v>
      </c>
      <c r="E26" s="27">
        <f>SUM(E20:E25)</f>
        <v>15392</v>
      </c>
    </row>
    <row r="27" spans="3:5" ht="13.5" outlineLevel="2">
      <c r="C27" s="12"/>
      <c r="E27" s="13"/>
    </row>
    <row r="28" spans="1:5" ht="13.5" outlineLevel="2">
      <c r="A28" s="1" t="s">
        <v>19</v>
      </c>
      <c r="C28" s="12"/>
      <c r="E28" s="13"/>
    </row>
    <row r="29" spans="1:5" ht="13.5" outlineLevel="3">
      <c r="A29" s="2" t="s">
        <v>20</v>
      </c>
      <c r="C29" s="25">
        <v>4346</v>
      </c>
      <c r="E29" s="30">
        <v>3747</v>
      </c>
    </row>
    <row r="30" spans="1:5" ht="13.5" outlineLevel="3">
      <c r="A30" s="2" t="s">
        <v>21</v>
      </c>
      <c r="C30" s="26">
        <v>747</v>
      </c>
      <c r="E30" s="31">
        <v>711</v>
      </c>
    </row>
    <row r="31" spans="1:5" ht="13.5" outlineLevel="3">
      <c r="A31" s="2" t="s">
        <v>84</v>
      </c>
      <c r="C31" s="26">
        <v>9</v>
      </c>
      <c r="E31" s="31">
        <v>4</v>
      </c>
    </row>
    <row r="32" spans="1:5" ht="13.5" outlineLevel="3">
      <c r="A32" s="2" t="s">
        <v>22</v>
      </c>
      <c r="C32" s="26">
        <v>1844</v>
      </c>
      <c r="E32" s="31">
        <v>2099</v>
      </c>
    </row>
    <row r="33" spans="3:5" ht="13.5" outlineLevel="3">
      <c r="C33" s="26"/>
      <c r="E33" s="32"/>
    </row>
    <row r="34" spans="3:5" ht="13.5" outlineLevel="2">
      <c r="C34" s="28">
        <f>SUM(C29:C33)</f>
        <v>6946</v>
      </c>
      <c r="E34" s="28">
        <f>SUM(E29:E33)</f>
        <v>6561</v>
      </c>
    </row>
    <row r="35" spans="3:5" ht="13.5" outlineLevel="2">
      <c r="C35" s="12"/>
      <c r="E35" s="13"/>
    </row>
    <row r="36" spans="1:5" ht="13.5" outlineLevel="1">
      <c r="A36" s="1" t="s">
        <v>74</v>
      </c>
      <c r="C36" s="22">
        <f>C26-C34</f>
        <v>9747</v>
      </c>
      <c r="E36" s="22">
        <f>E26-E34</f>
        <v>8831</v>
      </c>
    </row>
    <row r="37" spans="3:5" ht="14.25" thickBot="1">
      <c r="C37" s="16">
        <f>C36+C15</f>
        <v>21710</v>
      </c>
      <c r="E37" s="16">
        <f>E36+E15</f>
        <v>20158</v>
      </c>
    </row>
    <row r="38" spans="3:5" ht="14.25" thickTop="1">
      <c r="C38" s="12"/>
      <c r="E38" s="29"/>
    </row>
    <row r="39" spans="1:5" ht="13.5">
      <c r="A39" s="1" t="s">
        <v>23</v>
      </c>
      <c r="C39" s="12"/>
      <c r="E39" s="29"/>
    </row>
    <row r="40" spans="3:5" ht="8.25" customHeight="1">
      <c r="C40" s="12"/>
      <c r="E40" s="29"/>
    </row>
    <row r="41" spans="1:5" ht="13.5" outlineLevel="2">
      <c r="A41" s="2" t="s">
        <v>24</v>
      </c>
      <c r="C41" s="12">
        <v>12631</v>
      </c>
      <c r="E41" s="29">
        <v>12487</v>
      </c>
    </row>
    <row r="42" spans="1:5" ht="13.5" outlineLevel="2">
      <c r="A42" s="2" t="s">
        <v>56</v>
      </c>
      <c r="C42" s="12">
        <v>1707</v>
      </c>
      <c r="E42" s="29">
        <v>1595</v>
      </c>
    </row>
    <row r="43" spans="1:5" ht="13.5" outlineLevel="2">
      <c r="A43" s="2" t="s">
        <v>55</v>
      </c>
      <c r="C43" s="12">
        <v>2169</v>
      </c>
      <c r="E43" s="29">
        <v>2169</v>
      </c>
    </row>
    <row r="44" spans="1:5" ht="13.5" outlineLevel="2">
      <c r="A44" s="2" t="s">
        <v>45</v>
      </c>
      <c r="C44" s="15">
        <v>2970</v>
      </c>
      <c r="E44" s="33">
        <v>1689</v>
      </c>
    </row>
    <row r="45" spans="1:5" ht="13.5" outlineLevel="1">
      <c r="A45" s="1" t="s">
        <v>25</v>
      </c>
      <c r="C45" s="12">
        <f>SUM(C41:C44)</f>
        <v>19477</v>
      </c>
      <c r="E45" s="12">
        <f>SUM(E41:E44)</f>
        <v>17940</v>
      </c>
    </row>
    <row r="46" spans="3:5" ht="13.5" outlineLevel="1">
      <c r="C46" s="12"/>
      <c r="E46" s="29"/>
    </row>
    <row r="47" spans="1:5" ht="13.5" outlineLevel="1">
      <c r="A47" s="1" t="s">
        <v>46</v>
      </c>
      <c r="C47" s="12"/>
      <c r="E47" s="29"/>
    </row>
    <row r="48" spans="1:5" ht="13.5" outlineLevel="1">
      <c r="A48" s="1"/>
      <c r="C48" s="15"/>
      <c r="E48" s="33"/>
    </row>
    <row r="49" spans="1:5" ht="13.5" outlineLevel="1">
      <c r="A49" s="2" t="s">
        <v>22</v>
      </c>
      <c r="C49" s="26">
        <v>1866</v>
      </c>
      <c r="E49" s="31">
        <v>1851</v>
      </c>
    </row>
    <row r="50" spans="1:5" ht="13.5" outlineLevel="1">
      <c r="A50" s="2" t="s">
        <v>76</v>
      </c>
      <c r="C50" s="27">
        <v>367</v>
      </c>
      <c r="E50" s="32">
        <v>367</v>
      </c>
    </row>
    <row r="51" spans="3:5" ht="13.5" outlineLevel="1">
      <c r="C51" s="22">
        <f>SUM(C49:C50)</f>
        <v>2233</v>
      </c>
      <c r="E51" s="22">
        <f>SUM(E49:E50)</f>
        <v>2218</v>
      </c>
    </row>
    <row r="52" spans="3:5" ht="13.5" outlineLevel="1">
      <c r="C52" s="12"/>
      <c r="E52" s="12"/>
    </row>
    <row r="53" spans="3:5" ht="14.25" thickBot="1">
      <c r="C53" s="16">
        <f>+C51+C45</f>
        <v>21710</v>
      </c>
      <c r="E53" s="16">
        <f>+E51+E45</f>
        <v>20158</v>
      </c>
    </row>
    <row r="54" ht="14.25" thickTop="1">
      <c r="C54" s="12"/>
    </row>
    <row r="55" spans="1:5" ht="13.5">
      <c r="A55" s="2" t="s">
        <v>51</v>
      </c>
      <c r="C55" s="17">
        <f>C45/(C41*10)*100</f>
        <v>15.419998416594094</v>
      </c>
      <c r="E55" s="17">
        <f>E45/(E41*10)*100</f>
        <v>14.366941619284054</v>
      </c>
    </row>
    <row r="57" ht="13.5">
      <c r="A57" s="2" t="s">
        <v>143</v>
      </c>
    </row>
    <row r="58" ht="13.5">
      <c r="A58" s="2" t="s">
        <v>86</v>
      </c>
    </row>
    <row r="60" ht="13.5">
      <c r="A60" s="2" t="s">
        <v>92</v>
      </c>
    </row>
    <row r="61" ht="13.5">
      <c r="A61" s="2" t="s">
        <v>91</v>
      </c>
    </row>
  </sheetData>
  <mergeCells count="1">
    <mergeCell ref="C1:E1"/>
  </mergeCells>
  <printOptions/>
  <pageMargins left="0.71" right="0.6" top="0.8" bottom="0.47" header="0.5" footer="0.28"/>
  <pageSetup fitToHeight="1" fitToWidth="1" horizontalDpi="600" verticalDpi="600" orientation="portrait" paperSize="9" scale="93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75" zoomScaleNormal="75" workbookViewId="0" topLeftCell="A25">
      <selection activeCell="A19" sqref="A19"/>
    </sheetView>
  </sheetViews>
  <sheetFormatPr defaultColWidth="9.140625" defaultRowHeight="13.5"/>
  <cols>
    <col min="1" max="1" width="32.140625" style="2" customWidth="1"/>
    <col min="2" max="2" width="2.7109375" style="2" customWidth="1"/>
    <col min="3" max="3" width="11.00390625" style="2" bestFit="1" customWidth="1"/>
    <col min="4" max="4" width="1.1484375" style="2" customWidth="1"/>
    <col min="5" max="5" width="12.140625" style="2" bestFit="1" customWidth="1"/>
    <col min="6" max="6" width="1.8515625" style="2" customWidth="1"/>
    <col min="7" max="7" width="20.57421875" style="2" bestFit="1" customWidth="1"/>
    <col min="8" max="8" width="1.8515625" style="2" customWidth="1"/>
    <col min="9" max="9" width="19.00390625" style="2" bestFit="1" customWidth="1"/>
    <col min="10" max="10" width="2.00390625" style="2" customWidth="1"/>
    <col min="11" max="11" width="17.00390625" style="2" customWidth="1"/>
    <col min="12" max="16384" width="9.140625" style="2" customWidth="1"/>
  </cols>
  <sheetData>
    <row r="1" spans="1:11" ht="13.5">
      <c r="A1" s="1" t="s">
        <v>52</v>
      </c>
      <c r="I1" s="58"/>
      <c r="J1" s="58"/>
      <c r="K1" s="58"/>
    </row>
    <row r="2" spans="1:11" ht="13.5">
      <c r="A2" s="2" t="s">
        <v>53</v>
      </c>
      <c r="I2" s="42"/>
      <c r="K2" s="4"/>
    </row>
    <row r="3" ht="13.5">
      <c r="A3" s="2" t="s">
        <v>0</v>
      </c>
    </row>
    <row r="5" ht="13.5">
      <c r="A5" s="1" t="s">
        <v>42</v>
      </c>
    </row>
    <row r="6" ht="13.5">
      <c r="A6" s="1" t="s">
        <v>108</v>
      </c>
    </row>
    <row r="7" ht="13.5">
      <c r="A7" s="1" t="s">
        <v>1</v>
      </c>
    </row>
    <row r="8" ht="13.5">
      <c r="A8" s="1"/>
    </row>
    <row r="9" ht="13.5">
      <c r="A9" s="1"/>
    </row>
    <row r="10" ht="13.5">
      <c r="A10" s="51" t="s">
        <v>110</v>
      </c>
    </row>
    <row r="11" spans="3:11" ht="13.5">
      <c r="C11" s="6" t="s">
        <v>27</v>
      </c>
      <c r="D11" s="6"/>
      <c r="E11" s="6" t="s">
        <v>27</v>
      </c>
      <c r="F11" s="6"/>
      <c r="G11" s="6" t="s">
        <v>59</v>
      </c>
      <c r="H11" s="6"/>
      <c r="I11" s="6" t="s">
        <v>94</v>
      </c>
      <c r="J11" s="6"/>
      <c r="K11" s="6" t="s">
        <v>29</v>
      </c>
    </row>
    <row r="12" spans="3:10" ht="13.5">
      <c r="C12" s="6" t="s">
        <v>28</v>
      </c>
      <c r="D12" s="6"/>
      <c r="E12" s="6" t="s">
        <v>58</v>
      </c>
      <c r="F12" s="6"/>
      <c r="G12" s="6" t="s">
        <v>60</v>
      </c>
      <c r="H12" s="6"/>
      <c r="I12" s="6" t="s">
        <v>146</v>
      </c>
      <c r="J12" s="6"/>
    </row>
    <row r="13" spans="3:11" ht="13.5">
      <c r="C13" s="6"/>
      <c r="D13" s="6"/>
      <c r="E13" s="6"/>
      <c r="F13" s="6"/>
      <c r="G13" s="6" t="s">
        <v>61</v>
      </c>
      <c r="H13" s="6"/>
      <c r="I13" s="6" t="s">
        <v>147</v>
      </c>
      <c r="J13" s="6"/>
      <c r="K13" s="6"/>
    </row>
    <row r="14" spans="3:11" ht="13.5">
      <c r="C14" s="6"/>
      <c r="D14" s="6"/>
      <c r="E14" s="6"/>
      <c r="F14" s="6"/>
      <c r="G14" s="6"/>
      <c r="H14" s="6"/>
      <c r="I14" s="6" t="s">
        <v>148</v>
      </c>
      <c r="J14" s="6"/>
      <c r="K14" s="6"/>
    </row>
    <row r="15" spans="3:11" ht="13.5">
      <c r="C15" s="5" t="s">
        <v>5</v>
      </c>
      <c r="D15" s="5"/>
      <c r="E15" s="5" t="s">
        <v>5</v>
      </c>
      <c r="F15" s="5"/>
      <c r="G15" s="5" t="s">
        <v>5</v>
      </c>
      <c r="H15" s="5"/>
      <c r="I15" s="5" t="s">
        <v>5</v>
      </c>
      <c r="J15" s="5"/>
      <c r="K15" s="5" t="s">
        <v>5</v>
      </c>
    </row>
    <row r="17" spans="1:11" ht="13.5">
      <c r="A17" s="2" t="s">
        <v>93</v>
      </c>
      <c r="C17" s="34">
        <v>12487</v>
      </c>
      <c r="D17" s="34"/>
      <c r="E17" s="34">
        <v>1595</v>
      </c>
      <c r="F17" s="34"/>
      <c r="G17" s="34">
        <v>2169</v>
      </c>
      <c r="H17" s="34"/>
      <c r="I17" s="34">
        <v>1689</v>
      </c>
      <c r="J17" s="34"/>
      <c r="K17" s="34">
        <f>SUM(C17:I17)</f>
        <v>17940</v>
      </c>
    </row>
    <row r="18" spans="1:11" ht="13.5">
      <c r="A18" s="2" t="s">
        <v>57</v>
      </c>
      <c r="C18" s="34">
        <v>144</v>
      </c>
      <c r="D18" s="34"/>
      <c r="E18" s="34">
        <v>112</v>
      </c>
      <c r="F18" s="34"/>
      <c r="G18" s="34">
        <v>0</v>
      </c>
      <c r="H18" s="34"/>
      <c r="I18" s="34">
        <v>0</v>
      </c>
      <c r="J18" s="34"/>
      <c r="K18" s="34">
        <f>SUM(C18:I18)</f>
        <v>256</v>
      </c>
    </row>
    <row r="19" spans="1:11" ht="13.5">
      <c r="A19" s="2" t="s">
        <v>95</v>
      </c>
      <c r="C19" s="34">
        <v>0</v>
      </c>
      <c r="D19" s="34"/>
      <c r="E19" s="34">
        <v>0</v>
      </c>
      <c r="F19" s="34"/>
      <c r="G19" s="34">
        <v>0</v>
      </c>
      <c r="H19" s="34"/>
      <c r="I19" s="34">
        <f>+'IS'!G33</f>
        <v>1281</v>
      </c>
      <c r="J19" s="34"/>
      <c r="K19" s="34">
        <f>SUM(C19:I19)</f>
        <v>1281</v>
      </c>
    </row>
    <row r="20" spans="3:11" ht="13.5"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14.25" thickBot="1">
      <c r="A21" s="2" t="s">
        <v>118</v>
      </c>
      <c r="C21" s="35">
        <f>SUM(C17:C20)</f>
        <v>12631</v>
      </c>
      <c r="D21" s="34"/>
      <c r="E21" s="35">
        <f>SUM(E17:E20)</f>
        <v>1707</v>
      </c>
      <c r="F21" s="34"/>
      <c r="G21" s="35">
        <f>SUM(G17:G20)</f>
        <v>2169</v>
      </c>
      <c r="H21" s="34"/>
      <c r="I21" s="35">
        <f>SUM(I17:I20)</f>
        <v>2970</v>
      </c>
      <c r="J21" s="34"/>
      <c r="K21" s="35">
        <f>SUM(K17:K20)</f>
        <v>19477</v>
      </c>
    </row>
    <row r="22" ht="14.25" thickTop="1"/>
    <row r="23" spans="3:11" ht="13.5">
      <c r="C23" s="6"/>
      <c r="D23" s="6"/>
      <c r="E23" s="6"/>
      <c r="F23" s="6"/>
      <c r="G23" s="6"/>
      <c r="H23" s="6"/>
      <c r="I23" s="6"/>
      <c r="J23" s="6"/>
      <c r="K23" s="6"/>
    </row>
    <row r="24" spans="3:10" ht="13.5">
      <c r="C24" s="6"/>
      <c r="D24" s="6"/>
      <c r="E24" s="6"/>
      <c r="F24" s="6"/>
      <c r="G24" s="6"/>
      <c r="H24" s="6"/>
      <c r="I24" s="6"/>
      <c r="J24" s="6"/>
    </row>
    <row r="25" spans="3:11" ht="13.5">
      <c r="C25" s="6"/>
      <c r="D25" s="6"/>
      <c r="E25" s="6"/>
      <c r="F25" s="6"/>
      <c r="G25" s="6"/>
      <c r="H25" s="6"/>
      <c r="I25" s="6"/>
      <c r="J25" s="6"/>
      <c r="K25" s="6"/>
    </row>
    <row r="26" spans="1:11" ht="13.5">
      <c r="A26" s="51" t="s">
        <v>109</v>
      </c>
      <c r="C26" s="5"/>
      <c r="D26" s="5"/>
      <c r="E26" s="5"/>
      <c r="F26" s="5"/>
      <c r="G26" s="5"/>
      <c r="H26" s="5"/>
      <c r="I26" s="5"/>
      <c r="J26" s="5"/>
      <c r="K26" s="5"/>
    </row>
    <row r="28" spans="1:12" ht="13.5">
      <c r="A28" s="2" t="s">
        <v>112</v>
      </c>
      <c r="C28" s="34" t="s">
        <v>41</v>
      </c>
      <c r="D28" s="34"/>
      <c r="E28" s="34">
        <v>0</v>
      </c>
      <c r="F28" s="34"/>
      <c r="G28" s="34">
        <v>0</v>
      </c>
      <c r="H28" s="34"/>
      <c r="I28" s="34">
        <v>-11</v>
      </c>
      <c r="J28" s="34"/>
      <c r="K28" s="34">
        <f>SUM(E28:I28)</f>
        <v>-11</v>
      </c>
      <c r="L28" s="12"/>
    </row>
    <row r="29" spans="1:12" ht="13.5">
      <c r="A29" s="2" t="s">
        <v>111</v>
      </c>
      <c r="C29" s="24">
        <v>7254</v>
      </c>
      <c r="D29" s="34"/>
      <c r="E29" s="34">
        <v>0</v>
      </c>
      <c r="F29" s="34"/>
      <c r="G29" s="34">
        <v>2169</v>
      </c>
      <c r="H29" s="34"/>
      <c r="I29" s="34">
        <v>0</v>
      </c>
      <c r="J29" s="34"/>
      <c r="K29" s="34">
        <f>SUM(C29:I29)</f>
        <v>9423</v>
      </c>
      <c r="L29" s="12"/>
    </row>
    <row r="30" spans="3:12" ht="13.5">
      <c r="C30" s="52"/>
      <c r="D30" s="34"/>
      <c r="E30" s="52"/>
      <c r="F30" s="34"/>
      <c r="G30" s="52"/>
      <c r="H30" s="34"/>
      <c r="I30" s="52"/>
      <c r="J30" s="34"/>
      <c r="K30" s="52"/>
      <c r="L30" s="12"/>
    </row>
    <row r="31" spans="3:12" ht="13.5">
      <c r="C31" s="34">
        <f>C29</f>
        <v>7254</v>
      </c>
      <c r="D31" s="34"/>
      <c r="E31" s="34">
        <f>SUM(E28:E29)</f>
        <v>0</v>
      </c>
      <c r="F31" s="34"/>
      <c r="G31" s="34">
        <f>SUM(G28:G29)</f>
        <v>2169</v>
      </c>
      <c r="H31" s="34"/>
      <c r="I31" s="34">
        <f>SUM(I28:I29)</f>
        <v>-11</v>
      </c>
      <c r="J31" s="34"/>
      <c r="K31" s="34">
        <f>SUM(K28:K29)</f>
        <v>9412</v>
      </c>
      <c r="L31" s="12"/>
    </row>
    <row r="32" spans="1:12" ht="13.5">
      <c r="A32" s="2" t="s">
        <v>113</v>
      </c>
      <c r="C32" s="34">
        <v>1746</v>
      </c>
      <c r="D32" s="34"/>
      <c r="E32" s="34">
        <v>0</v>
      </c>
      <c r="F32" s="34"/>
      <c r="G32" s="34">
        <v>0</v>
      </c>
      <c r="H32" s="34"/>
      <c r="I32" s="34">
        <v>0</v>
      </c>
      <c r="J32" s="34"/>
      <c r="K32" s="34">
        <f>SUM(C32:I32)</f>
        <v>1746</v>
      </c>
      <c r="L32" s="12"/>
    </row>
    <row r="33" spans="3:12" ht="13.5">
      <c r="C33" s="52"/>
      <c r="D33" s="34"/>
      <c r="E33" s="52"/>
      <c r="F33" s="34"/>
      <c r="G33" s="52"/>
      <c r="H33" s="34"/>
      <c r="I33" s="52"/>
      <c r="J33" s="34"/>
      <c r="K33" s="52"/>
      <c r="L33" s="12"/>
    </row>
    <row r="34" spans="3:12" ht="13.5">
      <c r="C34" s="34">
        <f>C32+C31</f>
        <v>9000</v>
      </c>
      <c r="D34" s="34"/>
      <c r="E34" s="34">
        <f>E32+E31</f>
        <v>0</v>
      </c>
      <c r="F34" s="34"/>
      <c r="G34" s="34">
        <f>G32+G31</f>
        <v>2169</v>
      </c>
      <c r="H34" s="34"/>
      <c r="I34" s="34">
        <f>I32+I31</f>
        <v>-11</v>
      </c>
      <c r="J34" s="34"/>
      <c r="K34" s="34">
        <f>K32+K31</f>
        <v>11158</v>
      </c>
      <c r="L34" s="12"/>
    </row>
    <row r="35" spans="1:12" ht="13.5">
      <c r="A35" s="2" t="s">
        <v>114</v>
      </c>
      <c r="C35" s="24">
        <v>3000</v>
      </c>
      <c r="D35" s="34"/>
      <c r="E35" s="34">
        <v>2400</v>
      </c>
      <c r="F35" s="34"/>
      <c r="G35" s="34">
        <v>0</v>
      </c>
      <c r="H35" s="34"/>
      <c r="I35" s="34">
        <v>0</v>
      </c>
      <c r="J35" s="34"/>
      <c r="K35" s="34">
        <f>SUM(C35:I35)</f>
        <v>5400</v>
      </c>
      <c r="L35" s="12"/>
    </row>
    <row r="36" spans="1:12" ht="13.5">
      <c r="A36" s="2" t="s">
        <v>115</v>
      </c>
      <c r="C36" s="24">
        <v>0</v>
      </c>
      <c r="D36" s="34"/>
      <c r="E36" s="34">
        <v>-1197</v>
      </c>
      <c r="F36" s="34"/>
      <c r="G36" s="34">
        <v>0</v>
      </c>
      <c r="H36" s="34"/>
      <c r="I36" s="34">
        <v>0</v>
      </c>
      <c r="J36" s="34"/>
      <c r="K36" s="34">
        <f>SUM(C36:I36)</f>
        <v>-1197</v>
      </c>
      <c r="L36" s="12"/>
    </row>
    <row r="37" spans="3:12" ht="13.5">
      <c r="C37" s="52"/>
      <c r="D37" s="34"/>
      <c r="E37" s="52"/>
      <c r="F37" s="34"/>
      <c r="G37" s="52"/>
      <c r="H37" s="34"/>
      <c r="I37" s="52"/>
      <c r="J37" s="34"/>
      <c r="K37" s="52"/>
      <c r="L37" s="12"/>
    </row>
    <row r="38" spans="3:12" ht="13.5">
      <c r="C38" s="34">
        <f>SUM(C34:C37)</f>
        <v>12000</v>
      </c>
      <c r="D38" s="34"/>
      <c r="E38" s="34">
        <f>SUM(E34:E37)</f>
        <v>1203</v>
      </c>
      <c r="F38" s="34"/>
      <c r="G38" s="34">
        <f>SUM(G34:G37)</f>
        <v>2169</v>
      </c>
      <c r="H38" s="34"/>
      <c r="I38" s="34">
        <f>SUM(I34:I35)</f>
        <v>-11</v>
      </c>
      <c r="J38" s="34"/>
      <c r="K38" s="34">
        <f>SUM(K34:K36)</f>
        <v>15361</v>
      </c>
      <c r="L38" s="12"/>
    </row>
    <row r="39" spans="1:12" ht="13.5">
      <c r="A39" s="2" t="s">
        <v>57</v>
      </c>
      <c r="C39" s="34">
        <v>425</v>
      </c>
      <c r="D39" s="34"/>
      <c r="E39" s="34">
        <v>340</v>
      </c>
      <c r="F39" s="34"/>
      <c r="G39" s="34"/>
      <c r="H39" s="34"/>
      <c r="I39" s="34">
        <v>0</v>
      </c>
      <c r="J39" s="34"/>
      <c r="K39" s="34">
        <f>SUM(C39:I39)</f>
        <v>765</v>
      </c>
      <c r="L39" s="12"/>
    </row>
    <row r="40" spans="1:12" ht="13.5">
      <c r="A40" s="2" t="s">
        <v>67</v>
      </c>
      <c r="C40" s="34">
        <v>0</v>
      </c>
      <c r="D40" s="34"/>
      <c r="E40" s="34">
        <v>0</v>
      </c>
      <c r="F40" s="34"/>
      <c r="G40" s="34"/>
      <c r="H40" s="34"/>
      <c r="I40" s="34">
        <v>836</v>
      </c>
      <c r="J40" s="34"/>
      <c r="K40" s="34">
        <f>SUM(C40:I40)</f>
        <v>836</v>
      </c>
      <c r="L40" s="12"/>
    </row>
    <row r="41" spans="3:12" ht="13.5">
      <c r="C41" s="34"/>
      <c r="D41" s="34"/>
      <c r="E41" s="34"/>
      <c r="F41" s="34"/>
      <c r="G41" s="34"/>
      <c r="H41" s="34"/>
      <c r="I41" s="34"/>
      <c r="J41" s="34"/>
      <c r="K41" s="34"/>
      <c r="L41" s="12"/>
    </row>
    <row r="42" spans="1:12" ht="14.25" thickBot="1">
      <c r="A42" s="2" t="s">
        <v>116</v>
      </c>
      <c r="C42" s="35">
        <f>SUM(C38:C41)</f>
        <v>12425</v>
      </c>
      <c r="D42" s="34"/>
      <c r="E42" s="35">
        <f>SUM(E38:E41)</f>
        <v>1543</v>
      </c>
      <c r="F42" s="34"/>
      <c r="G42" s="35">
        <f>SUM(G38:G41)</f>
        <v>2169</v>
      </c>
      <c r="H42" s="34"/>
      <c r="I42" s="35">
        <f>SUM(I38:I41)</f>
        <v>825</v>
      </c>
      <c r="J42" s="34"/>
      <c r="K42" s="35">
        <f>SUM(K38:K41)</f>
        <v>16962</v>
      </c>
      <c r="L42" s="12"/>
    </row>
    <row r="43" spans="3:12" ht="14.25" thickTop="1">
      <c r="C43" s="22"/>
      <c r="D43" s="12"/>
      <c r="E43" s="12"/>
      <c r="F43" s="12"/>
      <c r="G43" s="12"/>
      <c r="H43" s="12"/>
      <c r="I43" s="22"/>
      <c r="J43" s="12"/>
      <c r="K43" s="22"/>
      <c r="L43" s="12"/>
    </row>
    <row r="44" spans="3:12" ht="13.5"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3.5">
      <c r="A45" s="2" t="s">
        <v>143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3.5">
      <c r="A46" s="53" t="s">
        <v>117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3:12" ht="13.5">
      <c r="C47" s="22"/>
      <c r="D47" s="12"/>
      <c r="E47" s="12"/>
      <c r="F47" s="12"/>
      <c r="G47" s="12"/>
      <c r="H47" s="12"/>
      <c r="I47" s="22"/>
      <c r="J47" s="12"/>
      <c r="K47" s="22"/>
      <c r="L47" s="12"/>
    </row>
    <row r="48" spans="3:12" ht="13.5">
      <c r="C48" s="22"/>
      <c r="D48" s="12"/>
      <c r="E48" s="12"/>
      <c r="F48" s="12"/>
      <c r="G48" s="12"/>
      <c r="H48" s="12"/>
      <c r="I48" s="22"/>
      <c r="J48" s="12"/>
      <c r="K48" s="22"/>
      <c r="L48" s="12"/>
    </row>
    <row r="49" spans="1:12" ht="13.5">
      <c r="A49" s="2" t="s">
        <v>96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3.5">
      <c r="A50" s="2" t="s">
        <v>100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3:12" ht="13.5"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3:12" ht="13.5"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3:12" ht="13.5"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3:12" ht="13.5"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3:12" ht="13.5"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3:12" ht="13.5"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3:12" ht="13.5">
      <c r="C57" s="12"/>
      <c r="D57" s="12"/>
      <c r="E57" s="12"/>
      <c r="F57" s="12"/>
      <c r="G57" s="12"/>
      <c r="H57" s="12"/>
      <c r="I57" s="12"/>
      <c r="J57" s="12"/>
      <c r="K57" s="12"/>
      <c r="L57" s="12"/>
    </row>
  </sheetData>
  <mergeCells count="1">
    <mergeCell ref="I1:K1"/>
  </mergeCells>
  <printOptions/>
  <pageMargins left="0.68" right="0.46" top="0.8" bottom="1" header="0.5" footer="0.5"/>
  <pageSetup fitToHeight="1" fitToWidth="1" horizontalDpi="600" verticalDpi="600" orientation="portrait" paperSize="9" scale="83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8"/>
  <sheetViews>
    <sheetView showGridLines="0" zoomScale="75" zoomScaleNormal="75" workbookViewId="0" topLeftCell="A9">
      <selection activeCell="A32" sqref="A32"/>
    </sheetView>
  </sheetViews>
  <sheetFormatPr defaultColWidth="9.140625" defaultRowHeight="13.5"/>
  <cols>
    <col min="1" max="1" width="69.421875" style="2" customWidth="1"/>
    <col min="2" max="2" width="11.421875" style="2" customWidth="1"/>
    <col min="3" max="3" width="11.7109375" style="2" bestFit="1" customWidth="1"/>
    <col min="4" max="4" width="3.57421875" style="2" customWidth="1"/>
    <col min="5" max="5" width="20.7109375" style="2" bestFit="1" customWidth="1"/>
    <col min="6" max="6" width="9.8515625" style="2" customWidth="1"/>
    <col min="7" max="7" width="7.57421875" style="2" customWidth="1"/>
    <col min="8" max="16384" width="9.140625" style="2" customWidth="1"/>
  </cols>
  <sheetData>
    <row r="1" spans="1:5" ht="13.5">
      <c r="A1" s="1" t="s">
        <v>52</v>
      </c>
      <c r="C1" s="59"/>
      <c r="D1" s="59"/>
      <c r="E1" s="59"/>
    </row>
    <row r="2" spans="1:5" ht="13.5">
      <c r="A2" s="2" t="s">
        <v>53</v>
      </c>
      <c r="C2" s="47"/>
      <c r="D2" s="20"/>
      <c r="E2" s="48"/>
    </row>
    <row r="3" ht="13.5">
      <c r="A3" s="2" t="s">
        <v>0</v>
      </c>
    </row>
    <row r="5" ht="13.5">
      <c r="A5" s="1" t="s">
        <v>30</v>
      </c>
    </row>
    <row r="6" ht="13.5">
      <c r="A6" s="1" t="s">
        <v>108</v>
      </c>
    </row>
    <row r="7" ht="13.5">
      <c r="A7" s="1" t="s">
        <v>1</v>
      </c>
    </row>
    <row r="8" ht="13.5">
      <c r="A8" s="1"/>
    </row>
    <row r="9" spans="1:5" ht="13.5">
      <c r="A9" s="1"/>
      <c r="C9" s="6" t="s">
        <v>7</v>
      </c>
      <c r="E9" s="6" t="s">
        <v>6</v>
      </c>
    </row>
    <row r="10" spans="1:5" ht="13.5">
      <c r="A10" s="1"/>
      <c r="C10" s="6" t="s">
        <v>8</v>
      </c>
      <c r="E10" s="6" t="s">
        <v>9</v>
      </c>
    </row>
    <row r="11" spans="1:5" ht="13.5">
      <c r="A11" s="1"/>
      <c r="C11" s="6" t="s">
        <v>11</v>
      </c>
      <c r="E11" s="6" t="s">
        <v>105</v>
      </c>
    </row>
    <row r="12" spans="1:5" ht="13.5">
      <c r="A12" s="1"/>
      <c r="C12" s="7" t="s">
        <v>103</v>
      </c>
      <c r="D12" s="8"/>
      <c r="E12" s="7" t="s">
        <v>104</v>
      </c>
    </row>
    <row r="13" spans="3:5" ht="13.5">
      <c r="C13" s="6" t="s">
        <v>5</v>
      </c>
      <c r="E13" s="6" t="s">
        <v>5</v>
      </c>
    </row>
    <row r="14" spans="1:3" ht="13.5">
      <c r="A14" s="1" t="s">
        <v>31</v>
      </c>
      <c r="C14" s="12"/>
    </row>
    <row r="15" spans="1:5" ht="13.5">
      <c r="A15" s="2" t="s">
        <v>62</v>
      </c>
      <c r="C15" s="12">
        <v>1451</v>
      </c>
      <c r="E15" s="29">
        <v>1031</v>
      </c>
    </row>
    <row r="16" spans="1:5" ht="13.5">
      <c r="A16" s="2" t="s">
        <v>85</v>
      </c>
      <c r="C16" s="12"/>
      <c r="E16" s="12"/>
    </row>
    <row r="17" spans="1:5" ht="13.5">
      <c r="A17" s="2" t="s">
        <v>124</v>
      </c>
      <c r="C17" s="12">
        <v>43</v>
      </c>
      <c r="E17" s="12">
        <v>0</v>
      </c>
    </row>
    <row r="18" spans="1:5" ht="13.5">
      <c r="A18" s="2" t="s">
        <v>3</v>
      </c>
      <c r="C18" s="12">
        <v>291</v>
      </c>
      <c r="E18" s="54">
        <v>132</v>
      </c>
    </row>
    <row r="19" spans="1:5" ht="13.5">
      <c r="A19" s="2" t="s">
        <v>130</v>
      </c>
      <c r="C19" s="12">
        <v>-1</v>
      </c>
      <c r="E19" s="54">
        <v>0</v>
      </c>
    </row>
    <row r="20" spans="1:5" ht="13.5">
      <c r="A20" s="2" t="s">
        <v>64</v>
      </c>
      <c r="C20" s="12">
        <v>93</v>
      </c>
      <c r="E20" s="54">
        <v>65</v>
      </c>
    </row>
    <row r="21" spans="1:5" ht="13.5">
      <c r="A21" s="2" t="s">
        <v>73</v>
      </c>
      <c r="C21" s="12">
        <v>-20</v>
      </c>
      <c r="E21" s="54">
        <v>0</v>
      </c>
    </row>
    <row r="22" spans="3:5" ht="13.5">
      <c r="C22" s="15"/>
      <c r="E22" s="15"/>
    </row>
    <row r="23" spans="1:5" ht="13.5">
      <c r="A23" s="2" t="s">
        <v>32</v>
      </c>
      <c r="C23" s="12">
        <f>SUM(C14:C22)</f>
        <v>1857</v>
      </c>
      <c r="E23" s="12">
        <f>SUM(E14:E22)</f>
        <v>1228</v>
      </c>
    </row>
    <row r="24" spans="1:5" ht="13.5">
      <c r="A24" s="2" t="s">
        <v>33</v>
      </c>
      <c r="C24" s="12">
        <v>-1753</v>
      </c>
      <c r="E24" s="54">
        <v>-623</v>
      </c>
    </row>
    <row r="25" spans="1:5" ht="13.5">
      <c r="A25" s="2" t="s">
        <v>34</v>
      </c>
      <c r="C25" s="12">
        <v>635</v>
      </c>
      <c r="E25" s="54">
        <v>-1859</v>
      </c>
    </row>
    <row r="26" spans="3:5" ht="13.5">
      <c r="C26" s="15"/>
      <c r="E26" s="15"/>
    </row>
    <row r="27" spans="1:5" ht="13.5">
      <c r="A27" s="2" t="s">
        <v>129</v>
      </c>
      <c r="C27" s="12">
        <f>SUM(C23:C26)</f>
        <v>739</v>
      </c>
      <c r="E27" s="12">
        <f>SUM(E23:E26)</f>
        <v>-1254</v>
      </c>
    </row>
    <row r="28" spans="1:5" ht="13.5">
      <c r="A28" s="2" t="s">
        <v>35</v>
      </c>
      <c r="C28" s="12">
        <f>-C20</f>
        <v>-93</v>
      </c>
      <c r="E28" s="54">
        <v>-65</v>
      </c>
    </row>
    <row r="29" spans="1:5" ht="13.5">
      <c r="A29" s="2" t="s">
        <v>36</v>
      </c>
      <c r="C29" s="15">
        <v>-201</v>
      </c>
      <c r="E29" s="33">
        <v>-108</v>
      </c>
    </row>
    <row r="30" spans="1:5" ht="13.5">
      <c r="A30" s="1" t="s">
        <v>128</v>
      </c>
      <c r="C30" s="12">
        <f>SUM(C27:C29)</f>
        <v>445</v>
      </c>
      <c r="E30" s="12">
        <f>SUM(E27:E29)</f>
        <v>-1427</v>
      </c>
    </row>
    <row r="31" spans="3:5" ht="13.5">
      <c r="C31" s="12"/>
      <c r="E31" s="12"/>
    </row>
    <row r="32" spans="1:5" ht="13.5">
      <c r="A32" s="1" t="s">
        <v>63</v>
      </c>
      <c r="C32" s="12"/>
      <c r="E32" s="12"/>
    </row>
    <row r="33" spans="1:5" ht="13.5">
      <c r="A33" s="2" t="s">
        <v>97</v>
      </c>
      <c r="C33" s="12">
        <v>20</v>
      </c>
      <c r="E33" s="54">
        <v>0</v>
      </c>
    </row>
    <row r="34" spans="1:5" ht="13.5">
      <c r="A34" s="2" t="s">
        <v>119</v>
      </c>
      <c r="C34" s="12">
        <v>0</v>
      </c>
      <c r="E34" s="54">
        <v>218</v>
      </c>
    </row>
    <row r="35" spans="1:5" ht="13.5">
      <c r="A35" s="2" t="s">
        <v>133</v>
      </c>
      <c r="C35" s="12">
        <v>40</v>
      </c>
      <c r="E35" s="54">
        <v>0</v>
      </c>
    </row>
    <row r="36" spans="1:5" ht="13.5">
      <c r="A36" s="2" t="s">
        <v>134</v>
      </c>
      <c r="C36" s="15">
        <v>-706</v>
      </c>
      <c r="E36" s="33">
        <v>-460</v>
      </c>
    </row>
    <row r="37" spans="1:5" ht="13.5">
      <c r="A37" s="1" t="s">
        <v>68</v>
      </c>
      <c r="C37" s="12">
        <f>SUM(C33:C36)</f>
        <v>-646</v>
      </c>
      <c r="E37" s="12">
        <f>SUM(E33:E36)</f>
        <v>-242</v>
      </c>
    </row>
    <row r="38" spans="3:5" ht="13.5">
      <c r="C38" s="12"/>
      <c r="E38" s="12"/>
    </row>
    <row r="39" spans="1:5" ht="13.5">
      <c r="A39" s="1" t="s">
        <v>37</v>
      </c>
      <c r="C39" s="12"/>
      <c r="E39" s="12"/>
    </row>
    <row r="40" spans="1:5" ht="13.5">
      <c r="A40" s="2" t="s">
        <v>125</v>
      </c>
      <c r="C40" s="12">
        <v>-461</v>
      </c>
      <c r="E40" s="54">
        <v>-817</v>
      </c>
    </row>
    <row r="41" spans="1:5" ht="13.5">
      <c r="A41" s="2" t="s">
        <v>88</v>
      </c>
      <c r="C41" s="12">
        <v>93</v>
      </c>
      <c r="E41" s="54">
        <v>375</v>
      </c>
    </row>
    <row r="42" spans="1:5" ht="13.5">
      <c r="A42" s="2" t="s">
        <v>89</v>
      </c>
      <c r="C42" s="12">
        <v>-211</v>
      </c>
      <c r="E42" s="54">
        <v>-76</v>
      </c>
    </row>
    <row r="43" spans="1:5" ht="13.5">
      <c r="A43" s="2" t="s">
        <v>77</v>
      </c>
      <c r="C43" s="43">
        <v>-76</v>
      </c>
      <c r="E43" s="54">
        <v>-105</v>
      </c>
    </row>
    <row r="44" spans="1:5" ht="13.5">
      <c r="A44" s="2" t="s">
        <v>122</v>
      </c>
      <c r="C44" s="43">
        <v>0</v>
      </c>
      <c r="E44" s="54">
        <v>-1197</v>
      </c>
    </row>
    <row r="45" spans="1:5" ht="13.5">
      <c r="A45" s="2" t="s">
        <v>120</v>
      </c>
      <c r="C45" s="43">
        <v>0</v>
      </c>
      <c r="E45" s="54">
        <v>1746</v>
      </c>
    </row>
    <row r="46" spans="1:5" ht="13.5">
      <c r="A46" s="2" t="s">
        <v>121</v>
      </c>
      <c r="C46" s="43">
        <v>0</v>
      </c>
      <c r="E46" s="54">
        <v>6165</v>
      </c>
    </row>
    <row r="47" spans="1:5" ht="13.5">
      <c r="A47" s="2" t="s">
        <v>78</v>
      </c>
      <c r="C47" s="15">
        <f>144+112</f>
        <v>256</v>
      </c>
      <c r="E47" s="33">
        <v>0</v>
      </c>
    </row>
    <row r="48" spans="1:5" ht="13.5">
      <c r="A48" s="1" t="s">
        <v>127</v>
      </c>
      <c r="C48" s="12">
        <f>SUM(C40:C47)</f>
        <v>-399</v>
      </c>
      <c r="E48" s="12">
        <f>SUM(E40:E47)</f>
        <v>6091</v>
      </c>
    </row>
    <row r="49" spans="3:5" ht="13.5">
      <c r="C49" s="15"/>
      <c r="E49" s="15"/>
    </row>
    <row r="50" spans="1:5" ht="13.5">
      <c r="A50" s="1" t="s">
        <v>126</v>
      </c>
      <c r="C50" s="12">
        <f>C30+C37+C48</f>
        <v>-600</v>
      </c>
      <c r="E50" s="12">
        <f>E30+E37+E48</f>
        <v>4422</v>
      </c>
    </row>
    <row r="51" spans="3:5" ht="13.5">
      <c r="C51" s="12"/>
      <c r="E51" s="12"/>
    </row>
    <row r="52" spans="1:5" ht="13.5">
      <c r="A52" s="1" t="s">
        <v>38</v>
      </c>
      <c r="C52" s="12"/>
      <c r="E52" s="12"/>
    </row>
    <row r="53" spans="1:5" ht="13.5">
      <c r="A53" s="1" t="s">
        <v>123</v>
      </c>
      <c r="C53" s="34">
        <v>1536</v>
      </c>
      <c r="E53" s="34" t="s">
        <v>41</v>
      </c>
    </row>
    <row r="54" spans="3:5" ht="13.5">
      <c r="C54" s="12"/>
      <c r="E54" s="15"/>
    </row>
    <row r="55" spans="1:5" ht="13.5">
      <c r="A55" s="1" t="s">
        <v>38</v>
      </c>
      <c r="C55" s="36"/>
      <c r="E55" s="12"/>
    </row>
    <row r="56" spans="1:5" ht="13.5">
      <c r="A56" s="1" t="s">
        <v>39</v>
      </c>
      <c r="C56" s="22">
        <f>SUM(C50:C53)</f>
        <v>936</v>
      </c>
      <c r="E56" s="22">
        <f>SUM(E50:E53)</f>
        <v>4422</v>
      </c>
    </row>
    <row r="57" spans="1:5" ht="14.25" thickBot="1">
      <c r="A57" s="1" t="s">
        <v>138</v>
      </c>
      <c r="C57" s="37"/>
      <c r="E57" s="37"/>
    </row>
    <row r="58" ht="14.25" thickTop="1">
      <c r="C58" s="12"/>
    </row>
    <row r="59" spans="3:5" ht="13.5">
      <c r="C59" s="58"/>
      <c r="D59" s="58"/>
      <c r="E59" s="58"/>
    </row>
    <row r="60" spans="3:5" ht="13.5">
      <c r="C60" s="42"/>
      <c r="E60" s="4"/>
    </row>
    <row r="62" spans="1:3" ht="13.5">
      <c r="A62" s="2" t="s">
        <v>47</v>
      </c>
      <c r="C62" s="12"/>
    </row>
    <row r="63" ht="13.5">
      <c r="C63" s="12"/>
    </row>
    <row r="64" spans="1:3" ht="13.5">
      <c r="A64" s="2" t="s">
        <v>149</v>
      </c>
      <c r="C64" s="12"/>
    </row>
    <row r="65" ht="13.5">
      <c r="C65" s="12"/>
    </row>
    <row r="66" ht="13.5">
      <c r="C66" s="39" t="s">
        <v>5</v>
      </c>
    </row>
    <row r="67" spans="1:3" ht="13.5">
      <c r="A67" s="2" t="s">
        <v>135</v>
      </c>
      <c r="C67" s="12">
        <v>966</v>
      </c>
    </row>
    <row r="68" spans="1:3" ht="13.5">
      <c r="A68" s="2" t="s">
        <v>136</v>
      </c>
      <c r="C68" s="12">
        <v>-260</v>
      </c>
    </row>
    <row r="69" spans="1:3" ht="14.25" thickBot="1">
      <c r="A69" s="2" t="s">
        <v>137</v>
      </c>
      <c r="C69" s="16">
        <f>SUM(C67:C68)</f>
        <v>706</v>
      </c>
    </row>
    <row r="70" ht="14.25" thickTop="1">
      <c r="C70" s="12"/>
    </row>
    <row r="71" spans="1:3" ht="13.5">
      <c r="A71" s="2" t="s">
        <v>139</v>
      </c>
      <c r="C71" s="12"/>
    </row>
    <row r="72" spans="1:3" ht="13.5">
      <c r="A72" s="55" t="s">
        <v>140</v>
      </c>
      <c r="C72" s="12"/>
    </row>
    <row r="73" spans="1:3" ht="13.5">
      <c r="A73" s="38"/>
      <c r="C73" s="12"/>
    </row>
    <row r="74" spans="1:3" ht="13.5">
      <c r="A74" s="38"/>
      <c r="C74" s="39" t="s">
        <v>5</v>
      </c>
    </row>
    <row r="75" spans="1:3" ht="13.5">
      <c r="A75" s="38" t="s">
        <v>50</v>
      </c>
      <c r="C75" s="12">
        <v>1842</v>
      </c>
    </row>
    <row r="76" spans="1:3" ht="13.5">
      <c r="A76" s="38" t="s">
        <v>18</v>
      </c>
      <c r="C76" s="12">
        <v>271</v>
      </c>
    </row>
    <row r="77" spans="1:3" ht="13.5">
      <c r="A77" s="38" t="s">
        <v>83</v>
      </c>
      <c r="C77" s="43">
        <v>-162</v>
      </c>
    </row>
    <row r="78" ht="13.5">
      <c r="C78" s="44">
        <f>SUM(C75:C77)</f>
        <v>1951</v>
      </c>
    </row>
    <row r="79" spans="1:3" ht="13.5">
      <c r="A79" s="38" t="s">
        <v>82</v>
      </c>
      <c r="C79" s="45">
        <v>-1015</v>
      </c>
    </row>
    <row r="80" spans="1:3" ht="14.25" thickBot="1">
      <c r="A80" s="38"/>
      <c r="C80" s="46">
        <f>SUM(C78:C79)</f>
        <v>936</v>
      </c>
    </row>
    <row r="81" spans="1:3" ht="14.25" thickTop="1">
      <c r="A81" s="38"/>
      <c r="C81" s="22"/>
    </row>
    <row r="82" spans="1:4" ht="13.5">
      <c r="A82" s="40"/>
      <c r="B82" s="40"/>
      <c r="C82" s="22"/>
      <c r="D82" s="40"/>
    </row>
    <row r="83" spans="1:4" ht="13.5">
      <c r="A83" s="2" t="s">
        <v>98</v>
      </c>
      <c r="B83" s="40"/>
      <c r="C83" s="22"/>
      <c r="D83" s="40"/>
    </row>
    <row r="84" spans="1:4" ht="13.5">
      <c r="A84" s="2" t="s">
        <v>99</v>
      </c>
      <c r="B84" s="40"/>
      <c r="C84" s="40"/>
      <c r="D84" s="40"/>
    </row>
    <row r="87" ht="13.5">
      <c r="A87" s="41"/>
    </row>
    <row r="88" ht="13.5">
      <c r="A88" s="41"/>
    </row>
  </sheetData>
  <mergeCells count="2">
    <mergeCell ref="C1:E1"/>
    <mergeCell ref="C59:E59"/>
  </mergeCells>
  <printOptions/>
  <pageMargins left="0.56" right="0.14" top="0.5" bottom="0.42" header="0.5" footer="0.28"/>
  <pageSetup horizontalDpi="600" verticalDpi="600" orientation="portrait" paperSize="9" scale="91" r:id="rId1"/>
  <headerFooter alignWithMargins="0">
    <oddFooter>&amp;R4</oddFooter>
  </headerFooter>
  <rowBreaks count="1" manualBreakCount="1"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user</cp:lastModifiedBy>
  <cp:lastPrinted>2005-11-23T01:08:04Z</cp:lastPrinted>
  <dcterms:created xsi:type="dcterms:W3CDTF">2004-02-10T06:37:25Z</dcterms:created>
  <dcterms:modified xsi:type="dcterms:W3CDTF">2005-11-23T01:08:11Z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1963920879</vt:i4>
  </property>
  <property fmtid="{D5CDD505-2E9C-101B-9397-08002B2CF9AE}" pid="3" name="_EmailSubject">
    <vt:lpwstr>Quarterly reports</vt:lpwstr>
  </property>
  <property fmtid="{D5CDD505-2E9C-101B-9397-08002B2CF9AE}" pid="4" name="_AuthorEmail">
    <vt:lpwstr>tsy@sibb.com.my</vt:lpwstr>
  </property>
  <property fmtid="{D5CDD505-2E9C-101B-9397-08002B2CF9AE}" pid="5" name="_AuthorEmailDisplayName">
    <vt:lpwstr>Clement Toh</vt:lpwstr>
  </property>
  <property fmtid="{D5CDD505-2E9C-101B-9397-08002B2CF9AE}" pid="6" name="_ReviewingToolsShownOnce">
    <vt:lpwstr/>
  </property>
</Properties>
</file>